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90" yWindow="105" windowWidth="16230" windowHeight="6075" tabRatio="684"/>
  </bookViews>
  <sheets>
    <sheet name="Roster" sheetId="1" r:id="rId1"/>
    <sheet name="Sheet3" sheetId="26" r:id="rId2"/>
  </sheets>
  <definedNames>
    <definedName name="_xlnm.Print_Area" localSheetId="0">Roster!$B$1:$Q$114</definedName>
    <definedName name="Z_031DA523_8E6A_4262_BB89_7429D574AA23_.wvu.PrintArea" localSheetId="0" hidden="1">Roster!$A$1:$R$160</definedName>
  </definedNames>
  <calcPr calcId="125725" iterate="1"/>
  <customWorkbookViews>
    <customWorkbookView name="Nick Martyn - Personal View" guid="{031DA523-8E6A-4262-BB89-7429D574AA23}" mergeInterval="0" personalView="1" xWindow="8" yWindow="35" windowWidth="1680" windowHeight="769" activeSheetId="1"/>
  </customWorkbookViews>
</workbook>
</file>

<file path=xl/calcChain.xml><?xml version="1.0" encoding="utf-8"?>
<calcChain xmlns="http://schemas.openxmlformats.org/spreadsheetml/2006/main">
  <c r="C116" i="1"/>
  <c r="F78" l="1"/>
  <c r="D83" l="1"/>
  <c r="J62"/>
  <c r="J32"/>
  <c r="K83"/>
  <c r="H83"/>
  <c r="G8"/>
  <c r="G46"/>
  <c r="E24"/>
  <c r="E8"/>
  <c r="N41" l="1"/>
  <c r="Q3"/>
  <c r="K3"/>
  <c r="H3"/>
  <c r="K15"/>
  <c r="Q78"/>
  <c r="N78"/>
  <c r="K78"/>
  <c r="H78"/>
  <c r="E78"/>
  <c r="E41"/>
  <c r="H41"/>
  <c r="K41"/>
  <c r="Q41"/>
  <c r="N3"/>
  <c r="J46"/>
  <c r="Q24"/>
  <c r="I70"/>
  <c r="I62"/>
  <c r="C83"/>
  <c r="F83"/>
  <c r="I83"/>
  <c r="J83"/>
  <c r="L83"/>
  <c r="M83"/>
  <c r="O83"/>
  <c r="P83"/>
  <c r="Q83"/>
  <c r="C91"/>
  <c r="D91"/>
  <c r="E91"/>
  <c r="F91"/>
  <c r="G91"/>
  <c r="H91"/>
  <c r="I91"/>
  <c r="J91"/>
  <c r="K91"/>
  <c r="L91"/>
  <c r="M91"/>
  <c r="N91"/>
  <c r="O91"/>
  <c r="P91"/>
  <c r="Q91"/>
  <c r="P99"/>
  <c r="Q99"/>
  <c r="O107"/>
  <c r="O99"/>
  <c r="L99"/>
  <c r="N107"/>
  <c r="N99"/>
  <c r="L107"/>
  <c r="K107"/>
  <c r="J99"/>
  <c r="I99"/>
  <c r="I107"/>
  <c r="H107"/>
  <c r="G107"/>
  <c r="H99"/>
  <c r="F99"/>
  <c r="D107"/>
  <c r="E99"/>
  <c r="D99"/>
  <c r="C99"/>
  <c r="Q70"/>
  <c r="Q62"/>
  <c r="P62"/>
  <c r="P70"/>
  <c r="Q54"/>
  <c r="P54"/>
  <c r="O70"/>
  <c r="O62"/>
  <c r="O46"/>
  <c r="M62"/>
  <c r="N62"/>
  <c r="M46"/>
  <c r="N54"/>
  <c r="M54"/>
  <c r="L62"/>
  <c r="L46"/>
  <c r="L70"/>
  <c r="L54"/>
  <c r="J70"/>
  <c r="K70"/>
  <c r="K62"/>
  <c r="K46"/>
  <c r="K54"/>
  <c r="J54"/>
  <c r="I46"/>
  <c r="H54"/>
  <c r="H46"/>
  <c r="G54"/>
  <c r="F70"/>
  <c r="F54"/>
  <c r="E70"/>
  <c r="D70"/>
  <c r="E62"/>
  <c r="D62"/>
  <c r="E46"/>
  <c r="E54"/>
  <c r="D54"/>
  <c r="C46"/>
  <c r="Q32"/>
  <c r="Q8"/>
  <c r="P8"/>
  <c r="Q16"/>
  <c r="P16"/>
  <c r="O32"/>
  <c r="O24"/>
  <c r="O16"/>
  <c r="O8"/>
  <c r="N24"/>
  <c r="N16"/>
  <c r="M16"/>
  <c r="M8"/>
  <c r="L32"/>
  <c r="L24"/>
  <c r="L16"/>
  <c r="L8"/>
  <c r="K16"/>
  <c r="J16"/>
  <c r="K8"/>
  <c r="F24"/>
  <c r="G24"/>
  <c r="G16"/>
  <c r="H8"/>
  <c r="H32"/>
  <c r="I8"/>
  <c r="F8"/>
  <c r="H24" l="1"/>
  <c r="H16"/>
  <c r="F16"/>
  <c r="C16"/>
  <c r="C8"/>
  <c r="E16"/>
  <c r="D16"/>
  <c r="S31" l="1"/>
  <c r="S32"/>
  <c r="S33"/>
  <c r="S26"/>
  <c r="S28"/>
  <c r="S29"/>
  <c r="S30"/>
  <c r="S27"/>
  <c r="Q106" l="1"/>
  <c r="Q105"/>
  <c r="Q98"/>
  <c r="Q107" s="1"/>
  <c r="Q97"/>
  <c r="Q90"/>
  <c r="Q89"/>
  <c r="O82"/>
  <c r="O81"/>
  <c r="N106"/>
  <c r="N105"/>
  <c r="N98"/>
  <c r="N97"/>
  <c r="L82"/>
  <c r="L81"/>
  <c r="N90"/>
  <c r="N89"/>
  <c r="K90"/>
  <c r="K99" s="1"/>
  <c r="K89"/>
  <c r="K106"/>
  <c r="K105"/>
  <c r="K98"/>
  <c r="K97"/>
  <c r="I82"/>
  <c r="I81"/>
  <c r="H106"/>
  <c r="H105"/>
  <c r="F82"/>
  <c r="F81"/>
  <c r="H90"/>
  <c r="H89"/>
  <c r="H98"/>
  <c r="H97"/>
  <c r="E106"/>
  <c r="E105"/>
  <c r="E98"/>
  <c r="E107" s="1"/>
  <c r="E97"/>
  <c r="E90"/>
  <c r="E89"/>
  <c r="C82"/>
  <c r="C81"/>
  <c r="O45"/>
  <c r="O44"/>
  <c r="Q69"/>
  <c r="Q68"/>
  <c r="Q61"/>
  <c r="Q60"/>
  <c r="Q53"/>
  <c r="Q52"/>
  <c r="N69"/>
  <c r="N68"/>
  <c r="N61"/>
  <c r="N70" s="1"/>
  <c r="N60"/>
  <c r="N53"/>
  <c r="N52"/>
  <c r="L45"/>
  <c r="L44"/>
  <c r="K60"/>
  <c r="K61"/>
  <c r="K69"/>
  <c r="K68"/>
  <c r="K53"/>
  <c r="K52"/>
  <c r="I45"/>
  <c r="I44"/>
  <c r="K31"/>
  <c r="K30"/>
  <c r="I7"/>
  <c r="I6"/>
  <c r="F45"/>
  <c r="E53"/>
  <c r="F44"/>
  <c r="H60"/>
  <c r="H61"/>
  <c r="H53"/>
  <c r="H52"/>
  <c r="H68"/>
  <c r="E68"/>
  <c r="H69"/>
  <c r="C45"/>
  <c r="C44"/>
  <c r="E69"/>
  <c r="E61"/>
  <c r="F6"/>
  <c r="F7"/>
  <c r="F14"/>
  <c r="F15"/>
  <c r="F22"/>
  <c r="F23"/>
  <c r="E52"/>
  <c r="E60"/>
  <c r="Q31"/>
  <c r="N14"/>
  <c r="O6"/>
  <c r="L7"/>
  <c r="H22"/>
  <c r="Q22"/>
  <c r="L6"/>
  <c r="K14"/>
  <c r="Q15"/>
  <c r="N15"/>
  <c r="Q30"/>
  <c r="N22"/>
  <c r="K23"/>
  <c r="O7"/>
  <c r="N30"/>
  <c r="Q23"/>
  <c r="N31"/>
  <c r="K22"/>
  <c r="Q14"/>
  <c r="N23"/>
  <c r="H23"/>
  <c r="H31"/>
  <c r="H30"/>
  <c r="H15"/>
  <c r="H14"/>
  <c r="Q82"/>
  <c r="P82"/>
  <c r="Q81"/>
  <c r="P81"/>
  <c r="D44"/>
  <c r="E44"/>
  <c r="G44"/>
  <c r="H44"/>
  <c r="J44"/>
  <c r="K44"/>
  <c r="M44"/>
  <c r="N44"/>
  <c r="D45"/>
  <c r="E45"/>
  <c r="G45"/>
  <c r="H45"/>
  <c r="J45"/>
  <c r="K45"/>
  <c r="M45"/>
  <c r="N45"/>
  <c r="N82"/>
  <c r="M82"/>
  <c r="K82"/>
  <c r="J82"/>
  <c r="H82"/>
  <c r="G82"/>
  <c r="E82"/>
  <c r="D82"/>
  <c r="N81"/>
  <c r="M81"/>
  <c r="K81"/>
  <c r="J81"/>
  <c r="H81"/>
  <c r="G81"/>
  <c r="E81"/>
  <c r="D81"/>
  <c r="P98"/>
  <c r="O98"/>
  <c r="M106"/>
  <c r="L106"/>
  <c r="J106"/>
  <c r="I106"/>
  <c r="G106"/>
  <c r="F106"/>
  <c r="D106"/>
  <c r="C106"/>
  <c r="P97"/>
  <c r="O97"/>
  <c r="M105"/>
  <c r="L105"/>
  <c r="J105"/>
  <c r="I105"/>
  <c r="G105"/>
  <c r="F105"/>
  <c r="D105"/>
  <c r="C105"/>
  <c r="G99"/>
  <c r="P106"/>
  <c r="O106"/>
  <c r="M90"/>
  <c r="L90"/>
  <c r="J98"/>
  <c r="I98"/>
  <c r="G98"/>
  <c r="F98"/>
  <c r="F107" s="1"/>
  <c r="D98"/>
  <c r="C98"/>
  <c r="C107" s="1"/>
  <c r="P105"/>
  <c r="O105"/>
  <c r="M89"/>
  <c r="L89"/>
  <c r="J97"/>
  <c r="I97"/>
  <c r="G97"/>
  <c r="F97"/>
  <c r="D97"/>
  <c r="C97"/>
  <c r="P90"/>
  <c r="O90"/>
  <c r="M98"/>
  <c r="L98"/>
  <c r="J90"/>
  <c r="I90"/>
  <c r="G90"/>
  <c r="F90"/>
  <c r="D90"/>
  <c r="E83" s="1"/>
  <c r="C90"/>
  <c r="P89"/>
  <c r="O89"/>
  <c r="M97"/>
  <c r="L97"/>
  <c r="J89"/>
  <c r="I89"/>
  <c r="G89"/>
  <c r="F89"/>
  <c r="D89"/>
  <c r="C89"/>
  <c r="Q45"/>
  <c r="P45"/>
  <c r="Q44"/>
  <c r="P44"/>
  <c r="G6"/>
  <c r="H6"/>
  <c r="G7"/>
  <c r="H7"/>
  <c r="P107" l="1"/>
  <c r="M99"/>
  <c r="G83"/>
  <c r="J107"/>
  <c r="N83"/>
  <c r="M107"/>
  <c r="D53"/>
  <c r="D52"/>
  <c r="D61"/>
  <c r="D60"/>
  <c r="D69"/>
  <c r="D68"/>
  <c r="C53"/>
  <c r="C52"/>
  <c r="C61"/>
  <c r="C70" s="1"/>
  <c r="C60"/>
  <c r="C54" s="1"/>
  <c r="C69"/>
  <c r="C62" s="1"/>
  <c r="C68"/>
  <c r="C23"/>
  <c r="H70"/>
  <c r="P53"/>
  <c r="O53"/>
  <c r="M69"/>
  <c r="L69"/>
  <c r="J53"/>
  <c r="I53"/>
  <c r="G69"/>
  <c r="F69"/>
  <c r="P52"/>
  <c r="O52"/>
  <c r="M68"/>
  <c r="L68"/>
  <c r="J52"/>
  <c r="I52"/>
  <c r="G68"/>
  <c r="F68"/>
  <c r="H62"/>
  <c r="P69"/>
  <c r="O69"/>
  <c r="M53"/>
  <c r="L53"/>
  <c r="J69"/>
  <c r="I69"/>
  <c r="G61"/>
  <c r="F61"/>
  <c r="P68"/>
  <c r="O68"/>
  <c r="M52"/>
  <c r="L52"/>
  <c r="J68"/>
  <c r="I68"/>
  <c r="G60"/>
  <c r="F60"/>
  <c r="O54"/>
  <c r="I54"/>
  <c r="P61"/>
  <c r="O61"/>
  <c r="M61"/>
  <c r="L61"/>
  <c r="J61"/>
  <c r="I61"/>
  <c r="G53"/>
  <c r="F53"/>
  <c r="F62" s="1"/>
  <c r="P60"/>
  <c r="O60"/>
  <c r="M60"/>
  <c r="L60"/>
  <c r="J60"/>
  <c r="I60"/>
  <c r="G52"/>
  <c r="F52"/>
  <c r="F46" s="1"/>
  <c r="P14"/>
  <c r="P23"/>
  <c r="P22"/>
  <c r="P31"/>
  <c r="P30"/>
  <c r="P15"/>
  <c r="O14"/>
  <c r="O15"/>
  <c r="O30"/>
  <c r="O31"/>
  <c r="O22"/>
  <c r="O23"/>
  <c r="M22"/>
  <c r="M30"/>
  <c r="M15"/>
  <c r="M14"/>
  <c r="M23"/>
  <c r="M31"/>
  <c r="L22"/>
  <c r="L23"/>
  <c r="L14"/>
  <c r="L15"/>
  <c r="L30"/>
  <c r="L31"/>
  <c r="J15"/>
  <c r="J14"/>
  <c r="J23"/>
  <c r="J22"/>
  <c r="J31"/>
  <c r="J30"/>
  <c r="I30"/>
  <c r="I31"/>
  <c r="I24" s="1"/>
  <c r="I22"/>
  <c r="I16" s="1"/>
  <c r="I23"/>
  <c r="I32" s="1"/>
  <c r="I14"/>
  <c r="I15"/>
  <c r="G31"/>
  <c r="G30"/>
  <c r="G23"/>
  <c r="G32" s="1"/>
  <c r="G22"/>
  <c r="G15"/>
  <c r="G14"/>
  <c r="D14"/>
  <c r="E23"/>
  <c r="E22"/>
  <c r="E15"/>
  <c r="E14"/>
  <c r="D15"/>
  <c r="D8" s="1"/>
  <c r="D46" l="1"/>
  <c r="Q46"/>
  <c r="M24"/>
  <c r="G70"/>
  <c r="N46"/>
  <c r="G62"/>
  <c r="P32"/>
  <c r="M70"/>
  <c r="M32"/>
  <c r="J8"/>
  <c r="P46"/>
  <c r="F30"/>
  <c r="X27" s="1"/>
  <c r="F31"/>
  <c r="F32"/>
  <c r="C22"/>
  <c r="C14"/>
  <c r="C15"/>
  <c r="C7"/>
  <c r="C6"/>
  <c r="X33"/>
  <c r="X32"/>
  <c r="Q6"/>
  <c r="M7"/>
  <c r="P7"/>
  <c r="N6"/>
  <c r="Q7"/>
  <c r="N7"/>
  <c r="P6"/>
  <c r="M6"/>
  <c r="K6"/>
  <c r="J6"/>
  <c r="J7"/>
  <c r="K7"/>
  <c r="E7"/>
  <c r="E6"/>
  <c r="D7"/>
  <c r="D6"/>
  <c r="X28" l="1"/>
  <c r="X29"/>
  <c r="X30"/>
  <c r="X31"/>
  <c r="F120" l="1"/>
  <c r="F119"/>
  <c r="I120"/>
  <c r="I119"/>
  <c r="K120"/>
  <c r="K119"/>
  <c r="C120"/>
  <c r="C119"/>
  <c r="E123"/>
  <c r="D122"/>
  <c r="D123"/>
  <c r="E122"/>
  <c r="D120"/>
  <c r="D119"/>
  <c r="E120"/>
  <c r="E119"/>
  <c r="H120"/>
  <c r="H119"/>
  <c r="G123"/>
  <c r="G122"/>
  <c r="P24" l="1"/>
  <c r="N32"/>
  <c r="N8"/>
  <c r="K24"/>
  <c r="J24"/>
  <c r="U32" l="1"/>
  <c r="U30"/>
  <c r="U28"/>
  <c r="U31"/>
  <c r="U33"/>
  <c r="U27"/>
  <c r="U29"/>
  <c r="K32"/>
  <c r="W31"/>
  <c r="W33"/>
  <c r="W32"/>
  <c r="W27"/>
  <c r="W28"/>
  <c r="W30"/>
  <c r="W29"/>
  <c r="V30"/>
  <c r="V32"/>
  <c r="V27"/>
  <c r="V33"/>
  <c r="V31"/>
  <c r="V28"/>
  <c r="V29"/>
  <c r="C24" l="1"/>
  <c r="I122" l="1"/>
  <c r="I123"/>
  <c r="I125"/>
  <c r="I126"/>
  <c r="H123"/>
  <c r="H122"/>
  <c r="F123" l="1"/>
  <c r="F122"/>
  <c r="E126"/>
  <c r="E125"/>
  <c r="C123"/>
  <c r="C122"/>
  <c r="C126"/>
  <c r="C125"/>
  <c r="S25" l="1"/>
  <c r="S24"/>
  <c r="S23"/>
  <c r="S22"/>
  <c r="S21"/>
  <c r="S20"/>
  <c r="S19"/>
  <c r="S18"/>
  <c r="S17"/>
  <c r="S16"/>
  <c r="S15"/>
  <c r="S14"/>
  <c r="S13"/>
  <c r="S12"/>
  <c r="S11"/>
  <c r="S10"/>
  <c r="S9"/>
  <c r="S8"/>
  <c r="S7"/>
  <c r="F3"/>
  <c r="I3" s="1"/>
  <c r="S6"/>
  <c r="S5"/>
  <c r="S4"/>
  <c r="E3" l="1"/>
  <c r="W12"/>
  <c r="U12"/>
  <c r="X12"/>
  <c r="V12"/>
  <c r="W20"/>
  <c r="U20"/>
  <c r="X20"/>
  <c r="V20"/>
  <c r="X26"/>
  <c r="W4"/>
  <c r="U4"/>
  <c r="X4"/>
  <c r="V4"/>
  <c r="X5"/>
  <c r="U5"/>
  <c r="V5"/>
  <c r="W5"/>
  <c r="V6"/>
  <c r="W6"/>
  <c r="U6"/>
  <c r="X6"/>
  <c r="V14"/>
  <c r="W14"/>
  <c r="U14"/>
  <c r="X14"/>
  <c r="V15"/>
  <c r="W15"/>
  <c r="X15"/>
  <c r="U15"/>
  <c r="V7"/>
  <c r="W7"/>
  <c r="X7"/>
  <c r="U7"/>
  <c r="W8"/>
  <c r="U8"/>
  <c r="X8"/>
  <c r="V8"/>
  <c r="V11"/>
  <c r="W11"/>
  <c r="X11"/>
  <c r="U11"/>
  <c r="W16"/>
  <c r="U16"/>
  <c r="X16"/>
  <c r="V16"/>
  <c r="V19"/>
  <c r="W19"/>
  <c r="X19"/>
  <c r="U19"/>
  <c r="X21"/>
  <c r="U21"/>
  <c r="V21"/>
  <c r="W21"/>
  <c r="V23"/>
  <c r="W23"/>
  <c r="X23"/>
  <c r="U23"/>
  <c r="W26"/>
  <c r="X9"/>
  <c r="U9"/>
  <c r="V9"/>
  <c r="W9"/>
  <c r="V10"/>
  <c r="W10"/>
  <c r="U10"/>
  <c r="X10"/>
  <c r="X13"/>
  <c r="U13"/>
  <c r="V13"/>
  <c r="W13"/>
  <c r="X17"/>
  <c r="U17"/>
  <c r="V17"/>
  <c r="W17"/>
  <c r="V18"/>
  <c r="W18"/>
  <c r="U18"/>
  <c r="X18"/>
  <c r="V22"/>
  <c r="W22"/>
  <c r="X22"/>
  <c r="U22"/>
  <c r="W24"/>
  <c r="U24"/>
  <c r="X24"/>
  <c r="V24"/>
  <c r="X25"/>
  <c r="U25"/>
  <c r="V25"/>
  <c r="W25"/>
  <c r="U26"/>
  <c r="V26"/>
  <c r="L3"/>
  <c r="O3" s="1"/>
  <c r="C41" s="1"/>
  <c r="T33" l="1"/>
  <c r="T28"/>
  <c r="T27"/>
  <c r="T30"/>
  <c r="T32"/>
  <c r="T31"/>
  <c r="T29"/>
  <c r="T10"/>
  <c r="T9"/>
  <c r="T23"/>
  <c r="T16"/>
  <c r="T11"/>
  <c r="T26"/>
  <c r="T6"/>
  <c r="T24"/>
  <c r="T22"/>
  <c r="T14"/>
  <c r="T4"/>
  <c r="T13"/>
  <c r="T19"/>
  <c r="T8"/>
  <c r="T7"/>
  <c r="T15"/>
  <c r="T5"/>
  <c r="T12"/>
  <c r="T25"/>
  <c r="T18"/>
  <c r="T17"/>
  <c r="T21"/>
  <c r="T20"/>
  <c r="F41" l="1"/>
  <c r="I41" l="1"/>
  <c r="L41" l="1"/>
  <c r="O41" l="1"/>
  <c r="C78" l="1"/>
  <c r="I78" l="1"/>
  <c r="L78" l="1"/>
  <c r="O78" l="1"/>
  <c r="F116" l="1"/>
  <c r="I116" l="1"/>
</calcChain>
</file>

<file path=xl/sharedStrings.xml><?xml version="1.0" encoding="utf-8"?>
<sst xmlns="http://schemas.openxmlformats.org/spreadsheetml/2006/main" count="606" uniqueCount="160">
  <si>
    <t>Any team playing an unregistered player who has played more than 4 games total in this pennant will forfeit that game.</t>
  </si>
  <si>
    <t>Week 1</t>
  </si>
  <si>
    <t>Week 2</t>
  </si>
  <si>
    <t>Week 3</t>
  </si>
  <si>
    <t>Week 4</t>
  </si>
  <si>
    <t>Week 5</t>
  </si>
  <si>
    <t>Time</t>
  </si>
  <si>
    <t>Court 1</t>
  </si>
  <si>
    <t>Court 2</t>
  </si>
  <si>
    <t>Court 3</t>
  </si>
  <si>
    <t>7:15pm</t>
  </si>
  <si>
    <t>C Grade</t>
  </si>
  <si>
    <t>B Grade</t>
  </si>
  <si>
    <t>A Grade</t>
  </si>
  <si>
    <t>Black</t>
  </si>
  <si>
    <t>The Grizzlies</t>
  </si>
  <si>
    <t>Plying Pucksters</t>
  </si>
  <si>
    <t>Cilia</t>
  </si>
  <si>
    <t>Cardiac Concerns</t>
  </si>
  <si>
    <t>SOS</t>
  </si>
  <si>
    <t>Ariba Amoebas</t>
  </si>
  <si>
    <t>Crabs</t>
  </si>
  <si>
    <t>White</t>
  </si>
  <si>
    <t>Water Rats</t>
  </si>
  <si>
    <t>Floggers</t>
  </si>
  <si>
    <t>Team Refs</t>
  </si>
  <si>
    <t>Turbo Taddies</t>
  </si>
  <si>
    <t>Hot Chilli Prawns</t>
  </si>
  <si>
    <t>Deck Refs</t>
  </si>
  <si>
    <t>In-Water Refs</t>
  </si>
  <si>
    <t>Old Puckers</t>
  </si>
  <si>
    <t>Aquaholics</t>
  </si>
  <si>
    <t>Depth Charges</t>
  </si>
  <si>
    <t xml:space="preserve">Notes for teams listed to provide team referees: </t>
  </si>
  <si>
    <t>1.You must provide 4 referees for each game - 3 in-water and 1 pool side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</si>
  <si>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</si>
  <si>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</si>
  <si>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</si>
  <si>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</si>
  <si>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</si>
  <si>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</si>
  <si>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</si>
  <si>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</si>
  <si>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</si>
  <si>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1st Semi</t>
  </si>
  <si>
    <t>2nd Semi</t>
  </si>
  <si>
    <t>Grand Finals</t>
  </si>
  <si>
    <t>B1</t>
  </si>
  <si>
    <t>C3</t>
  </si>
  <si>
    <t>Loser  B1 v  B2</t>
  </si>
  <si>
    <t>Loser C1 v C2</t>
  </si>
  <si>
    <t>B Grade final</t>
  </si>
  <si>
    <t>B2</t>
  </si>
  <si>
    <t>C4</t>
  </si>
  <si>
    <t>Winner B3 v B4</t>
  </si>
  <si>
    <t>Winner C3 v C4</t>
  </si>
  <si>
    <t>8:00pm</t>
  </si>
  <si>
    <t>A3</t>
  </si>
  <si>
    <t>C1</t>
  </si>
  <si>
    <t>Loser A1 v A2</t>
  </si>
  <si>
    <t>A Grade Final</t>
  </si>
  <si>
    <t>A4</t>
  </si>
  <si>
    <t>C2</t>
  </si>
  <si>
    <t>Winner A3 v A4</t>
  </si>
  <si>
    <t>8:45pm</t>
  </si>
  <si>
    <t>A1</t>
  </si>
  <si>
    <t>B3</t>
  </si>
  <si>
    <t>A2</t>
  </si>
  <si>
    <t>B4</t>
  </si>
  <si>
    <t>NB: Referees for all finals will be chosen from the Referees Guild</t>
  </si>
  <si>
    <t>Teams:</t>
  </si>
  <si>
    <t>Games</t>
  </si>
  <si>
    <t>D Grade</t>
  </si>
  <si>
    <t>A5</t>
  </si>
  <si>
    <t>A6</t>
  </si>
  <si>
    <t>A7</t>
  </si>
  <si>
    <t>A8</t>
  </si>
  <si>
    <t>B5</t>
  </si>
  <si>
    <t>B6</t>
  </si>
  <si>
    <t>B7</t>
  </si>
  <si>
    <t>B8</t>
  </si>
  <si>
    <t>C5</t>
  </si>
  <si>
    <t>C6</t>
  </si>
  <si>
    <t>C7</t>
  </si>
  <si>
    <t>C8</t>
  </si>
  <si>
    <t xml:space="preserve">Packup: </t>
  </si>
  <si>
    <t>TEAM</t>
  </si>
  <si>
    <t>REFS</t>
  </si>
  <si>
    <t>Raging Ranga's</t>
  </si>
  <si>
    <t>7:53pm</t>
  </si>
  <si>
    <t>8:29pm</t>
  </si>
  <si>
    <t>9:05pm</t>
  </si>
  <si>
    <t>Guild Refs</t>
  </si>
  <si>
    <t>Dave Hilder</t>
  </si>
  <si>
    <t>Week 1 Semi Finals</t>
  </si>
  <si>
    <t>Week 2 Semi Finals</t>
  </si>
  <si>
    <t>Week 3 Grand Final</t>
  </si>
  <si>
    <t>UTAS Flounders</t>
  </si>
  <si>
    <t>Ralph</t>
  </si>
  <si>
    <t>Chris B</t>
  </si>
  <si>
    <t>Chris C</t>
  </si>
  <si>
    <t>First</t>
  </si>
  <si>
    <t>Second</t>
  </si>
  <si>
    <t>Third</t>
  </si>
  <si>
    <t>Last</t>
  </si>
  <si>
    <t>Ron Mawbey Cup</t>
  </si>
  <si>
    <t>Winner B1 v B2</t>
  </si>
  <si>
    <t>C Grade Final</t>
  </si>
  <si>
    <t>LVR Trophy</t>
  </si>
  <si>
    <t>Lefties</t>
  </si>
  <si>
    <t>Righties</t>
  </si>
  <si>
    <t>Red dogs</t>
  </si>
  <si>
    <t>Sharks</t>
  </si>
  <si>
    <t>Dr Schwant von Eaglehorn</t>
  </si>
  <si>
    <t>Angus</t>
  </si>
  <si>
    <t>Jane D</t>
  </si>
  <si>
    <t>B Grade 4-8th</t>
  </si>
  <si>
    <t>B B Grade</t>
  </si>
  <si>
    <t>Loser  B15v  B6</t>
  </si>
  <si>
    <t>Winner B7 v B8</t>
  </si>
  <si>
    <t>B B Grade Final</t>
  </si>
  <si>
    <t>Marty J</t>
  </si>
  <si>
    <t>B 5-6 Grade</t>
  </si>
  <si>
    <t>B 7-8 Grade</t>
  </si>
  <si>
    <t>What the Puck?</t>
  </si>
  <si>
    <t>Simon T</t>
  </si>
  <si>
    <t>Pud</t>
  </si>
  <si>
    <t>Matt Mc</t>
  </si>
  <si>
    <t>Rowan T</t>
  </si>
  <si>
    <t>Last Place A</t>
  </si>
  <si>
    <t>Week 15</t>
  </si>
  <si>
    <t>D1</t>
  </si>
  <si>
    <t>D2</t>
  </si>
  <si>
    <t>D3</t>
  </si>
  <si>
    <t>D4</t>
  </si>
  <si>
    <t>D5</t>
  </si>
  <si>
    <t>D6</t>
  </si>
  <si>
    <t>D7</t>
  </si>
  <si>
    <t>D8</t>
  </si>
  <si>
    <t>Trojans</t>
  </si>
  <si>
    <t>Barbarians</t>
  </si>
  <si>
    <t xml:space="preserve">Vikings </t>
  </si>
  <si>
    <t>Gladiators</t>
  </si>
  <si>
    <t>Harry vdW</t>
  </si>
  <si>
    <t>PietervdW</t>
  </si>
  <si>
    <t>RobbieK</t>
  </si>
  <si>
    <t>GaryD</t>
  </si>
  <si>
    <t>GlennK</t>
  </si>
  <si>
    <t>MattMC</t>
  </si>
  <si>
    <t>JeremyS</t>
  </si>
  <si>
    <t>SimonT</t>
  </si>
  <si>
    <t>ColinH</t>
  </si>
  <si>
    <t>Colin H</t>
  </si>
  <si>
    <t>Jeremy S</t>
  </si>
  <si>
    <t>Matt MC</t>
  </si>
  <si>
    <t>Henry M</t>
  </si>
  <si>
    <t>Harry VdW</t>
  </si>
  <si>
    <t>Brett K</t>
  </si>
  <si>
    <t>Brett B</t>
  </si>
  <si>
    <t>TUHA PENNANT 2 - 2015 (VERSION 3.1)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</si>
</sst>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6"/>
      <name val="Calibri"/>
      <family val="2"/>
    </font>
    <font>
      <i/>
      <sz val="6"/>
      <name val="Calibri"/>
      <family val="2"/>
    </font>
    <font>
      <sz val="12"/>
      <name val="Calibri"/>
      <family val="2"/>
    </font>
    <font>
      <sz val="6"/>
      <name val="Calibri"/>
      <family val="2"/>
    </font>
    <font>
      <b/>
      <sz val="6"/>
      <name val="Calibri"/>
      <family val="2"/>
    </font>
    <font>
      <i/>
      <sz val="6"/>
      <name val="Calibri"/>
      <family val="2"/>
    </font>
    <font>
      <sz val="6"/>
      <color indexed="9"/>
      <name val="Calibri"/>
      <family val="2"/>
    </font>
    <font>
      <b/>
      <u/>
      <sz val="6"/>
      <name val="Calibri"/>
      <family val="2"/>
    </font>
    <font>
      <b/>
      <u/>
      <sz val="6"/>
      <color indexed="9"/>
      <name val="Calibri"/>
      <family val="2"/>
    </font>
    <font>
      <i/>
      <sz val="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88">
    <xf numFmtId="0" fontId="0" fillId="0" borderId="0" xfId="0"/>
    <xf numFmtId="0" fontId="3" fillId="0" borderId="0" xfId="0" applyFont="1" applyFill="1" applyBorder="1" applyProtection="1">
      <protection locked="0"/>
    </xf>
    <xf numFmtId="0" fontId="3" fillId="0" borderId="0" xfId="0" applyFont="1" applyFill="1"/>
    <xf numFmtId="0" fontId="4" fillId="0" borderId="0" xfId="0" applyFont="1" applyFill="1" applyBorder="1" applyProtection="1"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justify"/>
      <protection locked="0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left" vertical="justify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center" vertical="justify"/>
      <protection locked="0"/>
    </xf>
    <xf numFmtId="0" fontId="9" fillId="0" borderId="0" xfId="0" applyFont="1" applyFill="1" applyAlignment="1" applyProtection="1">
      <alignment horizontal="center" vertical="justify"/>
      <protection locked="0"/>
    </xf>
    <xf numFmtId="0" fontId="4" fillId="0" borderId="0" xfId="0" applyFont="1" applyFill="1" applyAlignment="1" applyProtection="1">
      <alignment horizontal="left" vertical="justify"/>
      <protection locked="0"/>
    </xf>
    <xf numFmtId="0" fontId="4" fillId="0" borderId="0" xfId="0" applyFont="1" applyFill="1" applyBorder="1" applyAlignment="1" applyProtection="1">
      <alignment horizontal="left" vertical="justify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justify"/>
      <protection locked="0"/>
    </xf>
    <xf numFmtId="0" fontId="5" fillId="0" borderId="0" xfId="0" applyFont="1" applyFill="1" applyBorder="1" applyAlignment="1" applyProtection="1">
      <alignment horizontal="left" vertical="justify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vertical="justify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 vertical="justify"/>
      <protection locked="0"/>
    </xf>
    <xf numFmtId="0" fontId="0" fillId="0" borderId="0" xfId="0" applyFill="1"/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15" fillId="0" borderId="0" xfId="0" applyFont="1" applyFill="1" applyAlignment="1" applyProtection="1">
      <alignment horizontal="left" vertical="justify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7" fillId="0" borderId="0" xfId="0" applyFont="1" applyFill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6" fontId="19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18" fillId="0" borderId="1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7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left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20" fontId="19" fillId="0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7" fillId="0" borderId="3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/>
      <protection locked="0"/>
    </xf>
    <xf numFmtId="0" fontId="19" fillId="0" borderId="28" xfId="0" applyFont="1" applyFill="1" applyBorder="1" applyAlignment="1" applyProtection="1">
      <alignment horizontal="center" vertical="center"/>
      <protection locked="0"/>
    </xf>
    <xf numFmtId="0" fontId="19" fillId="0" borderId="22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 applyProtection="1">
      <alignment vertical="center"/>
      <protection locked="0"/>
    </xf>
    <xf numFmtId="0" fontId="16" fillId="0" borderId="19" xfId="0" applyFont="1" applyFill="1" applyBorder="1" applyAlignment="1">
      <alignment horizontal="center" vertical="center"/>
    </xf>
    <xf numFmtId="0" fontId="13" fillId="0" borderId="17" xfId="0" applyFont="1" applyFill="1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vertical="center"/>
      <protection locked="0"/>
    </xf>
    <xf numFmtId="0" fontId="5" fillId="0" borderId="37" xfId="0" applyFont="1" applyFill="1" applyBorder="1" applyAlignment="1" applyProtection="1">
      <alignment horizontal="right" vertical="center"/>
      <protection locked="0"/>
    </xf>
    <xf numFmtId="0" fontId="4" fillId="0" borderId="38" xfId="0" applyFont="1" applyFill="1" applyBorder="1" applyAlignment="1" applyProtection="1">
      <alignment horizontal="right" vertical="center"/>
      <protection locked="0"/>
    </xf>
    <xf numFmtId="0" fontId="19" fillId="0" borderId="37" xfId="0" applyFont="1" applyFill="1" applyBorder="1" applyAlignment="1" applyProtection="1">
      <alignment horizontal="right" vertical="center"/>
      <protection locked="0"/>
    </xf>
    <xf numFmtId="0" fontId="4" fillId="0" borderId="39" xfId="0" applyFont="1" applyFill="1" applyBorder="1" applyAlignment="1" applyProtection="1">
      <alignment horizontal="right" vertical="center"/>
      <protection locked="0"/>
    </xf>
    <xf numFmtId="0" fontId="4" fillId="0" borderId="40" xfId="0" applyFont="1" applyFill="1" applyBorder="1" applyAlignment="1" applyProtection="1">
      <alignment horizontal="right" vertical="center"/>
      <protection locked="0"/>
    </xf>
    <xf numFmtId="0" fontId="19" fillId="0" borderId="39" xfId="0" applyFont="1" applyFill="1" applyBorder="1" applyAlignment="1" applyProtection="1">
      <alignment horizontal="right" vertical="center"/>
      <protection locked="0"/>
    </xf>
    <xf numFmtId="16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4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3" fillId="2" borderId="0" xfId="0" quotePrefix="1" applyFont="1" applyFill="1" applyAlignment="1" applyProtection="1">
      <alignment horizontal="left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right" vertical="center"/>
      <protection locked="0"/>
    </xf>
    <xf numFmtId="20" fontId="19" fillId="0" borderId="42" xfId="0" applyNumberFormat="1" applyFont="1" applyFill="1" applyBorder="1" applyAlignment="1" applyProtection="1">
      <alignment horizontal="right" vertical="center"/>
      <protection locked="0"/>
    </xf>
    <xf numFmtId="0" fontId="1" fillId="0" borderId="43" xfId="0" applyFont="1" applyFill="1" applyBorder="1" applyAlignment="1" applyProtection="1">
      <alignment horizontal="right" vertical="center"/>
      <protection locked="0"/>
    </xf>
    <xf numFmtId="0" fontId="2" fillId="0" borderId="43" xfId="0" applyFont="1" applyFill="1" applyBorder="1" applyAlignment="1" applyProtection="1">
      <alignment horizontal="right" vertical="center"/>
      <protection locked="0"/>
    </xf>
    <xf numFmtId="0" fontId="2" fillId="0" borderId="44" xfId="0" applyFont="1" applyFill="1" applyBorder="1" applyAlignment="1" applyProtection="1">
      <alignment horizontal="right" vertical="center"/>
      <protection locked="0"/>
    </xf>
    <xf numFmtId="20" fontId="19" fillId="0" borderId="45" xfId="0" applyNumberFormat="1" applyFont="1" applyFill="1" applyBorder="1" applyAlignment="1" applyProtection="1">
      <alignment horizontal="right" vertical="center"/>
      <protection locked="0"/>
    </xf>
    <xf numFmtId="0" fontId="1" fillId="0" borderId="38" xfId="0" applyFont="1" applyFill="1" applyBorder="1" applyAlignment="1" applyProtection="1">
      <alignment horizontal="right" vertical="center"/>
      <protection locked="0"/>
    </xf>
    <xf numFmtId="0" fontId="2" fillId="0" borderId="38" xfId="0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Alignment="1" applyProtection="1">
      <alignment horizontal="right" vertical="center"/>
      <protection locked="0"/>
    </xf>
    <xf numFmtId="0" fontId="0" fillId="0" borderId="17" xfId="0" applyFill="1" applyBorder="1" applyAlignment="1">
      <alignment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9" fillId="0" borderId="20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>
      <alignment vertical="center"/>
    </xf>
    <xf numFmtId="0" fontId="19" fillId="0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>
      <alignment vertical="center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center"/>
      <protection locked="0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center"/>
      <protection locked="0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60"/>
  <sheetViews>
    <sheetView tabSelected="1" zoomScale="95" zoomScaleNormal="95" workbookViewId="0">
      <selection activeCell="B1" sqref="B1:Q1"/>
    </sheetView>
  </sheetViews>
  <sheetFormatPr defaultColWidth="9.7109375" defaultRowHeight="15"/>
  <cols>
    <col min="1" max="1" width="1.85546875" style="36" customWidth="1"/>
    <col min="2" max="2" width="9.7109375" style="36"/>
    <col min="3" max="17" width="15.7109375" style="36" customWidth="1"/>
    <col min="18" max="18" width="3.7109375" style="36" customWidth="1"/>
    <col min="19" max="19" width="20.28515625" style="48" customWidth="1"/>
    <col min="20" max="20" width="6.85546875" style="48" customWidth="1"/>
    <col min="21" max="24" width="9.7109375" style="46"/>
    <col min="25" max="25" width="31.140625" style="36" bestFit="1" customWidth="1"/>
    <col min="26" max="16384" width="9.7109375" style="36"/>
  </cols>
  <sheetData>
    <row r="1" spans="1:25" ht="18" customHeight="1">
      <c r="A1" s="1"/>
      <c r="B1" s="187" t="s">
        <v>159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2"/>
    </row>
    <row r="2" spans="1:25" ht="15.75" thickBot="1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47"/>
      <c r="T2" s="47" t="s">
        <v>86</v>
      </c>
      <c r="U2" s="47" t="s">
        <v>101</v>
      </c>
      <c r="V2" s="47" t="s">
        <v>102</v>
      </c>
      <c r="W2" s="47" t="s">
        <v>103</v>
      </c>
      <c r="X2" s="47" t="s">
        <v>104</v>
      </c>
    </row>
    <row r="3" spans="1:25" s="55" customFormat="1" ht="15" customHeight="1">
      <c r="A3" s="49"/>
      <c r="B3" s="137"/>
      <c r="C3" s="130">
        <v>42200</v>
      </c>
      <c r="D3" s="51" t="s">
        <v>1</v>
      </c>
      <c r="E3" s="52" t="str">
        <f>CONCATENATE("S/up:",C6)</f>
        <v>S/up:Red dogs</v>
      </c>
      <c r="F3" s="130">
        <f>C3+7</f>
        <v>42207</v>
      </c>
      <c r="G3" s="51" t="s">
        <v>2</v>
      </c>
      <c r="H3" s="52" t="str">
        <f>CONCATENATE("S/up:",F7)</f>
        <v>S/up:Hot Chilli Prawns</v>
      </c>
      <c r="I3" s="130">
        <f>F3+7</f>
        <v>42214</v>
      </c>
      <c r="J3" s="51" t="s">
        <v>3</v>
      </c>
      <c r="K3" s="52" t="str">
        <f>CONCATENATE("S/up:",I6)</f>
        <v>S/up:SOS</v>
      </c>
      <c r="L3" s="130">
        <f>I3+7</f>
        <v>42221</v>
      </c>
      <c r="M3" s="51" t="s">
        <v>4</v>
      </c>
      <c r="N3" s="52" t="str">
        <f>CONCATENATE("S/up:",L7)</f>
        <v>S/up:Cilia</v>
      </c>
      <c r="O3" s="130">
        <f>L3+7</f>
        <v>42228</v>
      </c>
      <c r="P3" s="51" t="s">
        <v>5</v>
      </c>
      <c r="Q3" s="52" t="str">
        <f>CONCATENATE("S/up:",O7)</f>
        <v>S/up:Old Puckers</v>
      </c>
      <c r="R3" s="53"/>
      <c r="S3" s="54"/>
      <c r="T3" s="54" t="s">
        <v>87</v>
      </c>
      <c r="U3" s="54" t="s">
        <v>71</v>
      </c>
      <c r="V3" s="54" t="s">
        <v>71</v>
      </c>
      <c r="W3" s="54" t="s">
        <v>71</v>
      </c>
      <c r="X3" s="54" t="s">
        <v>71</v>
      </c>
    </row>
    <row r="4" spans="1:25" s="55" customFormat="1" ht="15" customHeight="1" thickBot="1">
      <c r="A4" s="8"/>
      <c r="B4" s="138" t="s">
        <v>6</v>
      </c>
      <c r="C4" s="38" t="s">
        <v>7</v>
      </c>
      <c r="D4" s="10" t="s">
        <v>8</v>
      </c>
      <c r="E4" s="37" t="s">
        <v>9</v>
      </c>
      <c r="F4" s="38" t="s">
        <v>7</v>
      </c>
      <c r="G4" s="10" t="s">
        <v>8</v>
      </c>
      <c r="H4" s="37" t="s">
        <v>9</v>
      </c>
      <c r="I4" s="38" t="s">
        <v>7</v>
      </c>
      <c r="J4" s="10" t="s">
        <v>8</v>
      </c>
      <c r="K4" s="37" t="s">
        <v>9</v>
      </c>
      <c r="L4" s="38" t="s">
        <v>7</v>
      </c>
      <c r="M4" s="10" t="s">
        <v>8</v>
      </c>
      <c r="N4" s="37" t="s">
        <v>9</v>
      </c>
      <c r="O4" s="38" t="s">
        <v>7</v>
      </c>
      <c r="P4" s="10" t="s">
        <v>8</v>
      </c>
      <c r="Q4" s="37" t="s">
        <v>9</v>
      </c>
      <c r="R4" s="53"/>
      <c r="S4" s="56" t="str">
        <f t="shared" ref="S4:S11" si="0">C133</f>
        <v>Red dogs</v>
      </c>
      <c r="T4" s="56">
        <f>COUNTIF($C$8:$Q$8,$S4)+COUNTIF($C$16:$Q$16,$S4)+COUNTIF($C$24:$Q$24,$S4)+COUNTIF($C$32:$Q$32,$S4)+COUNTIF($C$46:$Q$46,$S4)+COUNTIF($C$54:$Q$54,$S4)+COUNTIF($C$62:$Q$62,$S4)+COUNTIF($C$70:$Q$70,$S4)+COUNTIF($C$83:$N$83,$S4)+COUNTIF($C$91:$N$91,$S4)+COUNTIF($C$99:$N$99,$S4)+COUNTIF($C$107:$N$107,$S4)</f>
        <v>9</v>
      </c>
      <c r="U4" s="56">
        <f>COUNTIF($C$6:$Q$7,$S4)+COUNTIF($C$44:$Q$45,$S4)+COUNTIF($C$81:$Q$82,$S4)</f>
        <v>1</v>
      </c>
      <c r="V4" s="56">
        <f t="shared" ref="V4:V33" si="1">COUNTIF($C$14:$Q$15,$S4)+COUNTIF($C$52:$Q$53,$S4)+COUNTIF($C$89:$Q$90,$S4)</f>
        <v>4</v>
      </c>
      <c r="W4" s="56">
        <f t="shared" ref="W4:W33" si="2">COUNTIF($C$22:$Q$23,$S4)+COUNTIF($C$60:$Q$61,$S4)+COUNTIF($C$97:$Q$98,$S4)</f>
        <v>5</v>
      </c>
      <c r="X4" s="56">
        <f t="shared" ref="X4:X33" si="3">COUNTIF($C$30:$Q$31,$S4)+COUNTIF($C$68:$Q$69,$S4)+COUNTIF($C$105:$Q$106,$S4)</f>
        <v>5</v>
      </c>
    </row>
    <row r="5" spans="1:25" s="62" customFormat="1" ht="15" customHeight="1">
      <c r="A5" s="57"/>
      <c r="B5" s="139" t="s">
        <v>10</v>
      </c>
      <c r="C5" s="148" t="s">
        <v>13</v>
      </c>
      <c r="D5" s="58" t="s">
        <v>72</v>
      </c>
      <c r="E5" s="158" t="s">
        <v>72</v>
      </c>
      <c r="F5" s="148" t="s">
        <v>12</v>
      </c>
      <c r="G5" s="58" t="s">
        <v>72</v>
      </c>
      <c r="H5" s="158" t="s">
        <v>72</v>
      </c>
      <c r="I5" s="148" t="s">
        <v>12</v>
      </c>
      <c r="J5" s="58" t="s">
        <v>72</v>
      </c>
      <c r="K5" s="158" t="s">
        <v>72</v>
      </c>
      <c r="L5" s="148" t="s">
        <v>12</v>
      </c>
      <c r="M5" s="58" t="s">
        <v>72</v>
      </c>
      <c r="N5" s="158" t="s">
        <v>72</v>
      </c>
      <c r="O5" s="148" t="s">
        <v>12</v>
      </c>
      <c r="P5" s="58" t="s">
        <v>72</v>
      </c>
      <c r="Q5" s="158" t="s">
        <v>72</v>
      </c>
      <c r="R5" s="60"/>
      <c r="S5" s="61" t="str">
        <f t="shared" si="0"/>
        <v>Raging Ranga's</v>
      </c>
      <c r="T5" s="61">
        <f t="shared" ref="T5:T33" si="4">COUNTIF($C$8:$Q$8,$S5)+COUNTIF($C$16:$Q$16,$S5)+COUNTIF($C$24:$Q$24,$S5)+COUNTIF($C$32:$Q$32,$S5)+COUNTIF($C$46:$Q$46,$S5)+COUNTIF($C$54:$Q$54,$S5)+COUNTIF($C$62:$Q$62,$S5)+COUNTIF($C$70:$Q$70,$S5)+COUNTIF($C$83:$N$83,$S5)+COUNTIF($C$91:$N$91,$S5)+COUNTIF($C$99:$N$99,$S5)+COUNTIF($C$107:$N$107,$S5)</f>
        <v>9</v>
      </c>
      <c r="U5" s="61">
        <f t="shared" ref="U5:U33" si="5">COUNTIF($C$6:$Q$7,$S5)+COUNTIF($C$44:$Q$45,$S5)+COUNTIF($C$81:$Q$82,$S5)</f>
        <v>1</v>
      </c>
      <c r="V5" s="61">
        <f t="shared" si="1"/>
        <v>4</v>
      </c>
      <c r="W5" s="61">
        <f t="shared" si="2"/>
        <v>5</v>
      </c>
      <c r="X5" s="61">
        <f t="shared" si="3"/>
        <v>5</v>
      </c>
    </row>
    <row r="6" spans="1:25" s="55" customFormat="1" ht="15" customHeight="1">
      <c r="A6" s="63"/>
      <c r="B6" s="140" t="s">
        <v>14</v>
      </c>
      <c r="C6" s="149" t="str">
        <f>$C$133</f>
        <v>Red dogs</v>
      </c>
      <c r="D6" s="82" t="str">
        <f>$G$144</f>
        <v>Trojans</v>
      </c>
      <c r="E6" s="110" t="str">
        <f>$G$146</f>
        <v xml:space="preserve">Vikings </v>
      </c>
      <c r="F6" s="117" t="str">
        <f>$E$133</f>
        <v>SOS</v>
      </c>
      <c r="G6" s="82" t="str">
        <f>$G$144</f>
        <v>Trojans</v>
      </c>
      <c r="H6" s="110" t="str">
        <f>$G$145</f>
        <v>Barbarians</v>
      </c>
      <c r="I6" s="117" t="str">
        <f>$E$133</f>
        <v>SOS</v>
      </c>
      <c r="J6" s="82" t="str">
        <f>$G$146</f>
        <v xml:space="preserve">Vikings </v>
      </c>
      <c r="K6" s="110" t="str">
        <f>$G$147</f>
        <v>Gladiators</v>
      </c>
      <c r="L6" s="117" t="str">
        <f>$E$138</f>
        <v>Dr Schwant von Eaglehorn</v>
      </c>
      <c r="M6" s="82" t="str">
        <f>$G$147</f>
        <v>Gladiators</v>
      </c>
      <c r="N6" s="110" t="str">
        <f>$G$145</f>
        <v>Barbarians</v>
      </c>
      <c r="O6" s="117" t="str">
        <f>$E$139</f>
        <v>Cilia</v>
      </c>
      <c r="P6" s="82" t="str">
        <f>$G$147</f>
        <v>Gladiators</v>
      </c>
      <c r="Q6" s="110" t="str">
        <f>$G$146</f>
        <v xml:space="preserve">Vikings </v>
      </c>
      <c r="R6" s="53"/>
      <c r="S6" s="61" t="str">
        <f>C135</f>
        <v>Depth Charges</v>
      </c>
      <c r="T6" s="61">
        <f t="shared" si="4"/>
        <v>9</v>
      </c>
      <c r="U6" s="61">
        <f t="shared" si="5"/>
        <v>0</v>
      </c>
      <c r="V6" s="61">
        <f t="shared" si="1"/>
        <v>5</v>
      </c>
      <c r="W6" s="61">
        <f t="shared" si="2"/>
        <v>5</v>
      </c>
      <c r="X6" s="61">
        <f t="shared" si="3"/>
        <v>5</v>
      </c>
    </row>
    <row r="7" spans="1:25" s="55" customFormat="1" ht="15" customHeight="1">
      <c r="A7" s="63"/>
      <c r="B7" s="140" t="s">
        <v>22</v>
      </c>
      <c r="C7" s="149" t="str">
        <f>$C$134</f>
        <v>Raging Ranga's</v>
      </c>
      <c r="D7" s="82" t="str">
        <f>$G$145</f>
        <v>Barbarians</v>
      </c>
      <c r="E7" s="110" t="str">
        <f>$G$147</f>
        <v>Gladiators</v>
      </c>
      <c r="F7" s="117" t="str">
        <f>$E$134</f>
        <v>Hot Chilli Prawns</v>
      </c>
      <c r="G7" s="82" t="str">
        <f>$G$146</f>
        <v xml:space="preserve">Vikings </v>
      </c>
      <c r="H7" s="110" t="str">
        <f>$G$147</f>
        <v>Gladiators</v>
      </c>
      <c r="I7" s="117" t="str">
        <f>$E$135</f>
        <v>Old Puckers</v>
      </c>
      <c r="J7" s="82" t="str">
        <f>$G$145</f>
        <v>Barbarians</v>
      </c>
      <c r="K7" s="110" t="str">
        <f>$G$144</f>
        <v>Trojans</v>
      </c>
      <c r="L7" s="117" t="str">
        <f>$E$139</f>
        <v>Cilia</v>
      </c>
      <c r="M7" s="82" t="str">
        <f>$G$146</f>
        <v xml:space="preserve">Vikings </v>
      </c>
      <c r="N7" s="110" t="str">
        <f>$G$144</f>
        <v>Trojans</v>
      </c>
      <c r="O7" s="117" t="str">
        <f>$E$135</f>
        <v>Old Puckers</v>
      </c>
      <c r="P7" s="82" t="str">
        <f>$G$145</f>
        <v>Barbarians</v>
      </c>
      <c r="Q7" s="110" t="str">
        <f>$G$144</f>
        <v>Trojans</v>
      </c>
      <c r="R7" s="53"/>
      <c r="S7" s="61" t="str">
        <f t="shared" si="0"/>
        <v>Turbo Taddies</v>
      </c>
      <c r="T7" s="61">
        <f t="shared" si="4"/>
        <v>9</v>
      </c>
      <c r="U7" s="61">
        <f t="shared" si="5"/>
        <v>0</v>
      </c>
      <c r="V7" s="61">
        <f t="shared" si="1"/>
        <v>5</v>
      </c>
      <c r="W7" s="61">
        <f t="shared" si="2"/>
        <v>6</v>
      </c>
      <c r="X7" s="61">
        <f t="shared" si="3"/>
        <v>4</v>
      </c>
    </row>
    <row r="8" spans="1:25" s="55" customFormat="1" ht="15" customHeight="1">
      <c r="A8" s="66"/>
      <c r="B8" s="141" t="s">
        <v>25</v>
      </c>
      <c r="C8" s="184" t="str">
        <f>C14</f>
        <v>Turbo Taddies</v>
      </c>
      <c r="D8" s="67" t="str">
        <f>D15</f>
        <v>The Grizzlies</v>
      </c>
      <c r="E8" s="159" t="str">
        <f>E15</f>
        <v>Plying Pucksters</v>
      </c>
      <c r="F8" s="150" t="str">
        <f>F14</f>
        <v>Depth Charges</v>
      </c>
      <c r="G8" s="85" t="str">
        <f>G14</f>
        <v>UTAS Flounders</v>
      </c>
      <c r="H8" s="159" t="str">
        <f>H15</f>
        <v>Crabs</v>
      </c>
      <c r="I8" s="150" t="str">
        <f>K14</f>
        <v>Dr Schwant von Eaglehorn</v>
      </c>
      <c r="J8" s="67" t="str">
        <f>J14</f>
        <v>Cardiac Concerns</v>
      </c>
      <c r="K8" s="159" t="str">
        <f>J15</f>
        <v>Plying Pucksters</v>
      </c>
      <c r="L8" s="150" t="str">
        <f>L15</f>
        <v>Raging Ranga's</v>
      </c>
      <c r="M8" s="67" t="str">
        <f>N15</f>
        <v>Ariba Amoebas</v>
      </c>
      <c r="N8" s="159" t="str">
        <f t="shared" ref="N8" si="6">N14</f>
        <v>Water Rats</v>
      </c>
      <c r="O8" s="150" t="str">
        <f>O14</f>
        <v>Floggers</v>
      </c>
      <c r="P8" s="67" t="str">
        <f>P14</f>
        <v>Sharks</v>
      </c>
      <c r="Q8" s="159" t="str">
        <f>Q15</f>
        <v>Ariba Amoebas</v>
      </c>
      <c r="R8" s="69"/>
      <c r="S8" s="61" t="str">
        <f t="shared" si="0"/>
        <v>Aquaholics</v>
      </c>
      <c r="T8" s="61">
        <f t="shared" si="4"/>
        <v>9</v>
      </c>
      <c r="U8" s="61">
        <f t="shared" si="5"/>
        <v>0</v>
      </c>
      <c r="V8" s="61">
        <f t="shared" si="1"/>
        <v>5</v>
      </c>
      <c r="W8" s="61">
        <f t="shared" si="2"/>
        <v>6</v>
      </c>
      <c r="X8" s="61">
        <f t="shared" si="3"/>
        <v>4</v>
      </c>
    </row>
    <row r="9" spans="1:25" s="55" customFormat="1" ht="15" customHeight="1">
      <c r="A9" s="66"/>
      <c r="B9" s="141" t="s">
        <v>28</v>
      </c>
      <c r="C9" s="149"/>
      <c r="D9" s="82"/>
      <c r="E9" s="110"/>
      <c r="F9" s="155"/>
      <c r="G9" s="70"/>
      <c r="H9" s="162"/>
      <c r="I9" s="155"/>
      <c r="J9" s="70"/>
      <c r="K9" s="162"/>
      <c r="L9" s="155"/>
      <c r="M9" s="70"/>
      <c r="N9" s="162"/>
      <c r="O9" s="155"/>
      <c r="P9" s="70"/>
      <c r="Q9" s="162"/>
      <c r="R9" s="69"/>
      <c r="S9" s="61" t="str">
        <f t="shared" si="0"/>
        <v>Floggers</v>
      </c>
      <c r="T9" s="61">
        <f t="shared" si="4"/>
        <v>9</v>
      </c>
      <c r="U9" s="61">
        <f t="shared" si="5"/>
        <v>0</v>
      </c>
      <c r="V9" s="61">
        <f t="shared" si="1"/>
        <v>7</v>
      </c>
      <c r="W9" s="61">
        <f t="shared" si="2"/>
        <v>3</v>
      </c>
      <c r="X9" s="61">
        <f t="shared" si="3"/>
        <v>5</v>
      </c>
    </row>
    <row r="10" spans="1:25" s="55" customFormat="1" ht="15" customHeight="1">
      <c r="A10" s="66"/>
      <c r="B10" s="141" t="s">
        <v>29</v>
      </c>
      <c r="C10" s="149"/>
      <c r="D10" s="82"/>
      <c r="E10" s="110"/>
      <c r="F10" s="156"/>
      <c r="G10" s="72"/>
      <c r="H10" s="163"/>
      <c r="I10" s="156"/>
      <c r="J10" s="72"/>
      <c r="K10" s="163"/>
      <c r="L10" s="156"/>
      <c r="M10" s="72"/>
      <c r="N10" s="163"/>
      <c r="O10" s="156"/>
      <c r="P10" s="72"/>
      <c r="Q10" s="163"/>
      <c r="R10" s="69"/>
      <c r="S10" s="61">
        <f t="shared" si="0"/>
        <v>0</v>
      </c>
      <c r="T10" s="61">
        <f t="shared" si="4"/>
        <v>0</v>
      </c>
      <c r="U10" s="61">
        <f t="shared" si="5"/>
        <v>0</v>
      </c>
      <c r="V10" s="61">
        <f t="shared" si="1"/>
        <v>0</v>
      </c>
      <c r="W10" s="61">
        <f t="shared" si="2"/>
        <v>0</v>
      </c>
      <c r="X10" s="61">
        <f t="shared" si="3"/>
        <v>0</v>
      </c>
    </row>
    <row r="11" spans="1:25" s="55" customFormat="1" ht="15" customHeight="1">
      <c r="A11" s="8"/>
      <c r="B11" s="141" t="s">
        <v>29</v>
      </c>
      <c r="C11" s="149"/>
      <c r="D11" s="82"/>
      <c r="E11" s="110"/>
      <c r="F11" s="156"/>
      <c r="G11" s="72"/>
      <c r="H11" s="163"/>
      <c r="I11" s="156"/>
      <c r="J11" s="72"/>
      <c r="K11" s="163"/>
      <c r="L11" s="156"/>
      <c r="M11" s="72"/>
      <c r="N11" s="163"/>
      <c r="O11" s="156"/>
      <c r="P11" s="72"/>
      <c r="Q11" s="163"/>
      <c r="R11" s="53"/>
      <c r="S11" s="83">
        <f t="shared" si="0"/>
        <v>0</v>
      </c>
      <c r="T11" s="83">
        <f t="shared" si="4"/>
        <v>0</v>
      </c>
      <c r="U11" s="83">
        <f t="shared" si="5"/>
        <v>0</v>
      </c>
      <c r="V11" s="83">
        <f t="shared" si="1"/>
        <v>0</v>
      </c>
      <c r="W11" s="83">
        <f t="shared" si="2"/>
        <v>0</v>
      </c>
      <c r="X11" s="83">
        <f t="shared" si="3"/>
        <v>0</v>
      </c>
      <c r="Y11" s="74"/>
    </row>
    <row r="12" spans="1:25" s="55" customFormat="1" ht="15" customHeight="1" thickBot="1">
      <c r="A12" s="8"/>
      <c r="B12" s="142" t="s">
        <v>92</v>
      </c>
      <c r="C12" s="151" t="s">
        <v>144</v>
      </c>
      <c r="D12" s="75"/>
      <c r="E12" s="160"/>
      <c r="F12" s="151" t="s">
        <v>143</v>
      </c>
      <c r="G12" s="75"/>
      <c r="H12" s="160"/>
      <c r="I12" s="151"/>
      <c r="J12" s="75"/>
      <c r="K12" s="160"/>
      <c r="L12" s="151"/>
      <c r="M12" s="75"/>
      <c r="N12" s="160"/>
      <c r="O12" s="151"/>
      <c r="P12" s="75"/>
      <c r="Q12" s="160"/>
      <c r="R12" s="53"/>
      <c r="S12" s="56" t="str">
        <f>E133</f>
        <v>SOS</v>
      </c>
      <c r="T12" s="56">
        <f t="shared" si="4"/>
        <v>8</v>
      </c>
      <c r="U12" s="56">
        <f t="shared" si="5"/>
        <v>3</v>
      </c>
      <c r="V12" s="56">
        <f t="shared" si="1"/>
        <v>4</v>
      </c>
      <c r="W12" s="56">
        <f t="shared" si="2"/>
        <v>4</v>
      </c>
      <c r="X12" s="56">
        <f t="shared" si="3"/>
        <v>3</v>
      </c>
    </row>
    <row r="13" spans="1:25" s="62" customFormat="1" ht="15" customHeight="1">
      <c r="A13" s="57"/>
      <c r="B13" s="143" t="s">
        <v>89</v>
      </c>
      <c r="C13" s="148" t="s">
        <v>13</v>
      </c>
      <c r="D13" s="58" t="s">
        <v>11</v>
      </c>
      <c r="E13" s="158" t="s">
        <v>11</v>
      </c>
      <c r="F13" s="148" t="s">
        <v>13</v>
      </c>
      <c r="G13" s="58" t="s">
        <v>11</v>
      </c>
      <c r="H13" s="158" t="s">
        <v>12</v>
      </c>
      <c r="I13" s="148" t="s">
        <v>13</v>
      </c>
      <c r="J13" s="58" t="s">
        <v>11</v>
      </c>
      <c r="K13" s="158" t="s">
        <v>12</v>
      </c>
      <c r="L13" s="148" t="s">
        <v>13</v>
      </c>
      <c r="M13" s="58" t="s">
        <v>11</v>
      </c>
      <c r="N13" s="158" t="s">
        <v>12</v>
      </c>
      <c r="O13" s="148" t="s">
        <v>13</v>
      </c>
      <c r="P13" s="58" t="s">
        <v>11</v>
      </c>
      <c r="Q13" s="158" t="s">
        <v>12</v>
      </c>
      <c r="R13" s="60"/>
      <c r="S13" s="61" t="str">
        <f>E134</f>
        <v>Hot Chilli Prawns</v>
      </c>
      <c r="T13" s="61">
        <f t="shared" si="4"/>
        <v>8</v>
      </c>
      <c r="U13" s="61">
        <f t="shared" si="5"/>
        <v>4</v>
      </c>
      <c r="V13" s="61">
        <f t="shared" si="1"/>
        <v>3</v>
      </c>
      <c r="W13" s="61">
        <f t="shared" si="2"/>
        <v>3</v>
      </c>
      <c r="X13" s="61">
        <f t="shared" si="3"/>
        <v>4</v>
      </c>
    </row>
    <row r="14" spans="1:25" s="55" customFormat="1" ht="15" customHeight="1">
      <c r="A14" s="63"/>
      <c r="B14" s="144" t="s">
        <v>14</v>
      </c>
      <c r="C14" s="149" t="str">
        <f>$C$136</f>
        <v>Turbo Taddies</v>
      </c>
      <c r="D14" s="82" t="str">
        <f>$G$133</f>
        <v>Cardiac Concerns</v>
      </c>
      <c r="E14" s="110" t="str">
        <f>$G$136</f>
        <v>What the Puck?</v>
      </c>
      <c r="F14" s="117" t="str">
        <f>$C$135</f>
        <v>Depth Charges</v>
      </c>
      <c r="G14" s="64" t="str">
        <f>$G$135</f>
        <v>UTAS Flounders</v>
      </c>
      <c r="H14" s="110" t="str">
        <f>$E$135</f>
        <v>Old Puckers</v>
      </c>
      <c r="I14" s="117" t="str">
        <f>$C$133</f>
        <v>Red dogs</v>
      </c>
      <c r="J14" s="64" t="str">
        <f>$G$133</f>
        <v>Cardiac Concerns</v>
      </c>
      <c r="K14" s="110" t="str">
        <f>$E$138</f>
        <v>Dr Schwant von Eaglehorn</v>
      </c>
      <c r="L14" s="117" t="str">
        <f>$C$138</f>
        <v>Floggers</v>
      </c>
      <c r="M14" s="64" t="str">
        <f>$G$138</f>
        <v>Sharks</v>
      </c>
      <c r="N14" s="110" t="str">
        <f>$E$140</f>
        <v>Water Rats</v>
      </c>
      <c r="O14" s="117" t="str">
        <f>$C$138</f>
        <v>Floggers</v>
      </c>
      <c r="P14" s="64" t="str">
        <f>$G$138</f>
        <v>Sharks</v>
      </c>
      <c r="Q14" s="110" t="str">
        <f>$E$133</f>
        <v>SOS</v>
      </c>
      <c r="R14" s="53"/>
      <c r="S14" s="61" t="str">
        <f>E135</f>
        <v>Old Puckers</v>
      </c>
      <c r="T14" s="61">
        <f t="shared" si="4"/>
        <v>8</v>
      </c>
      <c r="U14" s="61">
        <f t="shared" si="5"/>
        <v>4</v>
      </c>
      <c r="V14" s="61">
        <f t="shared" si="1"/>
        <v>3</v>
      </c>
      <c r="W14" s="61">
        <f t="shared" si="2"/>
        <v>3</v>
      </c>
      <c r="X14" s="61">
        <f t="shared" si="3"/>
        <v>4</v>
      </c>
    </row>
    <row r="15" spans="1:25" s="55" customFormat="1" ht="15" customHeight="1">
      <c r="A15" s="63"/>
      <c r="B15" s="144" t="s">
        <v>22</v>
      </c>
      <c r="C15" s="149" t="str">
        <f>$C$137</f>
        <v>Aquaholics</v>
      </c>
      <c r="D15" s="82" t="str">
        <f>$G$134</f>
        <v>The Grizzlies</v>
      </c>
      <c r="E15" s="110" t="str">
        <f>$G$137</f>
        <v>Plying Pucksters</v>
      </c>
      <c r="F15" s="117" t="str">
        <f>$C$136</f>
        <v>Turbo Taddies</v>
      </c>
      <c r="G15" s="64" t="str">
        <f>$G$136</f>
        <v>What the Puck?</v>
      </c>
      <c r="H15" s="110" t="str">
        <f>$E$136</f>
        <v>Crabs</v>
      </c>
      <c r="I15" s="117" t="str">
        <f>$C$137</f>
        <v>Aquaholics</v>
      </c>
      <c r="J15" s="64" t="str">
        <f>$G$137</f>
        <v>Plying Pucksters</v>
      </c>
      <c r="K15" s="110" t="str">
        <f>$E$140</f>
        <v>Water Rats</v>
      </c>
      <c r="L15" s="117" t="str">
        <f>$C$134</f>
        <v>Raging Ranga's</v>
      </c>
      <c r="M15" s="64" t="str">
        <f>$G$134</f>
        <v>The Grizzlies</v>
      </c>
      <c r="N15" s="110" t="str">
        <f>$E$137</f>
        <v>Ariba Amoebas</v>
      </c>
      <c r="O15" s="117" t="str">
        <f>$C$137</f>
        <v>Aquaholics</v>
      </c>
      <c r="P15" s="64" t="str">
        <f>$G$137</f>
        <v>Plying Pucksters</v>
      </c>
      <c r="Q15" s="110" t="str">
        <f>$E$137</f>
        <v>Ariba Amoebas</v>
      </c>
      <c r="R15" s="53"/>
      <c r="S15" s="61" t="str">
        <f>E136</f>
        <v>Crabs</v>
      </c>
      <c r="T15" s="61">
        <f t="shared" si="4"/>
        <v>9</v>
      </c>
      <c r="U15" s="61">
        <f t="shared" si="5"/>
        <v>3</v>
      </c>
      <c r="V15" s="61">
        <f t="shared" si="1"/>
        <v>4</v>
      </c>
      <c r="W15" s="61">
        <f t="shared" si="2"/>
        <v>4</v>
      </c>
      <c r="X15" s="61">
        <f t="shared" si="3"/>
        <v>3</v>
      </c>
    </row>
    <row r="16" spans="1:25" s="55" customFormat="1" ht="15" customHeight="1">
      <c r="A16" s="66"/>
      <c r="B16" s="145" t="s">
        <v>25</v>
      </c>
      <c r="C16" s="150" t="str">
        <f>C6</f>
        <v>Red dogs</v>
      </c>
      <c r="D16" s="183" t="str">
        <f>$G$135</f>
        <v>UTAS Flounders</v>
      </c>
      <c r="E16" s="182" t="str">
        <f>$G$138</f>
        <v>Sharks</v>
      </c>
      <c r="F16" s="150" t="str">
        <f>F22</f>
        <v>Aquaholics</v>
      </c>
      <c r="G16" s="67" t="str">
        <f>G22</f>
        <v>Plying Pucksters</v>
      </c>
      <c r="H16" s="159" t="str">
        <f>F7</f>
        <v>Hot Chilli Prawns</v>
      </c>
      <c r="I16" s="150" t="str">
        <f t="shared" ref="I16" si="7">I22</f>
        <v>Raging Ranga's</v>
      </c>
      <c r="J16" s="67" t="str">
        <f>I6</f>
        <v>SOS</v>
      </c>
      <c r="K16" s="159" t="str">
        <f>I7</f>
        <v>Old Puckers</v>
      </c>
      <c r="L16" s="150" t="str">
        <f>L23</f>
        <v>Red dogs</v>
      </c>
      <c r="M16" s="67" t="str">
        <f>M22</f>
        <v>What the Puck?</v>
      </c>
      <c r="N16" s="159" t="str">
        <f>L6</f>
        <v>Dr Schwant von Eaglehorn</v>
      </c>
      <c r="O16" s="150" t="str">
        <f>O23</f>
        <v>Depth Charges</v>
      </c>
      <c r="P16" s="67" t="str">
        <f>O7</f>
        <v>Old Puckers</v>
      </c>
      <c r="Q16" s="159" t="str">
        <f>O6</f>
        <v>Cilia</v>
      </c>
      <c r="R16" s="69"/>
      <c r="S16" s="61" t="str">
        <f t="shared" ref="S16:S19" si="8">E137</f>
        <v>Ariba Amoebas</v>
      </c>
      <c r="T16" s="61">
        <f t="shared" si="4"/>
        <v>9</v>
      </c>
      <c r="U16" s="61">
        <f t="shared" si="5"/>
        <v>3</v>
      </c>
      <c r="V16" s="61">
        <f t="shared" si="1"/>
        <v>4</v>
      </c>
      <c r="W16" s="61">
        <f t="shared" si="2"/>
        <v>4</v>
      </c>
      <c r="X16" s="61">
        <f t="shared" si="3"/>
        <v>3</v>
      </c>
    </row>
    <row r="17" spans="1:24" s="55" customFormat="1" ht="15" customHeight="1">
      <c r="A17" s="66"/>
      <c r="B17" s="145" t="s">
        <v>28</v>
      </c>
      <c r="C17" s="149"/>
      <c r="D17" s="82"/>
      <c r="E17" s="110"/>
      <c r="F17" s="155"/>
      <c r="G17" s="70"/>
      <c r="H17" s="162"/>
      <c r="I17" s="155"/>
      <c r="J17" s="70"/>
      <c r="K17" s="162"/>
      <c r="L17" s="155"/>
      <c r="M17" s="70"/>
      <c r="N17" s="162"/>
      <c r="O17" s="155"/>
      <c r="P17" s="70"/>
      <c r="Q17" s="162"/>
      <c r="R17" s="69"/>
      <c r="S17" s="61" t="str">
        <f t="shared" si="8"/>
        <v>Dr Schwant von Eaglehorn</v>
      </c>
      <c r="T17" s="61">
        <f t="shared" si="4"/>
        <v>8</v>
      </c>
      <c r="U17" s="61">
        <f t="shared" si="5"/>
        <v>4</v>
      </c>
      <c r="V17" s="61">
        <f t="shared" si="1"/>
        <v>3</v>
      </c>
      <c r="W17" s="61">
        <f t="shared" si="2"/>
        <v>3</v>
      </c>
      <c r="X17" s="61">
        <f t="shared" si="3"/>
        <v>4</v>
      </c>
    </row>
    <row r="18" spans="1:24" s="55" customFormat="1" ht="15" customHeight="1">
      <c r="A18" s="66"/>
      <c r="B18" s="145" t="s">
        <v>29</v>
      </c>
      <c r="C18" s="149"/>
      <c r="D18" s="82"/>
      <c r="E18" s="110"/>
      <c r="F18" s="157"/>
      <c r="G18" s="79"/>
      <c r="H18" s="164"/>
      <c r="I18" s="156"/>
      <c r="J18" s="79"/>
      <c r="K18" s="164"/>
      <c r="L18" s="156"/>
      <c r="M18" s="79"/>
      <c r="N18" s="164"/>
      <c r="O18" s="156"/>
      <c r="P18" s="79"/>
      <c r="Q18" s="164"/>
      <c r="R18" s="69"/>
      <c r="S18" s="61" t="str">
        <f t="shared" si="8"/>
        <v>Cilia</v>
      </c>
      <c r="T18" s="61">
        <f t="shared" si="4"/>
        <v>8</v>
      </c>
      <c r="U18" s="61">
        <f t="shared" si="5"/>
        <v>4</v>
      </c>
      <c r="V18" s="61">
        <f t="shared" si="1"/>
        <v>3</v>
      </c>
      <c r="W18" s="61">
        <f t="shared" si="2"/>
        <v>3</v>
      </c>
      <c r="X18" s="61">
        <f t="shared" si="3"/>
        <v>4</v>
      </c>
    </row>
    <row r="19" spans="1:24" s="55" customFormat="1" ht="15" customHeight="1">
      <c r="A19" s="8"/>
      <c r="B19" s="145" t="s">
        <v>29</v>
      </c>
      <c r="C19" s="149"/>
      <c r="D19" s="82"/>
      <c r="E19" s="110"/>
      <c r="F19" s="156"/>
      <c r="G19" s="72"/>
      <c r="H19" s="164"/>
      <c r="I19" s="156"/>
      <c r="J19" s="72"/>
      <c r="K19" s="164"/>
      <c r="L19" s="156"/>
      <c r="M19" s="72"/>
      <c r="N19" s="164"/>
      <c r="O19" s="156"/>
      <c r="P19" s="72"/>
      <c r="Q19" s="164"/>
      <c r="R19" s="53"/>
      <c r="S19" s="83" t="str">
        <f t="shared" si="8"/>
        <v>Water Rats</v>
      </c>
      <c r="T19" s="83">
        <f t="shared" si="4"/>
        <v>8</v>
      </c>
      <c r="U19" s="83">
        <f t="shared" si="5"/>
        <v>3</v>
      </c>
      <c r="V19" s="83">
        <f t="shared" si="1"/>
        <v>4</v>
      </c>
      <c r="W19" s="83">
        <f t="shared" si="2"/>
        <v>4</v>
      </c>
      <c r="X19" s="83">
        <f t="shared" si="3"/>
        <v>3</v>
      </c>
    </row>
    <row r="20" spans="1:24" s="55" customFormat="1" ht="15" customHeight="1" thickBot="1">
      <c r="A20" s="8"/>
      <c r="B20" s="146" t="s">
        <v>92</v>
      </c>
      <c r="C20" s="151" t="s">
        <v>143</v>
      </c>
      <c r="D20" s="75" t="s">
        <v>146</v>
      </c>
      <c r="E20" s="160" t="s">
        <v>98</v>
      </c>
      <c r="F20" s="151" t="s">
        <v>145</v>
      </c>
      <c r="G20" s="75" t="s">
        <v>146</v>
      </c>
      <c r="H20" s="160" t="s">
        <v>144</v>
      </c>
      <c r="I20" s="151"/>
      <c r="J20" s="75"/>
      <c r="K20" s="160"/>
      <c r="L20" s="151"/>
      <c r="M20" s="75"/>
      <c r="N20" s="160"/>
      <c r="O20" s="151"/>
      <c r="P20" s="75"/>
      <c r="Q20" s="160"/>
      <c r="R20" s="53"/>
      <c r="S20" s="131" t="str">
        <f t="shared" ref="S20:S26" si="9">G133</f>
        <v>Cardiac Concerns</v>
      </c>
      <c r="T20" s="131">
        <f t="shared" si="4"/>
        <v>8</v>
      </c>
      <c r="U20" s="131">
        <f t="shared" si="5"/>
        <v>0</v>
      </c>
      <c r="V20" s="131">
        <f t="shared" si="1"/>
        <v>5</v>
      </c>
      <c r="W20" s="131">
        <f t="shared" si="2"/>
        <v>5</v>
      </c>
      <c r="X20" s="131">
        <f t="shared" si="3"/>
        <v>5</v>
      </c>
    </row>
    <row r="21" spans="1:24" s="62" customFormat="1" ht="15" customHeight="1">
      <c r="A21" s="57"/>
      <c r="B21" s="143" t="s">
        <v>90</v>
      </c>
      <c r="C21" s="148" t="s">
        <v>13</v>
      </c>
      <c r="D21" s="58"/>
      <c r="E21" s="158" t="s">
        <v>11</v>
      </c>
      <c r="F21" s="148" t="s">
        <v>13</v>
      </c>
      <c r="G21" s="58" t="s">
        <v>11</v>
      </c>
      <c r="H21" s="158" t="s">
        <v>12</v>
      </c>
      <c r="I21" s="148" t="s">
        <v>13</v>
      </c>
      <c r="J21" s="58" t="s">
        <v>11</v>
      </c>
      <c r="K21" s="158" t="s">
        <v>12</v>
      </c>
      <c r="L21" s="148" t="s">
        <v>13</v>
      </c>
      <c r="M21" s="58" t="s">
        <v>11</v>
      </c>
      <c r="N21" s="158" t="s">
        <v>12</v>
      </c>
      <c r="O21" s="148" t="s">
        <v>13</v>
      </c>
      <c r="P21" s="58" t="s">
        <v>11</v>
      </c>
      <c r="Q21" s="158" t="s">
        <v>12</v>
      </c>
      <c r="R21" s="60"/>
      <c r="S21" s="61" t="str">
        <f t="shared" si="9"/>
        <v>The Grizzlies</v>
      </c>
      <c r="T21" s="61">
        <f t="shared" si="4"/>
        <v>8</v>
      </c>
      <c r="U21" s="61">
        <f t="shared" si="5"/>
        <v>0</v>
      </c>
      <c r="V21" s="61">
        <f t="shared" si="1"/>
        <v>5</v>
      </c>
      <c r="W21" s="61">
        <f t="shared" si="2"/>
        <v>5</v>
      </c>
      <c r="X21" s="61">
        <f t="shared" si="3"/>
        <v>5</v>
      </c>
    </row>
    <row r="22" spans="1:24" s="55" customFormat="1" ht="15" customHeight="1">
      <c r="A22" s="63"/>
      <c r="B22" s="144" t="s">
        <v>14</v>
      </c>
      <c r="C22" s="149" t="str">
        <f>$C$135</f>
        <v>Depth Charges</v>
      </c>
      <c r="D22" s="82"/>
      <c r="E22" s="110" t="str">
        <f>$G$135</f>
        <v>UTAS Flounders</v>
      </c>
      <c r="F22" s="117" t="str">
        <f>$C$137</f>
        <v>Aquaholics</v>
      </c>
      <c r="G22" s="64" t="str">
        <f>$G$137</f>
        <v>Plying Pucksters</v>
      </c>
      <c r="H22" s="110" t="str">
        <f>$E$139</f>
        <v>Cilia</v>
      </c>
      <c r="I22" s="149" t="str">
        <f>$C$134</f>
        <v>Raging Ranga's</v>
      </c>
      <c r="J22" s="82" t="str">
        <f>$G$134</f>
        <v>The Grizzlies</v>
      </c>
      <c r="K22" s="110" t="str">
        <f>$E$134</f>
        <v>Hot Chilli Prawns</v>
      </c>
      <c r="L22" s="117" t="str">
        <f>$C$136</f>
        <v>Turbo Taddies</v>
      </c>
      <c r="M22" s="64" t="str">
        <f>$G$136</f>
        <v>What the Puck?</v>
      </c>
      <c r="N22" s="110" t="str">
        <f>$E$136</f>
        <v>Crabs</v>
      </c>
      <c r="O22" s="149" t="str">
        <f>$C$133</f>
        <v>Red dogs</v>
      </c>
      <c r="P22" s="82" t="str">
        <f>$G$133</f>
        <v>Cardiac Concerns</v>
      </c>
      <c r="Q22" s="110" t="str">
        <f>$E$138</f>
        <v>Dr Schwant von Eaglehorn</v>
      </c>
      <c r="R22" s="53"/>
      <c r="S22" s="61" t="str">
        <f t="shared" si="9"/>
        <v>UTAS Flounders</v>
      </c>
      <c r="T22" s="61">
        <f t="shared" si="4"/>
        <v>8</v>
      </c>
      <c r="U22" s="61">
        <f t="shared" si="5"/>
        <v>0</v>
      </c>
      <c r="V22" s="61">
        <f t="shared" si="1"/>
        <v>5</v>
      </c>
      <c r="W22" s="61">
        <f t="shared" si="2"/>
        <v>5</v>
      </c>
      <c r="X22" s="61">
        <f t="shared" si="3"/>
        <v>5</v>
      </c>
    </row>
    <row r="23" spans="1:24" s="55" customFormat="1" ht="15" customHeight="1">
      <c r="A23" s="63"/>
      <c r="B23" s="144" t="s">
        <v>22</v>
      </c>
      <c r="C23" s="149" t="str">
        <f>$C$138</f>
        <v>Floggers</v>
      </c>
      <c r="D23" s="82"/>
      <c r="E23" s="110" t="str">
        <f>$G$138</f>
        <v>Sharks</v>
      </c>
      <c r="F23" s="117" t="str">
        <f>$C$134</f>
        <v>Raging Ranga's</v>
      </c>
      <c r="G23" s="64" t="str">
        <f>$G$134</f>
        <v>The Grizzlies</v>
      </c>
      <c r="H23" s="110" t="str">
        <f>$E$140</f>
        <v>Water Rats</v>
      </c>
      <c r="I23" s="149" t="str">
        <f>$C$135</f>
        <v>Depth Charges</v>
      </c>
      <c r="J23" s="82" t="str">
        <f>$G$135</f>
        <v>UTAS Flounders</v>
      </c>
      <c r="K23" s="110" t="str">
        <f>$E$136</f>
        <v>Crabs</v>
      </c>
      <c r="L23" s="117" t="str">
        <f>$C$133</f>
        <v>Red dogs</v>
      </c>
      <c r="M23" s="64" t="str">
        <f>$G$133</f>
        <v>Cardiac Concerns</v>
      </c>
      <c r="N23" s="110" t="str">
        <f>$E$133</f>
        <v>SOS</v>
      </c>
      <c r="O23" s="149" t="str">
        <f>$C$135</f>
        <v>Depth Charges</v>
      </c>
      <c r="P23" s="82" t="str">
        <f>$G$135</f>
        <v>UTAS Flounders</v>
      </c>
      <c r="Q23" s="110" t="str">
        <f>$E$134</f>
        <v>Hot Chilli Prawns</v>
      </c>
      <c r="R23" s="53"/>
      <c r="S23" s="61" t="str">
        <f t="shared" si="9"/>
        <v>What the Puck?</v>
      </c>
      <c r="T23" s="61">
        <f t="shared" si="4"/>
        <v>4</v>
      </c>
      <c r="U23" s="61">
        <f t="shared" si="5"/>
        <v>0</v>
      </c>
      <c r="V23" s="61">
        <f t="shared" si="1"/>
        <v>5</v>
      </c>
      <c r="W23" s="61">
        <f t="shared" si="2"/>
        <v>6</v>
      </c>
      <c r="X23" s="61">
        <f t="shared" si="3"/>
        <v>4</v>
      </c>
    </row>
    <row r="24" spans="1:24" s="55" customFormat="1" ht="15" customHeight="1">
      <c r="A24" s="66"/>
      <c r="B24" s="145" t="s">
        <v>25</v>
      </c>
      <c r="C24" s="152" t="str">
        <f t="shared" ref="C24" si="10">C15</f>
        <v>Aquaholics</v>
      </c>
      <c r="D24" s="85"/>
      <c r="E24" s="161" t="str">
        <f>E14</f>
        <v>What the Puck?</v>
      </c>
      <c r="F24" s="150" t="str">
        <f>F30</f>
        <v>Floggers</v>
      </c>
      <c r="G24" s="67" t="str">
        <f>G30</f>
        <v>Sharks</v>
      </c>
      <c r="H24" s="159" t="str">
        <f>H14</f>
        <v>Old Puckers</v>
      </c>
      <c r="I24" s="150" t="str">
        <f>I31</f>
        <v>Floggers</v>
      </c>
      <c r="J24" s="67" t="str">
        <f>J31</f>
        <v>Sharks</v>
      </c>
      <c r="K24" s="159" t="str">
        <f t="shared" ref="K24" si="11">K31</f>
        <v>Cilia</v>
      </c>
      <c r="L24" s="150" t="str">
        <f>L14</f>
        <v>Floggers</v>
      </c>
      <c r="M24" s="67" t="str">
        <f>M15</f>
        <v>The Grizzlies</v>
      </c>
      <c r="N24" s="159" t="str">
        <f>N31</f>
        <v>Hot Chilli Prawns</v>
      </c>
      <c r="O24" s="150" t="str">
        <f>O15</f>
        <v>Aquaholics</v>
      </c>
      <c r="P24" s="67" t="str">
        <f t="shared" ref="P24" si="12">P15</f>
        <v>Plying Pucksters</v>
      </c>
      <c r="Q24" s="159" t="str">
        <f>Q31</f>
        <v>Water Rats</v>
      </c>
      <c r="R24" s="69"/>
      <c r="S24" s="61" t="str">
        <f t="shared" si="9"/>
        <v>Plying Pucksters</v>
      </c>
      <c r="T24" s="61">
        <f t="shared" si="4"/>
        <v>8</v>
      </c>
      <c r="U24" s="61">
        <f t="shared" si="5"/>
        <v>0</v>
      </c>
      <c r="V24" s="61">
        <f t="shared" si="1"/>
        <v>5</v>
      </c>
      <c r="W24" s="61">
        <f t="shared" si="2"/>
        <v>6</v>
      </c>
      <c r="X24" s="61">
        <f t="shared" si="3"/>
        <v>4</v>
      </c>
    </row>
    <row r="25" spans="1:24" s="55" customFormat="1" ht="15" customHeight="1">
      <c r="A25" s="66"/>
      <c r="B25" s="145" t="s">
        <v>28</v>
      </c>
      <c r="C25" s="149"/>
      <c r="D25" s="82"/>
      <c r="E25" s="110"/>
      <c r="F25" s="155"/>
      <c r="G25" s="70"/>
      <c r="H25" s="162"/>
      <c r="I25" s="155"/>
      <c r="J25" s="70"/>
      <c r="K25" s="162"/>
      <c r="L25" s="155"/>
      <c r="M25" s="70"/>
      <c r="N25" s="162"/>
      <c r="O25" s="155"/>
      <c r="P25" s="70"/>
      <c r="Q25" s="162"/>
      <c r="R25" s="69"/>
      <c r="S25" s="61" t="str">
        <f t="shared" si="9"/>
        <v>Sharks</v>
      </c>
      <c r="T25" s="61">
        <f t="shared" si="4"/>
        <v>8</v>
      </c>
      <c r="U25" s="61">
        <f t="shared" si="5"/>
        <v>0</v>
      </c>
      <c r="V25" s="61">
        <f t="shared" si="1"/>
        <v>7</v>
      </c>
      <c r="W25" s="61">
        <f t="shared" si="2"/>
        <v>3</v>
      </c>
      <c r="X25" s="61">
        <f t="shared" si="3"/>
        <v>5</v>
      </c>
    </row>
    <row r="26" spans="1:24" s="55" customFormat="1" ht="15" customHeight="1">
      <c r="A26" s="66"/>
      <c r="B26" s="145" t="s">
        <v>29</v>
      </c>
      <c r="C26" s="149"/>
      <c r="D26" s="82"/>
      <c r="E26" s="110"/>
      <c r="F26" s="157"/>
      <c r="G26" s="72"/>
      <c r="H26" s="147"/>
      <c r="I26" s="157"/>
      <c r="J26" s="72"/>
      <c r="K26" s="163"/>
      <c r="M26" s="165"/>
      <c r="N26" s="163"/>
      <c r="P26" s="165"/>
      <c r="Q26" s="163"/>
      <c r="R26" s="69"/>
      <c r="S26" s="61" t="str">
        <f t="shared" si="9"/>
        <v>C7</v>
      </c>
      <c r="T26" s="83">
        <f t="shared" si="4"/>
        <v>0</v>
      </c>
      <c r="U26" s="83">
        <f t="shared" si="5"/>
        <v>0</v>
      </c>
      <c r="V26" s="83">
        <f t="shared" si="1"/>
        <v>0</v>
      </c>
      <c r="W26" s="83">
        <f t="shared" si="2"/>
        <v>0</v>
      </c>
      <c r="X26" s="83">
        <f t="shared" si="3"/>
        <v>0</v>
      </c>
    </row>
    <row r="27" spans="1:24" s="55" customFormat="1" ht="15" customHeight="1">
      <c r="A27" s="8"/>
      <c r="B27" s="145" t="s">
        <v>29</v>
      </c>
      <c r="C27" s="149"/>
      <c r="D27" s="82"/>
      <c r="E27" s="110"/>
      <c r="F27" s="156"/>
      <c r="G27" s="72"/>
      <c r="H27" s="147"/>
      <c r="I27" s="156"/>
      <c r="J27" s="72"/>
      <c r="K27" s="163"/>
      <c r="M27" s="165"/>
      <c r="N27" s="163"/>
      <c r="P27" s="165"/>
      <c r="Q27" s="163"/>
      <c r="R27" s="53"/>
      <c r="S27" s="131" t="str">
        <f>G144</f>
        <v>Trojans</v>
      </c>
      <c r="T27" s="131">
        <f t="shared" si="4"/>
        <v>0</v>
      </c>
      <c r="U27" s="131">
        <f t="shared" si="5"/>
        <v>15</v>
      </c>
      <c r="V27" s="131">
        <f t="shared" si="1"/>
        <v>0</v>
      </c>
      <c r="W27" s="131">
        <f t="shared" si="2"/>
        <v>0</v>
      </c>
      <c r="X27" s="131">
        <f t="shared" si="3"/>
        <v>0</v>
      </c>
    </row>
    <row r="28" spans="1:24" s="55" customFormat="1" ht="15" customHeight="1" thickBot="1">
      <c r="A28" s="8"/>
      <c r="B28" s="146" t="s">
        <v>92</v>
      </c>
      <c r="C28" s="151" t="s">
        <v>145</v>
      </c>
      <c r="D28" s="75"/>
      <c r="E28" s="160" t="s">
        <v>147</v>
      </c>
      <c r="F28" s="151" t="s">
        <v>148</v>
      </c>
      <c r="G28" s="75" t="s">
        <v>126</v>
      </c>
      <c r="H28" s="160" t="s">
        <v>150</v>
      </c>
      <c r="I28" s="151"/>
      <c r="J28" s="75"/>
      <c r="K28" s="160"/>
      <c r="L28" s="151"/>
      <c r="M28" s="75"/>
      <c r="N28" s="160"/>
      <c r="O28" s="151"/>
      <c r="P28" s="75"/>
      <c r="Q28" s="160"/>
      <c r="R28" s="53"/>
      <c r="S28" s="131" t="str">
        <f t="shared" ref="S28:S33" si="13">G145</f>
        <v>Barbarians</v>
      </c>
      <c r="T28" s="61">
        <f t="shared" si="4"/>
        <v>0</v>
      </c>
      <c r="U28" s="61">
        <f t="shared" si="5"/>
        <v>15</v>
      </c>
      <c r="V28" s="61">
        <f t="shared" si="1"/>
        <v>0</v>
      </c>
      <c r="W28" s="61">
        <f t="shared" si="2"/>
        <v>0</v>
      </c>
      <c r="X28" s="61">
        <f t="shared" si="3"/>
        <v>0</v>
      </c>
    </row>
    <row r="29" spans="1:24" s="62" customFormat="1" ht="15" customHeight="1">
      <c r="A29" s="57"/>
      <c r="B29" s="143" t="s">
        <v>91</v>
      </c>
      <c r="C29" s="149"/>
      <c r="D29" s="82"/>
      <c r="E29" s="110"/>
      <c r="F29" s="148" t="s">
        <v>13</v>
      </c>
      <c r="G29" s="58" t="s">
        <v>11</v>
      </c>
      <c r="H29" s="158" t="s">
        <v>12</v>
      </c>
      <c r="I29" s="148" t="s">
        <v>13</v>
      </c>
      <c r="J29" s="58" t="s">
        <v>11</v>
      </c>
      <c r="K29" s="158" t="s">
        <v>12</v>
      </c>
      <c r="L29" s="148" t="s">
        <v>13</v>
      </c>
      <c r="M29" s="58" t="s">
        <v>11</v>
      </c>
      <c r="N29" s="158" t="s">
        <v>12</v>
      </c>
      <c r="O29" s="148" t="s">
        <v>13</v>
      </c>
      <c r="P29" s="58" t="s">
        <v>11</v>
      </c>
      <c r="Q29" s="158" t="s">
        <v>12</v>
      </c>
      <c r="R29" s="60"/>
      <c r="S29" s="131" t="str">
        <f t="shared" si="13"/>
        <v xml:space="preserve">Vikings </v>
      </c>
      <c r="T29" s="61">
        <f t="shared" si="4"/>
        <v>0</v>
      </c>
      <c r="U29" s="61">
        <f t="shared" si="5"/>
        <v>15</v>
      </c>
      <c r="V29" s="61">
        <f t="shared" si="1"/>
        <v>0</v>
      </c>
      <c r="W29" s="61">
        <f t="shared" si="2"/>
        <v>0</v>
      </c>
      <c r="X29" s="61">
        <f t="shared" si="3"/>
        <v>0</v>
      </c>
    </row>
    <row r="30" spans="1:24" s="55" customFormat="1" ht="15" customHeight="1">
      <c r="A30" s="63"/>
      <c r="B30" s="144" t="s">
        <v>14</v>
      </c>
      <c r="C30" s="117"/>
      <c r="D30" s="82"/>
      <c r="E30" s="110"/>
      <c r="F30" s="117" t="str">
        <f>$C$138</f>
        <v>Floggers</v>
      </c>
      <c r="G30" s="64" t="str">
        <f>$G$138</f>
        <v>Sharks</v>
      </c>
      <c r="H30" s="110" t="str">
        <f>$E$137</f>
        <v>Ariba Amoebas</v>
      </c>
      <c r="I30" s="117" t="str">
        <f>$C$136</f>
        <v>Turbo Taddies</v>
      </c>
      <c r="J30" s="64" t="str">
        <f>$G$136</f>
        <v>What the Puck?</v>
      </c>
      <c r="K30" s="110" t="str">
        <f>$E$137</f>
        <v>Ariba Amoebas</v>
      </c>
      <c r="L30" s="117" t="str">
        <f>$C$137</f>
        <v>Aquaholics</v>
      </c>
      <c r="M30" s="64" t="str">
        <f>$G$137</f>
        <v>Plying Pucksters</v>
      </c>
      <c r="N30" s="110" t="str">
        <f>$E$135</f>
        <v>Old Puckers</v>
      </c>
      <c r="O30" s="117" t="str">
        <f>$C$136</f>
        <v>Turbo Taddies</v>
      </c>
      <c r="P30" s="64" t="str">
        <f>$G$136</f>
        <v>What the Puck?</v>
      </c>
      <c r="Q30" s="110" t="str">
        <f>$E$136</f>
        <v>Crabs</v>
      </c>
      <c r="R30" s="53"/>
      <c r="S30" s="131" t="str">
        <f t="shared" si="13"/>
        <v>Gladiators</v>
      </c>
      <c r="T30" s="61">
        <f t="shared" si="4"/>
        <v>0</v>
      </c>
      <c r="U30" s="61">
        <f t="shared" si="5"/>
        <v>15</v>
      </c>
      <c r="V30" s="61">
        <f t="shared" si="1"/>
        <v>0</v>
      </c>
      <c r="W30" s="61">
        <f t="shared" si="2"/>
        <v>0</v>
      </c>
      <c r="X30" s="61">
        <f t="shared" si="3"/>
        <v>0</v>
      </c>
    </row>
    <row r="31" spans="1:24" s="55" customFormat="1" ht="15" customHeight="1">
      <c r="A31" s="63"/>
      <c r="B31" s="144" t="s">
        <v>22</v>
      </c>
      <c r="C31" s="117"/>
      <c r="D31" s="82"/>
      <c r="E31" s="110"/>
      <c r="F31" s="117" t="str">
        <f>$C$133</f>
        <v>Red dogs</v>
      </c>
      <c r="G31" s="64" t="str">
        <f>$G$133</f>
        <v>Cardiac Concerns</v>
      </c>
      <c r="H31" s="110" t="str">
        <f>$E$138</f>
        <v>Dr Schwant von Eaglehorn</v>
      </c>
      <c r="I31" s="117" t="str">
        <f>$C$138</f>
        <v>Floggers</v>
      </c>
      <c r="J31" s="64" t="str">
        <f>$G$138</f>
        <v>Sharks</v>
      </c>
      <c r="K31" s="110" t="str">
        <f>$E$139</f>
        <v>Cilia</v>
      </c>
      <c r="L31" s="117" t="str">
        <f>$C$135</f>
        <v>Depth Charges</v>
      </c>
      <c r="M31" s="64" t="str">
        <f>$G$135</f>
        <v>UTAS Flounders</v>
      </c>
      <c r="N31" s="110" t="str">
        <f>$E$134</f>
        <v>Hot Chilli Prawns</v>
      </c>
      <c r="O31" s="117" t="str">
        <f>$C$134</f>
        <v>Raging Ranga's</v>
      </c>
      <c r="P31" s="64" t="str">
        <f>$G$134</f>
        <v>The Grizzlies</v>
      </c>
      <c r="Q31" s="110" t="str">
        <f>$E$140</f>
        <v>Water Rats</v>
      </c>
      <c r="R31" s="53"/>
      <c r="S31" s="131">
        <f t="shared" si="13"/>
        <v>0</v>
      </c>
      <c r="T31" s="61">
        <f t="shared" si="4"/>
        <v>0</v>
      </c>
      <c r="U31" s="61">
        <f t="shared" si="5"/>
        <v>0</v>
      </c>
      <c r="V31" s="61">
        <f t="shared" si="1"/>
        <v>0</v>
      </c>
      <c r="W31" s="61">
        <f t="shared" si="2"/>
        <v>0</v>
      </c>
      <c r="X31" s="61">
        <f t="shared" si="3"/>
        <v>0</v>
      </c>
    </row>
    <row r="32" spans="1:24" s="55" customFormat="1" ht="15" customHeight="1">
      <c r="A32" s="66"/>
      <c r="B32" s="145" t="s">
        <v>25</v>
      </c>
      <c r="C32" s="152"/>
      <c r="D32" s="85"/>
      <c r="E32" s="161"/>
      <c r="F32" s="150" t="str">
        <f t="shared" ref="F32" si="14">F23</f>
        <v>Raging Ranga's</v>
      </c>
      <c r="G32" s="85" t="str">
        <f>G23</f>
        <v>The Grizzlies</v>
      </c>
      <c r="H32" s="161" t="str">
        <f>H22</f>
        <v>Cilia</v>
      </c>
      <c r="I32" s="150" t="str">
        <f t="shared" ref="I32" si="15">I23</f>
        <v>Depth Charges</v>
      </c>
      <c r="J32" s="85" t="str">
        <f>J22</f>
        <v>The Grizzlies</v>
      </c>
      <c r="K32" s="161" t="str">
        <f t="shared" ref="K32" si="16">K23</f>
        <v>Crabs</v>
      </c>
      <c r="L32" s="150" t="str">
        <f>L22</f>
        <v>Turbo Taddies</v>
      </c>
      <c r="M32" s="85" t="str">
        <f>M23</f>
        <v>Cardiac Concerns</v>
      </c>
      <c r="N32" s="161" t="str">
        <f t="shared" ref="N32" si="17">N23</f>
        <v>SOS</v>
      </c>
      <c r="O32" s="152" t="str">
        <f>O22</f>
        <v>Red dogs</v>
      </c>
      <c r="P32" s="85" t="str">
        <f>P22</f>
        <v>Cardiac Concerns</v>
      </c>
      <c r="Q32" s="161" t="str">
        <f>Q23</f>
        <v>Hot Chilli Prawns</v>
      </c>
      <c r="R32" s="69"/>
      <c r="S32" s="131">
        <f t="shared" si="13"/>
        <v>0</v>
      </c>
      <c r="T32" s="61">
        <f t="shared" si="4"/>
        <v>0</v>
      </c>
      <c r="U32" s="61">
        <f t="shared" si="5"/>
        <v>0</v>
      </c>
      <c r="V32" s="61">
        <f t="shared" si="1"/>
        <v>0</v>
      </c>
      <c r="W32" s="61">
        <f t="shared" si="2"/>
        <v>0</v>
      </c>
      <c r="X32" s="61">
        <f t="shared" si="3"/>
        <v>0</v>
      </c>
    </row>
    <row r="33" spans="1:24" s="55" customFormat="1" ht="15" customHeight="1">
      <c r="A33" s="66"/>
      <c r="B33" s="145" t="s">
        <v>28</v>
      </c>
      <c r="C33" s="153"/>
      <c r="D33" s="70"/>
      <c r="E33" s="162"/>
      <c r="F33" s="153"/>
      <c r="G33" s="70"/>
      <c r="H33" s="162"/>
      <c r="I33" s="153"/>
      <c r="J33" s="70"/>
      <c r="K33" s="162"/>
      <c r="L33" s="153"/>
      <c r="M33" s="70"/>
      <c r="N33" s="162"/>
      <c r="O33" s="153"/>
      <c r="P33" s="70"/>
      <c r="Q33" s="162"/>
      <c r="R33" s="69"/>
      <c r="S33" s="131">
        <f t="shared" si="13"/>
        <v>0</v>
      </c>
      <c r="T33" s="83">
        <f t="shared" si="4"/>
        <v>0</v>
      </c>
      <c r="U33" s="83">
        <f t="shared" si="5"/>
        <v>0</v>
      </c>
      <c r="V33" s="83">
        <f t="shared" si="1"/>
        <v>0</v>
      </c>
      <c r="W33" s="83">
        <f t="shared" si="2"/>
        <v>0</v>
      </c>
      <c r="X33" s="83">
        <f t="shared" si="3"/>
        <v>0</v>
      </c>
    </row>
    <row r="34" spans="1:24" s="55" customFormat="1" ht="15" customHeight="1">
      <c r="A34" s="66"/>
      <c r="B34" s="145" t="s">
        <v>29</v>
      </c>
      <c r="C34" s="154"/>
      <c r="D34" s="72"/>
      <c r="E34" s="163"/>
      <c r="F34" s="154"/>
      <c r="G34" s="72"/>
      <c r="H34" s="163"/>
      <c r="J34" s="165"/>
      <c r="K34" s="163"/>
      <c r="L34" s="154"/>
      <c r="M34" s="72"/>
      <c r="N34" s="163"/>
      <c r="O34" s="154"/>
      <c r="P34" s="72"/>
      <c r="Q34" s="163"/>
      <c r="R34" s="69"/>
      <c r="S34" s="62"/>
      <c r="T34" s="62"/>
      <c r="U34" s="84"/>
      <c r="V34" s="84"/>
      <c r="W34" s="84"/>
      <c r="X34" s="84"/>
    </row>
    <row r="35" spans="1:24" s="55" customFormat="1" ht="15" customHeight="1">
      <c r="A35" s="8"/>
      <c r="B35" s="145" t="s">
        <v>29</v>
      </c>
      <c r="C35" s="154"/>
      <c r="D35" s="72"/>
      <c r="E35" s="163"/>
      <c r="F35" s="154"/>
      <c r="G35" s="72"/>
      <c r="H35" s="163"/>
      <c r="J35" s="165"/>
      <c r="K35" s="163"/>
      <c r="L35" s="154"/>
      <c r="M35" s="72"/>
      <c r="N35" s="163"/>
      <c r="O35" s="154"/>
      <c r="P35" s="72"/>
      <c r="Q35" s="163"/>
      <c r="R35" s="53"/>
      <c r="S35" s="62"/>
      <c r="T35" s="62"/>
      <c r="U35" s="84"/>
      <c r="V35" s="84"/>
      <c r="W35" s="84"/>
      <c r="X35" s="84"/>
    </row>
    <row r="36" spans="1:24" s="55" customFormat="1" ht="15" customHeight="1" thickBot="1">
      <c r="A36" s="8"/>
      <c r="B36" s="146" t="s">
        <v>92</v>
      </c>
      <c r="C36" s="151"/>
      <c r="D36" s="75"/>
      <c r="E36" s="160"/>
      <c r="F36" s="151" t="s">
        <v>149</v>
      </c>
      <c r="G36" s="75" t="s">
        <v>151</v>
      </c>
      <c r="H36" s="160" t="s">
        <v>114</v>
      </c>
      <c r="I36" s="151"/>
      <c r="J36" s="75"/>
      <c r="K36" s="160"/>
      <c r="L36" s="151"/>
      <c r="M36" s="75"/>
      <c r="N36" s="160"/>
      <c r="O36" s="151"/>
      <c r="P36" s="75"/>
      <c r="Q36" s="160"/>
      <c r="R36" s="53"/>
      <c r="S36" s="62"/>
      <c r="T36" s="62"/>
      <c r="U36" s="84"/>
      <c r="V36" s="84"/>
      <c r="W36" s="84"/>
      <c r="X36" s="84"/>
    </row>
    <row r="37" spans="1:24" s="55" customFormat="1" ht="15" customHeight="1">
      <c r="A37" s="8"/>
      <c r="B37" s="86"/>
      <c r="C37" s="49" t="s">
        <v>85</v>
      </c>
      <c r="D37" s="87" t="s">
        <v>13</v>
      </c>
      <c r="E37" s="13"/>
      <c r="F37" s="49" t="s">
        <v>85</v>
      </c>
      <c r="G37" s="87" t="s">
        <v>11</v>
      </c>
      <c r="H37" s="86"/>
      <c r="I37" s="49" t="s">
        <v>85</v>
      </c>
      <c r="J37" s="87" t="s">
        <v>13</v>
      </c>
      <c r="K37" s="86"/>
      <c r="L37" s="49" t="s">
        <v>85</v>
      </c>
      <c r="M37" s="87" t="s">
        <v>11</v>
      </c>
      <c r="N37" s="86"/>
      <c r="O37" s="49" t="s">
        <v>85</v>
      </c>
      <c r="P37" s="87" t="s">
        <v>12</v>
      </c>
      <c r="Q37" s="86"/>
      <c r="R37" s="88"/>
      <c r="S37" s="62"/>
      <c r="T37" s="62"/>
      <c r="U37" s="84"/>
      <c r="V37" s="84"/>
      <c r="W37" s="84"/>
      <c r="X37" s="84"/>
    </row>
    <row r="38" spans="1:24" s="55" customFormat="1" ht="15" customHeight="1">
      <c r="A38" s="8"/>
      <c r="B38" s="86"/>
      <c r="C38" s="14" t="s">
        <v>33</v>
      </c>
      <c r="D38" s="15" t="s">
        <v>33</v>
      </c>
      <c r="E38" s="13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8"/>
      <c r="S38" s="62"/>
      <c r="T38" s="62"/>
      <c r="U38" s="84"/>
      <c r="V38" s="84"/>
      <c r="W38" s="84"/>
      <c r="X38" s="84"/>
    </row>
    <row r="39" spans="1:24" s="55" customFormat="1" ht="15" customHeight="1">
      <c r="A39" s="8"/>
      <c r="B39" s="86"/>
      <c r="C39" s="13" t="s">
        <v>34</v>
      </c>
      <c r="D39" s="86"/>
      <c r="E39" s="13"/>
      <c r="F39" s="13"/>
      <c r="G39" s="13"/>
      <c r="H39" s="13"/>
      <c r="I39" s="13"/>
      <c r="J39" s="13"/>
      <c r="K39" s="13"/>
      <c r="L39" s="13"/>
      <c r="M39" s="13"/>
      <c r="N39" s="86"/>
      <c r="O39" s="13"/>
      <c r="P39" s="13"/>
      <c r="Q39" s="13"/>
      <c r="R39" s="88"/>
      <c r="S39" s="62"/>
      <c r="T39" s="62"/>
      <c r="U39" s="84"/>
      <c r="V39" s="84"/>
      <c r="W39" s="84"/>
      <c r="X39" s="84"/>
    </row>
    <row r="40" spans="1:24" s="55" customFormat="1" ht="15" customHeight="1" thickBot="1">
      <c r="A40" s="8"/>
      <c r="B40" s="86"/>
      <c r="C40" s="86"/>
      <c r="D40" s="15"/>
      <c r="E40" s="13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8"/>
      <c r="S40" s="62"/>
      <c r="T40" s="62"/>
      <c r="U40" s="84"/>
      <c r="V40" s="84"/>
      <c r="W40" s="84"/>
      <c r="X40" s="84"/>
    </row>
    <row r="41" spans="1:24" s="55" customFormat="1" ht="15" customHeight="1">
      <c r="A41" s="49"/>
      <c r="B41" s="50"/>
      <c r="C41" s="130">
        <f>O3+7</f>
        <v>42235</v>
      </c>
      <c r="D41" s="51" t="s">
        <v>35</v>
      </c>
      <c r="E41" s="52" t="str">
        <f>CONCATENATE("S/up:",C45)</f>
        <v>S/up:Water Rats</v>
      </c>
      <c r="F41" s="130">
        <f>C41+7</f>
        <v>42242</v>
      </c>
      <c r="G41" s="51" t="s">
        <v>36</v>
      </c>
      <c r="H41" s="52" t="str">
        <f>CONCATENATE("S/up:",F44)</f>
        <v>S/up:Dr Schwant von Eaglehorn</v>
      </c>
      <c r="I41" s="130">
        <f>F41+7</f>
        <v>42249</v>
      </c>
      <c r="J41" s="51" t="s">
        <v>37</v>
      </c>
      <c r="K41" s="52" t="str">
        <f>CONCATENATE("S/up:",I44)</f>
        <v>S/up:Crabs</v>
      </c>
      <c r="L41" s="130">
        <f>I41+7</f>
        <v>42256</v>
      </c>
      <c r="M41" s="51" t="s">
        <v>38</v>
      </c>
      <c r="N41" s="52" t="str">
        <f>CONCATENATE("S/up:",L44)</f>
        <v>S/up:SOS</v>
      </c>
      <c r="O41" s="130">
        <f>L41+7</f>
        <v>42263</v>
      </c>
      <c r="P41" s="51" t="s">
        <v>39</v>
      </c>
      <c r="Q41" s="52" t="str">
        <f>CONCATENATE("S/up:",O44)</f>
        <v>S/up:Ariba Amoebas</v>
      </c>
      <c r="R41" s="53"/>
      <c r="S41" s="84"/>
      <c r="T41" s="84"/>
      <c r="U41" s="84"/>
      <c r="V41" s="84"/>
      <c r="W41" s="84"/>
      <c r="X41" s="84"/>
    </row>
    <row r="42" spans="1:24" s="55" customFormat="1" ht="15" customHeight="1" thickBot="1">
      <c r="A42" s="8"/>
      <c r="B42" s="9" t="s">
        <v>6</v>
      </c>
      <c r="C42" s="38" t="s">
        <v>7</v>
      </c>
      <c r="D42" s="10" t="s">
        <v>8</v>
      </c>
      <c r="E42" s="37" t="s">
        <v>9</v>
      </c>
      <c r="F42" s="38" t="s">
        <v>7</v>
      </c>
      <c r="G42" s="10" t="s">
        <v>8</v>
      </c>
      <c r="H42" s="37" t="s">
        <v>9</v>
      </c>
      <c r="I42" s="38" t="s">
        <v>7</v>
      </c>
      <c r="J42" s="10" t="s">
        <v>8</v>
      </c>
      <c r="K42" s="37" t="s">
        <v>9</v>
      </c>
      <c r="L42" s="38" t="s">
        <v>7</v>
      </c>
      <c r="M42" s="10" t="s">
        <v>8</v>
      </c>
      <c r="N42" s="37" t="s">
        <v>9</v>
      </c>
      <c r="O42" s="38" t="s">
        <v>7</v>
      </c>
      <c r="P42" s="10" t="s">
        <v>8</v>
      </c>
      <c r="Q42" s="37" t="s">
        <v>9</v>
      </c>
      <c r="R42" s="53"/>
      <c r="S42" s="84"/>
      <c r="T42" s="84"/>
      <c r="U42" s="84"/>
      <c r="V42" s="84"/>
      <c r="W42" s="84"/>
      <c r="X42" s="84"/>
    </row>
    <row r="43" spans="1:24" s="62" customFormat="1" ht="15" customHeight="1">
      <c r="A43" s="57"/>
      <c r="B43" s="76" t="s">
        <v>10</v>
      </c>
      <c r="C43" s="148" t="s">
        <v>12</v>
      </c>
      <c r="D43" s="58" t="s">
        <v>72</v>
      </c>
      <c r="E43" s="158" t="s">
        <v>72</v>
      </c>
      <c r="F43" s="148" t="s">
        <v>12</v>
      </c>
      <c r="G43" s="58" t="s">
        <v>72</v>
      </c>
      <c r="H43" s="168" t="s">
        <v>72</v>
      </c>
      <c r="I43" s="148" t="s">
        <v>12</v>
      </c>
      <c r="J43" s="58" t="s">
        <v>72</v>
      </c>
      <c r="K43" s="158" t="s">
        <v>72</v>
      </c>
      <c r="L43" s="168" t="s">
        <v>12</v>
      </c>
      <c r="M43" s="58" t="s">
        <v>72</v>
      </c>
      <c r="N43" s="168" t="s">
        <v>72</v>
      </c>
      <c r="O43" s="148" t="s">
        <v>12</v>
      </c>
      <c r="P43" s="58" t="s">
        <v>72</v>
      </c>
      <c r="Q43" s="158" t="s">
        <v>72</v>
      </c>
      <c r="R43" s="60"/>
      <c r="S43" s="84"/>
      <c r="T43" s="84"/>
      <c r="U43" s="84"/>
      <c r="V43" s="84"/>
      <c r="W43" s="84"/>
      <c r="X43" s="84"/>
    </row>
    <row r="44" spans="1:24" s="55" customFormat="1" ht="15" customHeight="1">
      <c r="A44" s="63"/>
      <c r="B44" s="77" t="s">
        <v>14</v>
      </c>
      <c r="C44" s="117" t="str">
        <f>$E$135</f>
        <v>Old Puckers</v>
      </c>
      <c r="D44" s="64" t="str">
        <f>$G$146</f>
        <v xml:space="preserve">Vikings </v>
      </c>
      <c r="E44" s="110" t="str">
        <f>$G$147</f>
        <v>Gladiators</v>
      </c>
      <c r="F44" s="117" t="str">
        <f>$E$138</f>
        <v>Dr Schwant von Eaglehorn</v>
      </c>
      <c r="G44" s="82" t="str">
        <f>$G$144</f>
        <v>Trojans</v>
      </c>
      <c r="H44" s="169" t="str">
        <f>$G$146</f>
        <v xml:space="preserve">Vikings </v>
      </c>
      <c r="I44" s="117" t="str">
        <f>$E$136</f>
        <v>Crabs</v>
      </c>
      <c r="J44" s="82" t="str">
        <f>$G$144</f>
        <v>Trojans</v>
      </c>
      <c r="K44" s="110" t="str">
        <f>$G$145</f>
        <v>Barbarians</v>
      </c>
      <c r="L44" s="63" t="str">
        <f>$E$133</f>
        <v>SOS</v>
      </c>
      <c r="M44" s="82" t="str">
        <f>$G$146</f>
        <v xml:space="preserve">Vikings </v>
      </c>
      <c r="N44" s="169" t="str">
        <f>$G$147</f>
        <v>Gladiators</v>
      </c>
      <c r="O44" s="149" t="str">
        <f>$E$137</f>
        <v>Ariba Amoebas</v>
      </c>
      <c r="P44" s="82" t="str">
        <f>$G$147</f>
        <v>Gladiators</v>
      </c>
      <c r="Q44" s="110" t="str">
        <f>$G$145</f>
        <v>Barbarians</v>
      </c>
      <c r="R44" s="53"/>
      <c r="S44" s="84"/>
      <c r="T44" s="84"/>
      <c r="U44" s="84"/>
      <c r="V44" s="84"/>
      <c r="W44" s="84"/>
      <c r="X44" s="84"/>
    </row>
    <row r="45" spans="1:24" s="55" customFormat="1" ht="15" customHeight="1">
      <c r="A45" s="63"/>
      <c r="B45" s="77" t="s">
        <v>22</v>
      </c>
      <c r="C45" s="117" t="str">
        <f>$E$140</f>
        <v>Water Rats</v>
      </c>
      <c r="D45" s="64" t="str">
        <f>$G$145</f>
        <v>Barbarians</v>
      </c>
      <c r="E45" s="110" t="str">
        <f>$G$144</f>
        <v>Trojans</v>
      </c>
      <c r="F45" s="117" t="str">
        <f>$E$136</f>
        <v>Crabs</v>
      </c>
      <c r="G45" s="82" t="str">
        <f>$G$145</f>
        <v>Barbarians</v>
      </c>
      <c r="H45" s="169" t="str">
        <f>$G$147</f>
        <v>Gladiators</v>
      </c>
      <c r="I45" s="117" t="str">
        <f>$E$137</f>
        <v>Ariba Amoebas</v>
      </c>
      <c r="J45" s="82" t="str">
        <f>$G$146</f>
        <v xml:space="preserve">Vikings </v>
      </c>
      <c r="K45" s="110" t="str">
        <f>$G$147</f>
        <v>Gladiators</v>
      </c>
      <c r="L45" s="63" t="str">
        <f>$E$134</f>
        <v>Hot Chilli Prawns</v>
      </c>
      <c r="M45" s="82" t="str">
        <f>$G$145</f>
        <v>Barbarians</v>
      </c>
      <c r="N45" s="169" t="str">
        <f>$G$144</f>
        <v>Trojans</v>
      </c>
      <c r="O45" s="149" t="str">
        <f>$E$139</f>
        <v>Cilia</v>
      </c>
      <c r="P45" s="82" t="str">
        <f>$G$146</f>
        <v xml:space="preserve">Vikings </v>
      </c>
      <c r="Q45" s="110" t="str">
        <f>$G$144</f>
        <v>Trojans</v>
      </c>
      <c r="R45" s="53"/>
      <c r="S45" s="84"/>
      <c r="T45" s="84"/>
      <c r="U45" s="84"/>
      <c r="V45" s="84"/>
      <c r="W45" s="84"/>
      <c r="X45" s="84"/>
    </row>
    <row r="46" spans="1:24" s="55" customFormat="1" ht="15" customHeight="1">
      <c r="A46" s="66"/>
      <c r="B46" s="78" t="s">
        <v>25</v>
      </c>
      <c r="C46" s="150" t="str">
        <f>C52</f>
        <v>Depth Charges</v>
      </c>
      <c r="D46" s="67" t="str">
        <f>D52</f>
        <v>UTAS Flounders</v>
      </c>
      <c r="E46" s="159" t="str">
        <f>D53</f>
        <v>Sharks</v>
      </c>
      <c r="F46" s="150" t="str">
        <f t="shared" ref="F46" si="18">F52</f>
        <v>Depth Charges</v>
      </c>
      <c r="G46" s="85" t="str">
        <f>G52</f>
        <v>UTAS Flounders</v>
      </c>
      <c r="H46" s="170" t="str">
        <f>H53</f>
        <v>Hot Chilli Prawns</v>
      </c>
      <c r="I46" s="150" t="str">
        <f>I52</f>
        <v>Red dogs</v>
      </c>
      <c r="J46" s="67" t="str">
        <f>K53</f>
        <v>Cilia</v>
      </c>
      <c r="K46" s="159" t="str">
        <f>J53</f>
        <v>Plying Pucksters</v>
      </c>
      <c r="L46" s="170" t="str">
        <f>L52</f>
        <v>Floggers</v>
      </c>
      <c r="M46" s="67" t="str">
        <f>M52</f>
        <v>Sharks</v>
      </c>
      <c r="N46" s="170" t="str">
        <f>M53</f>
        <v>The Grizzlies</v>
      </c>
      <c r="O46" s="150" t="str">
        <f>O52</f>
        <v>Red dogs</v>
      </c>
      <c r="P46" s="67" t="str">
        <f>P52</f>
        <v>Cardiac Concerns</v>
      </c>
      <c r="Q46" s="159" t="str">
        <f>P53</f>
        <v>UTAS Flounders</v>
      </c>
      <c r="R46" s="69"/>
      <c r="S46" s="84"/>
      <c r="T46" s="84"/>
      <c r="U46" s="84"/>
      <c r="V46" s="84"/>
      <c r="W46" s="84"/>
      <c r="X46" s="84"/>
    </row>
    <row r="47" spans="1:24" s="55" customFormat="1" ht="15" customHeight="1">
      <c r="A47" s="66"/>
      <c r="B47" s="78" t="s">
        <v>28</v>
      </c>
      <c r="C47" s="155"/>
      <c r="D47" s="70"/>
      <c r="E47" s="162"/>
      <c r="F47" s="155"/>
      <c r="G47" s="70"/>
      <c r="H47" s="171"/>
      <c r="I47" s="155"/>
      <c r="J47" s="70"/>
      <c r="K47" s="162"/>
      <c r="L47" s="171"/>
      <c r="M47" s="70"/>
      <c r="N47" s="171"/>
      <c r="O47" s="155"/>
      <c r="P47" s="70"/>
      <c r="Q47" s="162"/>
      <c r="R47" s="69"/>
      <c r="S47" s="84"/>
      <c r="T47" s="84"/>
      <c r="U47" s="84"/>
      <c r="V47" s="84"/>
      <c r="W47" s="84"/>
      <c r="X47" s="84"/>
    </row>
    <row r="48" spans="1:24" s="55" customFormat="1" ht="15" customHeight="1">
      <c r="A48" s="66"/>
      <c r="B48" s="78" t="s">
        <v>29</v>
      </c>
      <c r="C48" s="117"/>
      <c r="D48" s="72"/>
      <c r="E48" s="163"/>
      <c r="F48" s="156"/>
      <c r="G48" s="72"/>
      <c r="H48" s="66"/>
      <c r="I48" s="156"/>
      <c r="J48" s="72"/>
      <c r="K48" s="163"/>
      <c r="L48" s="66"/>
      <c r="M48" s="72"/>
      <c r="N48" s="66"/>
      <c r="O48" s="156"/>
      <c r="P48" s="72"/>
      <c r="Q48" s="163"/>
      <c r="R48" s="69"/>
      <c r="S48" s="84"/>
      <c r="T48" s="84"/>
      <c r="U48" s="84"/>
      <c r="V48" s="84"/>
      <c r="W48" s="84"/>
      <c r="X48" s="84"/>
    </row>
    <row r="49" spans="1:24" s="55" customFormat="1" ht="15" customHeight="1">
      <c r="A49" s="8"/>
      <c r="B49" s="78" t="s">
        <v>29</v>
      </c>
      <c r="C49" s="156"/>
      <c r="D49" s="72"/>
      <c r="E49" s="163"/>
      <c r="F49" s="156"/>
      <c r="G49" s="72"/>
      <c r="H49" s="66"/>
      <c r="I49" s="156"/>
      <c r="J49" s="72"/>
      <c r="K49" s="163"/>
      <c r="L49" s="66"/>
      <c r="M49" s="72"/>
      <c r="N49" s="66"/>
      <c r="O49" s="156"/>
      <c r="P49" s="72"/>
      <c r="Q49" s="163"/>
      <c r="R49" s="53"/>
      <c r="S49" s="84"/>
      <c r="T49" s="84"/>
      <c r="U49" s="84"/>
      <c r="V49" s="84"/>
      <c r="W49" s="84"/>
      <c r="X49" s="84"/>
    </row>
    <row r="50" spans="1:24" s="55" customFormat="1" ht="15" customHeight="1" thickBot="1">
      <c r="A50" s="8"/>
      <c r="B50" s="81" t="s">
        <v>92</v>
      </c>
      <c r="C50" s="151"/>
      <c r="D50" s="75"/>
      <c r="E50" s="160"/>
      <c r="F50" s="151"/>
      <c r="G50" s="75"/>
      <c r="H50" s="160"/>
      <c r="I50" s="151"/>
      <c r="J50" s="75"/>
      <c r="K50" s="160"/>
      <c r="L50" s="151"/>
      <c r="M50" s="75"/>
      <c r="N50" s="160"/>
      <c r="O50" s="151"/>
      <c r="P50" s="75"/>
      <c r="Q50" s="160"/>
      <c r="R50" s="53"/>
      <c r="S50" s="84"/>
      <c r="T50" s="84"/>
      <c r="U50" s="84"/>
      <c r="V50" s="84"/>
      <c r="W50" s="84"/>
      <c r="X50" s="84"/>
    </row>
    <row r="51" spans="1:24" s="62" customFormat="1" ht="15" customHeight="1">
      <c r="A51" s="57"/>
      <c r="B51" s="76" t="s">
        <v>89</v>
      </c>
      <c r="C51" s="148" t="s">
        <v>13</v>
      </c>
      <c r="D51" s="58" t="s">
        <v>11</v>
      </c>
      <c r="E51" s="158" t="s">
        <v>12</v>
      </c>
      <c r="F51" s="148" t="s">
        <v>13</v>
      </c>
      <c r="G51" s="58" t="s">
        <v>11</v>
      </c>
      <c r="H51" s="168" t="s">
        <v>12</v>
      </c>
      <c r="I51" s="148" t="s">
        <v>13</v>
      </c>
      <c r="J51" s="58" t="s">
        <v>11</v>
      </c>
      <c r="K51" s="158" t="s">
        <v>12</v>
      </c>
      <c r="L51" s="168" t="s">
        <v>13</v>
      </c>
      <c r="M51" s="58" t="s">
        <v>11</v>
      </c>
      <c r="N51" s="168" t="s">
        <v>12</v>
      </c>
      <c r="O51" s="148" t="s">
        <v>13</v>
      </c>
      <c r="P51" s="58" t="s">
        <v>11</v>
      </c>
      <c r="Q51" s="158" t="s">
        <v>12</v>
      </c>
      <c r="R51" s="60"/>
      <c r="S51" s="84"/>
      <c r="T51" s="84"/>
      <c r="U51" s="84"/>
      <c r="V51" s="84"/>
      <c r="W51" s="84"/>
      <c r="X51" s="84"/>
    </row>
    <row r="52" spans="1:24" s="55" customFormat="1" ht="15" customHeight="1">
      <c r="A52" s="63"/>
      <c r="B52" s="77" t="s">
        <v>14</v>
      </c>
      <c r="C52" s="149" t="str">
        <f>$C$135</f>
        <v>Depth Charges</v>
      </c>
      <c r="D52" s="82" t="str">
        <f>$G$135</f>
        <v>UTAS Flounders</v>
      </c>
      <c r="E52" s="110" t="str">
        <f>$E$139</f>
        <v>Cilia</v>
      </c>
      <c r="F52" s="117" t="str">
        <f>$C$135</f>
        <v>Depth Charges</v>
      </c>
      <c r="G52" s="64" t="str">
        <f>$G$135</f>
        <v>UTAS Flounders</v>
      </c>
      <c r="H52" s="169" t="str">
        <f>$E$140</f>
        <v>Water Rats</v>
      </c>
      <c r="I52" s="117" t="str">
        <f>$C$133</f>
        <v>Red dogs</v>
      </c>
      <c r="J52" s="64" t="str">
        <f>$G$133</f>
        <v>Cardiac Concerns</v>
      </c>
      <c r="K52" s="110" t="str">
        <f>$E$134</f>
        <v>Hot Chilli Prawns</v>
      </c>
      <c r="L52" s="63" t="str">
        <f>$C$138</f>
        <v>Floggers</v>
      </c>
      <c r="M52" s="64" t="str">
        <f>$G$138</f>
        <v>Sharks</v>
      </c>
      <c r="N52" s="169" t="str">
        <f>$E$135</f>
        <v>Old Puckers</v>
      </c>
      <c r="O52" s="149" t="str">
        <f>$C$133</f>
        <v>Red dogs</v>
      </c>
      <c r="P52" s="82" t="str">
        <f>$G$133</f>
        <v>Cardiac Concerns</v>
      </c>
      <c r="Q52" s="108" t="str">
        <f>$E$133</f>
        <v>SOS</v>
      </c>
      <c r="R52" s="53"/>
      <c r="S52" s="84"/>
      <c r="T52" s="84"/>
      <c r="U52" s="84"/>
      <c r="V52" s="84"/>
      <c r="W52" s="84"/>
      <c r="X52" s="84"/>
    </row>
    <row r="53" spans="1:24" s="55" customFormat="1" ht="15" customHeight="1">
      <c r="A53" s="63"/>
      <c r="B53" s="77" t="s">
        <v>22</v>
      </c>
      <c r="C53" s="149" t="str">
        <f>$C$138</f>
        <v>Floggers</v>
      </c>
      <c r="D53" s="82" t="str">
        <f>$G$138</f>
        <v>Sharks</v>
      </c>
      <c r="E53" s="110" t="str">
        <f>$E$136</f>
        <v>Crabs</v>
      </c>
      <c r="F53" s="117" t="str">
        <f>$C$136</f>
        <v>Turbo Taddies</v>
      </c>
      <c r="G53" s="64" t="str">
        <f>$G$136</f>
        <v>What the Puck?</v>
      </c>
      <c r="H53" s="169" t="str">
        <f>$E$134</f>
        <v>Hot Chilli Prawns</v>
      </c>
      <c r="I53" s="117" t="str">
        <f>$C$137</f>
        <v>Aquaholics</v>
      </c>
      <c r="J53" s="64" t="str">
        <f>$G$137</f>
        <v>Plying Pucksters</v>
      </c>
      <c r="K53" s="110" t="str">
        <f>$E$139</f>
        <v>Cilia</v>
      </c>
      <c r="L53" s="63" t="str">
        <f>$C$134</f>
        <v>Raging Ranga's</v>
      </c>
      <c r="M53" s="64" t="str">
        <f>$G$134</f>
        <v>The Grizzlies</v>
      </c>
      <c r="N53" s="169" t="str">
        <f>$E$136</f>
        <v>Crabs</v>
      </c>
      <c r="O53" s="149" t="str">
        <f>$C$135</f>
        <v>Depth Charges</v>
      </c>
      <c r="P53" s="82" t="str">
        <f>$G$135</f>
        <v>UTAS Flounders</v>
      </c>
      <c r="Q53" s="108" t="str">
        <f>$E$135</f>
        <v>Old Puckers</v>
      </c>
      <c r="R53" s="53"/>
      <c r="S53" s="84"/>
      <c r="T53" s="84"/>
      <c r="U53" s="84"/>
      <c r="V53" s="84"/>
      <c r="W53" s="84"/>
      <c r="X53" s="84"/>
    </row>
    <row r="54" spans="1:24" s="55" customFormat="1" ht="15" customHeight="1">
      <c r="A54" s="66"/>
      <c r="B54" s="78" t="s">
        <v>25</v>
      </c>
      <c r="C54" s="150" t="str">
        <f>C60</f>
        <v>Turbo Taddies</v>
      </c>
      <c r="D54" s="67" t="str">
        <f>C45</f>
        <v>Water Rats</v>
      </c>
      <c r="E54" s="159" t="str">
        <f>C44</f>
        <v>Old Puckers</v>
      </c>
      <c r="F54" s="150" t="str">
        <f>F61</f>
        <v>Raging Ranga's</v>
      </c>
      <c r="G54" s="67" t="str">
        <f>F44</f>
        <v>Dr Schwant von Eaglehorn</v>
      </c>
      <c r="H54" s="170" t="str">
        <f>H60</f>
        <v>Ariba Amoebas</v>
      </c>
      <c r="I54" s="150" t="str">
        <f>I68</f>
        <v>Raging Ranga's</v>
      </c>
      <c r="J54" s="67" t="str">
        <f>I45</f>
        <v>Ariba Amoebas</v>
      </c>
      <c r="K54" s="159" t="str">
        <f>I44</f>
        <v>Crabs</v>
      </c>
      <c r="L54" s="170" t="str">
        <f>L61</f>
        <v>Red dogs</v>
      </c>
      <c r="M54" s="67" t="str">
        <f>L45</f>
        <v>Hot Chilli Prawns</v>
      </c>
      <c r="N54" s="170" t="str">
        <f>L44</f>
        <v>SOS</v>
      </c>
      <c r="O54" s="150" t="str">
        <f>O68</f>
        <v>Turbo Taddies</v>
      </c>
      <c r="P54" s="67" t="str">
        <f>O45</f>
        <v>Cilia</v>
      </c>
      <c r="Q54" s="159" t="str">
        <f>O44</f>
        <v>Ariba Amoebas</v>
      </c>
      <c r="R54" s="69"/>
      <c r="S54" s="84"/>
      <c r="T54" s="84"/>
      <c r="U54" s="84"/>
      <c r="V54" s="84"/>
      <c r="W54" s="84"/>
      <c r="X54" s="84"/>
    </row>
    <row r="55" spans="1:24" s="55" customFormat="1" ht="15" customHeight="1">
      <c r="A55" s="66"/>
      <c r="B55" s="78" t="s">
        <v>28</v>
      </c>
      <c r="C55" s="175"/>
      <c r="D55" s="165"/>
      <c r="E55" s="110"/>
      <c r="F55" s="155"/>
      <c r="G55" s="70"/>
      <c r="H55" s="171"/>
      <c r="I55" s="155"/>
      <c r="J55" s="70"/>
      <c r="K55" s="162"/>
      <c r="L55" s="171"/>
      <c r="M55" s="165"/>
      <c r="N55" s="171"/>
      <c r="O55" s="155"/>
      <c r="P55" s="70"/>
      <c r="Q55" s="162"/>
      <c r="R55" s="69"/>
      <c r="S55" s="84"/>
      <c r="T55" s="84"/>
      <c r="U55" s="84"/>
      <c r="V55" s="84"/>
      <c r="W55" s="84"/>
      <c r="X55" s="84"/>
    </row>
    <row r="56" spans="1:24" s="55" customFormat="1" ht="15" customHeight="1">
      <c r="A56" s="66"/>
      <c r="B56" s="78" t="s">
        <v>29</v>
      </c>
      <c r="C56" s="175"/>
      <c r="D56" s="165"/>
      <c r="E56" s="110"/>
      <c r="F56" s="157"/>
      <c r="G56" s="79"/>
      <c r="H56" s="172"/>
      <c r="I56" s="156"/>
      <c r="J56" s="165"/>
      <c r="K56" s="164"/>
      <c r="L56" s="66"/>
      <c r="M56" s="165"/>
      <c r="N56" s="172"/>
      <c r="O56" s="156"/>
      <c r="P56" s="79"/>
      <c r="Q56" s="147"/>
      <c r="R56" s="69"/>
      <c r="S56" s="84"/>
      <c r="T56" s="84"/>
      <c r="U56" s="84"/>
      <c r="V56" s="84"/>
      <c r="W56" s="84"/>
      <c r="X56" s="84"/>
    </row>
    <row r="57" spans="1:24" s="55" customFormat="1" ht="15" customHeight="1">
      <c r="A57" s="8"/>
      <c r="B57" s="78" t="s">
        <v>29</v>
      </c>
      <c r="C57" s="149"/>
      <c r="D57" s="82"/>
      <c r="E57" s="110"/>
      <c r="F57" s="156"/>
      <c r="G57" s="72"/>
      <c r="H57" s="172"/>
      <c r="I57" s="156"/>
      <c r="J57" s="165"/>
      <c r="K57" s="164"/>
      <c r="L57" s="66"/>
      <c r="M57" s="72"/>
      <c r="N57" s="172"/>
      <c r="O57" s="156"/>
      <c r="P57" s="72"/>
      <c r="Q57" s="147"/>
      <c r="R57" s="53"/>
      <c r="S57" s="84"/>
      <c r="T57" s="84"/>
      <c r="U57" s="84"/>
      <c r="V57" s="84"/>
      <c r="W57" s="84"/>
      <c r="X57" s="84"/>
    </row>
    <row r="58" spans="1:24" s="55" customFormat="1" ht="15" customHeight="1" thickBot="1">
      <c r="A58" s="8"/>
      <c r="B58" s="81" t="s">
        <v>92</v>
      </c>
      <c r="C58" s="151"/>
      <c r="D58" s="75"/>
      <c r="E58" s="160"/>
      <c r="F58" s="151"/>
      <c r="G58" s="75"/>
      <c r="H58" s="160"/>
      <c r="I58" s="151"/>
      <c r="J58" s="75"/>
      <c r="K58" s="160"/>
      <c r="L58" s="151"/>
      <c r="M58" s="75"/>
      <c r="N58" s="160"/>
      <c r="O58" s="151"/>
      <c r="P58" s="75"/>
      <c r="Q58" s="160"/>
      <c r="R58" s="53"/>
      <c r="S58" s="84"/>
      <c r="T58" s="84"/>
      <c r="U58" s="84"/>
      <c r="V58" s="84"/>
      <c r="W58" s="84"/>
      <c r="X58" s="84"/>
    </row>
    <row r="59" spans="1:24" s="62" customFormat="1" ht="15" customHeight="1">
      <c r="A59" s="57"/>
      <c r="B59" s="76" t="s">
        <v>90</v>
      </c>
      <c r="C59" s="148" t="s">
        <v>13</v>
      </c>
      <c r="D59" s="58" t="s">
        <v>11</v>
      </c>
      <c r="E59" s="158" t="s">
        <v>12</v>
      </c>
      <c r="F59" s="148" t="s">
        <v>13</v>
      </c>
      <c r="G59" s="58" t="s">
        <v>11</v>
      </c>
      <c r="H59" s="168" t="s">
        <v>12</v>
      </c>
      <c r="I59" s="148" t="s">
        <v>13</v>
      </c>
      <c r="J59" s="58" t="s">
        <v>11</v>
      </c>
      <c r="K59" s="158" t="s">
        <v>12</v>
      </c>
      <c r="L59" s="168" t="s">
        <v>13</v>
      </c>
      <c r="M59" s="58" t="s">
        <v>11</v>
      </c>
      <c r="N59" s="168" t="s">
        <v>12</v>
      </c>
      <c r="O59" s="148" t="s">
        <v>13</v>
      </c>
      <c r="P59" s="58" t="s">
        <v>11</v>
      </c>
      <c r="Q59" s="158" t="s">
        <v>12</v>
      </c>
      <c r="R59" s="60"/>
      <c r="S59" s="84"/>
      <c r="T59" s="84"/>
      <c r="U59" s="84"/>
      <c r="V59" s="84"/>
      <c r="W59" s="84"/>
      <c r="X59" s="84"/>
    </row>
    <row r="60" spans="1:24" s="55" customFormat="1" ht="15" customHeight="1">
      <c r="A60" s="63"/>
      <c r="B60" s="77" t="s">
        <v>14</v>
      </c>
      <c r="C60" s="149" t="str">
        <f>$C$136</f>
        <v>Turbo Taddies</v>
      </c>
      <c r="D60" s="82" t="str">
        <f>$G$136</f>
        <v>What the Puck?</v>
      </c>
      <c r="E60" s="110" t="str">
        <f>$E$137</f>
        <v>Ariba Amoebas</v>
      </c>
      <c r="F60" s="117" t="str">
        <f>$C$137</f>
        <v>Aquaholics</v>
      </c>
      <c r="G60" s="64" t="str">
        <f>$G$137</f>
        <v>Plying Pucksters</v>
      </c>
      <c r="H60" s="169" t="str">
        <f>$E$137</f>
        <v>Ariba Amoebas</v>
      </c>
      <c r="I60" s="117" t="str">
        <f>$C$136</f>
        <v>Turbo Taddies</v>
      </c>
      <c r="J60" s="64" t="str">
        <f>$G$136</f>
        <v>What the Puck?</v>
      </c>
      <c r="K60" s="110" t="str">
        <f>$E$140</f>
        <v>Water Rats</v>
      </c>
      <c r="L60" s="63" t="str">
        <f>$C$136</f>
        <v>Turbo Taddies</v>
      </c>
      <c r="M60" s="64" t="str">
        <f>$G$136</f>
        <v>What the Puck?</v>
      </c>
      <c r="N60" s="169" t="str">
        <f>$E$137</f>
        <v>Ariba Amoebas</v>
      </c>
      <c r="O60" s="117" t="str">
        <f>$C$138</f>
        <v>Floggers</v>
      </c>
      <c r="P60" s="64" t="str">
        <f>$G$138</f>
        <v>Sharks</v>
      </c>
      <c r="Q60" s="110" t="str">
        <f>$E$138</f>
        <v>Dr Schwant von Eaglehorn</v>
      </c>
      <c r="R60" s="53"/>
      <c r="S60" s="84"/>
      <c r="T60" s="84"/>
      <c r="U60" s="84"/>
      <c r="V60" s="84"/>
      <c r="W60" s="84"/>
      <c r="X60" s="84"/>
    </row>
    <row r="61" spans="1:24" s="55" customFormat="1" ht="15" customHeight="1">
      <c r="A61" s="63"/>
      <c r="B61" s="77" t="s">
        <v>22</v>
      </c>
      <c r="C61" s="149" t="str">
        <f>$C$137</f>
        <v>Aquaholics</v>
      </c>
      <c r="D61" s="82" t="str">
        <f>$G$137</f>
        <v>Plying Pucksters</v>
      </c>
      <c r="E61" s="110" t="str">
        <f>$E$134</f>
        <v>Hot Chilli Prawns</v>
      </c>
      <c r="F61" s="117" t="str">
        <f>$C$134</f>
        <v>Raging Ranga's</v>
      </c>
      <c r="G61" s="64" t="str">
        <f>$G$134</f>
        <v>The Grizzlies</v>
      </c>
      <c r="H61" s="169" t="str">
        <f>$E$135</f>
        <v>Old Puckers</v>
      </c>
      <c r="I61" s="117" t="str">
        <f>$C$138</f>
        <v>Floggers</v>
      </c>
      <c r="J61" s="64" t="str">
        <f>$G$138</f>
        <v>Sharks</v>
      </c>
      <c r="K61" s="110" t="str">
        <f>$E$133</f>
        <v>SOS</v>
      </c>
      <c r="L61" s="63" t="str">
        <f>$C$133</f>
        <v>Red dogs</v>
      </c>
      <c r="M61" s="64" t="str">
        <f>$G$133</f>
        <v>Cardiac Concerns</v>
      </c>
      <c r="N61" s="169" t="str">
        <f>$E$138</f>
        <v>Dr Schwant von Eaglehorn</v>
      </c>
      <c r="O61" s="117" t="str">
        <f>$C$137</f>
        <v>Aquaholics</v>
      </c>
      <c r="P61" s="64" t="str">
        <f>$G$137</f>
        <v>Plying Pucksters</v>
      </c>
      <c r="Q61" s="110" t="str">
        <f>$E$140</f>
        <v>Water Rats</v>
      </c>
      <c r="R61" s="53"/>
      <c r="S61" s="84"/>
      <c r="T61" s="84"/>
      <c r="U61" s="84"/>
      <c r="V61" s="84"/>
      <c r="W61" s="84"/>
      <c r="X61" s="84"/>
    </row>
    <row r="62" spans="1:24" s="55" customFormat="1" ht="15" customHeight="1">
      <c r="A62" s="66"/>
      <c r="B62" s="78" t="s">
        <v>25</v>
      </c>
      <c r="C62" s="150" t="str">
        <f>C69</f>
        <v>Raging Ranga's</v>
      </c>
      <c r="D62" s="67" t="str">
        <f>E52</f>
        <v>Cilia</v>
      </c>
      <c r="E62" s="161" t="str">
        <f>E53</f>
        <v>Crabs</v>
      </c>
      <c r="F62" s="150" t="str">
        <f t="shared" ref="F62" si="19">F53</f>
        <v>Turbo Taddies</v>
      </c>
      <c r="G62" s="67" t="str">
        <f>G69</f>
        <v>Cardiac Concerns</v>
      </c>
      <c r="H62" s="170" t="str">
        <f t="shared" ref="H62" si="20">H69</f>
        <v>Cilia</v>
      </c>
      <c r="I62" s="150" t="str">
        <f>I53</f>
        <v>Aquaholics</v>
      </c>
      <c r="J62" s="67" t="str">
        <f>J52</f>
        <v>Cardiac Concerns</v>
      </c>
      <c r="K62" s="159" t="str">
        <f>K52</f>
        <v>Hot Chilli Prawns</v>
      </c>
      <c r="L62" s="170" t="str">
        <f>L69</f>
        <v>Depth Charges</v>
      </c>
      <c r="M62" s="67" t="str">
        <f>N69</f>
        <v>Water Rats</v>
      </c>
      <c r="N62" s="170" t="str">
        <f>N53</f>
        <v>Crabs</v>
      </c>
      <c r="O62" s="150" t="str">
        <f>O53</f>
        <v>Depth Charges</v>
      </c>
      <c r="P62" s="67" t="str">
        <f>Q52</f>
        <v>SOS</v>
      </c>
      <c r="Q62" s="159" t="str">
        <f>Q53</f>
        <v>Old Puckers</v>
      </c>
      <c r="R62" s="69"/>
      <c r="S62" s="84"/>
      <c r="T62" s="84"/>
      <c r="U62" s="84"/>
      <c r="V62" s="84"/>
      <c r="W62" s="84"/>
      <c r="X62" s="84"/>
    </row>
    <row r="63" spans="1:24" s="55" customFormat="1" ht="15" customHeight="1">
      <c r="A63" s="66"/>
      <c r="B63" s="78" t="s">
        <v>28</v>
      </c>
      <c r="C63" s="149"/>
      <c r="D63" s="72"/>
      <c r="E63" s="163"/>
      <c r="F63" s="155"/>
      <c r="G63" s="70"/>
      <c r="H63" s="171"/>
      <c r="I63" s="155"/>
      <c r="J63" s="70"/>
      <c r="K63" s="162"/>
      <c r="L63" s="171"/>
      <c r="M63" s="70"/>
      <c r="N63" s="171"/>
      <c r="O63" s="155"/>
      <c r="P63" s="165"/>
      <c r="Q63" s="162"/>
      <c r="R63" s="69"/>
      <c r="S63" s="84"/>
      <c r="T63" s="84"/>
      <c r="U63" s="84"/>
      <c r="V63" s="84"/>
      <c r="W63" s="84"/>
      <c r="X63" s="84"/>
    </row>
    <row r="64" spans="1:24" s="55" customFormat="1" ht="15" customHeight="1">
      <c r="A64" s="66"/>
      <c r="B64" s="78" t="s">
        <v>29</v>
      </c>
      <c r="C64" s="149"/>
      <c r="D64" s="72"/>
      <c r="E64" s="147"/>
      <c r="F64" s="157"/>
      <c r="G64" s="72"/>
      <c r="H64" s="66"/>
      <c r="I64" s="175"/>
      <c r="J64" s="165"/>
      <c r="K64" s="163"/>
      <c r="M64" s="72"/>
      <c r="N64" s="66"/>
      <c r="O64" s="175"/>
      <c r="P64" s="165"/>
      <c r="Q64" s="147"/>
      <c r="R64" s="69"/>
      <c r="S64" s="84"/>
      <c r="T64" s="84"/>
      <c r="U64" s="84"/>
      <c r="V64" s="84"/>
      <c r="W64" s="84"/>
      <c r="X64" s="84"/>
    </row>
    <row r="65" spans="1:24" s="55" customFormat="1" ht="15" customHeight="1">
      <c r="A65" s="8"/>
      <c r="B65" s="78" t="s">
        <v>29</v>
      </c>
      <c r="C65" s="149"/>
      <c r="D65" s="72"/>
      <c r="E65" s="163"/>
      <c r="F65" s="156"/>
      <c r="G65" s="72"/>
      <c r="H65" s="66"/>
      <c r="I65" s="175"/>
      <c r="J65" s="165"/>
      <c r="K65" s="163"/>
      <c r="M65" s="72"/>
      <c r="N65" s="66"/>
      <c r="O65" s="175"/>
      <c r="P65" s="72"/>
      <c r="Q65" s="147"/>
      <c r="R65" s="53"/>
      <c r="S65" s="62"/>
      <c r="T65" s="62"/>
      <c r="U65" s="84"/>
      <c r="V65" s="84"/>
      <c r="W65" s="84"/>
      <c r="X65" s="84"/>
    </row>
    <row r="66" spans="1:24" s="55" customFormat="1" ht="15" customHeight="1" thickBot="1">
      <c r="A66" s="8"/>
      <c r="B66" s="81" t="s">
        <v>92</v>
      </c>
      <c r="C66" s="151"/>
      <c r="D66" s="75"/>
      <c r="E66" s="160"/>
      <c r="F66" s="151"/>
      <c r="G66" s="75"/>
      <c r="H66" s="160"/>
      <c r="I66" s="151"/>
      <c r="J66" s="75"/>
      <c r="K66" s="160"/>
      <c r="L66" s="151"/>
      <c r="M66" s="75"/>
      <c r="N66" s="160"/>
      <c r="O66" s="151"/>
      <c r="P66" s="75"/>
      <c r="Q66" s="160"/>
      <c r="R66" s="53"/>
      <c r="S66" s="62"/>
      <c r="T66" s="62"/>
      <c r="U66" s="84"/>
      <c r="V66" s="84"/>
      <c r="W66" s="84"/>
      <c r="X66" s="84"/>
    </row>
    <row r="67" spans="1:24" s="62" customFormat="1" ht="15" customHeight="1">
      <c r="A67" s="57"/>
      <c r="B67" s="76" t="s">
        <v>91</v>
      </c>
      <c r="C67" s="148" t="s">
        <v>13</v>
      </c>
      <c r="D67" s="58" t="s">
        <v>11</v>
      </c>
      <c r="E67" s="158" t="s">
        <v>12</v>
      </c>
      <c r="F67" s="148" t="s">
        <v>13</v>
      </c>
      <c r="G67" s="58" t="s">
        <v>11</v>
      </c>
      <c r="H67" s="168" t="s">
        <v>12</v>
      </c>
      <c r="I67" s="148" t="s">
        <v>13</v>
      </c>
      <c r="J67" s="58" t="s">
        <v>11</v>
      </c>
      <c r="K67" s="158" t="s">
        <v>12</v>
      </c>
      <c r="L67" s="168" t="s">
        <v>13</v>
      </c>
      <c r="M67" s="58" t="s">
        <v>11</v>
      </c>
      <c r="N67" s="168" t="s">
        <v>12</v>
      </c>
      <c r="O67" s="148" t="s">
        <v>13</v>
      </c>
      <c r="P67" s="58" t="s">
        <v>11</v>
      </c>
      <c r="Q67" s="158" t="s">
        <v>12</v>
      </c>
      <c r="R67" s="60"/>
      <c r="U67" s="84"/>
      <c r="V67" s="84"/>
      <c r="W67" s="84"/>
      <c r="X67" s="84"/>
    </row>
    <row r="68" spans="1:24" s="55" customFormat="1" ht="15" customHeight="1">
      <c r="A68" s="63"/>
      <c r="B68" s="77" t="s">
        <v>14</v>
      </c>
      <c r="C68" s="149" t="str">
        <f>$C$133</f>
        <v>Red dogs</v>
      </c>
      <c r="D68" s="82" t="str">
        <f>$G$133</f>
        <v>Cardiac Concerns</v>
      </c>
      <c r="E68" s="110" t="str">
        <f>$E$133</f>
        <v>SOS</v>
      </c>
      <c r="F68" s="117" t="str">
        <f>$C$138</f>
        <v>Floggers</v>
      </c>
      <c r="G68" s="64" t="str">
        <f>$G$138</f>
        <v>Sharks</v>
      </c>
      <c r="H68" s="169" t="str">
        <f>$E$133</f>
        <v>SOS</v>
      </c>
      <c r="I68" s="149" t="str">
        <f>$C$134</f>
        <v>Raging Ranga's</v>
      </c>
      <c r="J68" s="82" t="str">
        <f>$G$134</f>
        <v>The Grizzlies</v>
      </c>
      <c r="K68" s="110" t="str">
        <f>$E$138</f>
        <v>Dr Schwant von Eaglehorn</v>
      </c>
      <c r="L68" s="63" t="str">
        <f>$C$137</f>
        <v>Aquaholics</v>
      </c>
      <c r="M68" s="64" t="str">
        <f>$G$137</f>
        <v>Plying Pucksters</v>
      </c>
      <c r="N68" s="169" t="str">
        <f>$E$139</f>
        <v>Cilia</v>
      </c>
      <c r="O68" s="117" t="str">
        <f>$C$136</f>
        <v>Turbo Taddies</v>
      </c>
      <c r="P68" s="64" t="str">
        <f>$G$136</f>
        <v>What the Puck?</v>
      </c>
      <c r="Q68" s="110" t="str">
        <f>$E$134</f>
        <v>Hot Chilli Prawns</v>
      </c>
      <c r="R68" s="53"/>
      <c r="S68" s="62"/>
      <c r="T68" s="62"/>
      <c r="U68" s="84"/>
      <c r="V68" s="84"/>
      <c r="W68" s="84"/>
      <c r="X68" s="84"/>
    </row>
    <row r="69" spans="1:24" s="55" customFormat="1" ht="15" customHeight="1">
      <c r="A69" s="63"/>
      <c r="B69" s="77" t="s">
        <v>22</v>
      </c>
      <c r="C69" s="149" t="str">
        <f>$C$134</f>
        <v>Raging Ranga's</v>
      </c>
      <c r="D69" s="82" t="str">
        <f>$G$134</f>
        <v>The Grizzlies</v>
      </c>
      <c r="E69" s="110" t="str">
        <f>$E$138</f>
        <v>Dr Schwant von Eaglehorn</v>
      </c>
      <c r="F69" s="117" t="str">
        <f>$C$133</f>
        <v>Red dogs</v>
      </c>
      <c r="G69" s="64" t="str">
        <f>$G$133</f>
        <v>Cardiac Concerns</v>
      </c>
      <c r="H69" s="169" t="str">
        <f>$E$139</f>
        <v>Cilia</v>
      </c>
      <c r="I69" s="149" t="str">
        <f>$C$135</f>
        <v>Depth Charges</v>
      </c>
      <c r="J69" s="82" t="str">
        <f>$G$135</f>
        <v>UTAS Flounders</v>
      </c>
      <c r="K69" s="110" t="str">
        <f>$E$135</f>
        <v>Old Puckers</v>
      </c>
      <c r="L69" s="63" t="str">
        <f>$C$135</f>
        <v>Depth Charges</v>
      </c>
      <c r="M69" s="64" t="str">
        <f>$G$135</f>
        <v>UTAS Flounders</v>
      </c>
      <c r="N69" s="169" t="str">
        <f>$E$140</f>
        <v>Water Rats</v>
      </c>
      <c r="O69" s="117" t="str">
        <f>$C$134</f>
        <v>Raging Ranga's</v>
      </c>
      <c r="P69" s="64" t="str">
        <f>$G$134</f>
        <v>The Grizzlies</v>
      </c>
      <c r="Q69" s="110" t="str">
        <f>$E$136</f>
        <v>Crabs</v>
      </c>
      <c r="R69" s="53"/>
      <c r="S69" s="62"/>
      <c r="T69" s="62"/>
      <c r="U69" s="84"/>
      <c r="V69" s="84"/>
      <c r="W69" s="84"/>
      <c r="X69" s="84"/>
    </row>
    <row r="70" spans="1:24" s="55" customFormat="1" ht="15" customHeight="1">
      <c r="A70" s="66"/>
      <c r="B70" s="78" t="s">
        <v>25</v>
      </c>
      <c r="C70" s="152" t="str">
        <f t="shared" ref="C70" si="21">C61</f>
        <v>Aquaholics</v>
      </c>
      <c r="D70" s="85" t="str">
        <f>D60</f>
        <v>What the Puck?</v>
      </c>
      <c r="E70" s="159" t="str">
        <f>E60</f>
        <v>Ariba Amoebas</v>
      </c>
      <c r="F70" s="150" t="str">
        <f>F60</f>
        <v>Aquaholics</v>
      </c>
      <c r="G70" s="85" t="str">
        <f>G61</f>
        <v>The Grizzlies</v>
      </c>
      <c r="H70" s="173" t="str">
        <f t="shared" ref="H70" si="22">H61</f>
        <v>Old Puckers</v>
      </c>
      <c r="I70" s="150" t="str">
        <f>I61</f>
        <v>Floggers</v>
      </c>
      <c r="J70" s="85" t="str">
        <f>K60</f>
        <v>Water Rats</v>
      </c>
      <c r="K70" s="161" t="str">
        <f>K61</f>
        <v>SOS</v>
      </c>
      <c r="L70" s="170" t="str">
        <f>L60</f>
        <v>Turbo Taddies</v>
      </c>
      <c r="M70" s="85" t="str">
        <f>M61</f>
        <v>Cardiac Concerns</v>
      </c>
      <c r="N70" s="173" t="str">
        <f t="shared" ref="N70" si="23">N61</f>
        <v>Dr Schwant von Eaglehorn</v>
      </c>
      <c r="O70" s="152" t="str">
        <f>O60</f>
        <v>Floggers</v>
      </c>
      <c r="P70" s="85" t="str">
        <f>P61</f>
        <v>Plying Pucksters</v>
      </c>
      <c r="Q70" s="161" t="str">
        <f>Q60</f>
        <v>Dr Schwant von Eaglehorn</v>
      </c>
      <c r="R70" s="69"/>
      <c r="S70" s="62"/>
      <c r="T70" s="62"/>
      <c r="U70" s="84"/>
      <c r="V70" s="84"/>
      <c r="W70" s="84"/>
      <c r="X70" s="84"/>
    </row>
    <row r="71" spans="1:24" s="55" customFormat="1" ht="15" customHeight="1">
      <c r="A71" s="66"/>
      <c r="B71" s="78" t="s">
        <v>28</v>
      </c>
      <c r="C71" s="153"/>
      <c r="D71" s="70"/>
      <c r="E71" s="162"/>
      <c r="G71" s="165"/>
      <c r="I71" s="175"/>
      <c r="J71" s="165"/>
      <c r="K71" s="147"/>
      <c r="M71" s="165"/>
      <c r="O71" s="175"/>
      <c r="P71" s="165"/>
      <c r="Q71" s="147"/>
      <c r="R71" s="69"/>
      <c r="S71" s="62"/>
      <c r="T71" s="62"/>
      <c r="U71" s="84"/>
      <c r="V71" s="84"/>
      <c r="W71" s="84"/>
      <c r="X71" s="84"/>
    </row>
    <row r="72" spans="1:24" s="55" customFormat="1" ht="15" customHeight="1">
      <c r="A72" s="66"/>
      <c r="B72" s="78" t="s">
        <v>29</v>
      </c>
      <c r="C72" s="154"/>
      <c r="D72" s="72"/>
      <c r="E72" s="163"/>
      <c r="F72" s="154"/>
      <c r="G72" s="72"/>
      <c r="H72" s="66"/>
      <c r="I72" s="154"/>
      <c r="J72" s="72"/>
      <c r="K72" s="163"/>
      <c r="L72" s="174"/>
      <c r="M72" s="72"/>
      <c r="N72" s="66"/>
      <c r="O72" s="175"/>
      <c r="P72" s="72"/>
      <c r="Q72" s="163"/>
      <c r="R72" s="69"/>
      <c r="S72" s="62"/>
      <c r="T72" s="62"/>
      <c r="U72" s="84"/>
      <c r="V72" s="84"/>
      <c r="W72" s="84"/>
      <c r="X72" s="84"/>
    </row>
    <row r="73" spans="1:24" s="55" customFormat="1" ht="15" customHeight="1">
      <c r="A73" s="89"/>
      <c r="B73" s="78" t="s">
        <v>29</v>
      </c>
      <c r="C73" s="154"/>
      <c r="D73" s="72"/>
      <c r="E73" s="163"/>
      <c r="F73" s="154"/>
      <c r="G73" s="72"/>
      <c r="H73" s="66"/>
      <c r="I73" s="154"/>
      <c r="J73" s="72"/>
      <c r="K73" s="163"/>
      <c r="L73" s="174"/>
      <c r="M73" s="72"/>
      <c r="N73" s="66"/>
      <c r="O73" s="175"/>
      <c r="P73" s="72"/>
      <c r="Q73" s="163"/>
      <c r="R73" s="53"/>
      <c r="S73" s="62"/>
      <c r="T73" s="62"/>
      <c r="U73" s="84"/>
      <c r="V73" s="84"/>
      <c r="W73" s="84"/>
      <c r="X73" s="84"/>
    </row>
    <row r="74" spans="1:24" s="55" customFormat="1" ht="15" customHeight="1" thickBot="1">
      <c r="A74" s="8"/>
      <c r="B74" s="81" t="s">
        <v>92</v>
      </c>
      <c r="C74" s="151"/>
      <c r="D74" s="75"/>
      <c r="E74" s="160"/>
      <c r="F74" s="151"/>
      <c r="G74" s="75"/>
      <c r="H74" s="160"/>
      <c r="I74" s="151"/>
      <c r="J74" s="75"/>
      <c r="K74" s="160"/>
      <c r="L74" s="151"/>
      <c r="M74" s="75"/>
      <c r="N74" s="160"/>
      <c r="O74" s="151"/>
      <c r="P74" s="75"/>
      <c r="Q74" s="160"/>
      <c r="R74" s="53"/>
      <c r="S74" s="62"/>
      <c r="T74" s="62"/>
      <c r="U74" s="84"/>
      <c r="V74" s="84"/>
      <c r="W74" s="84"/>
      <c r="X74" s="84"/>
    </row>
    <row r="75" spans="1:24" s="55" customFormat="1" ht="15" customHeight="1">
      <c r="A75" s="8"/>
      <c r="B75" s="86"/>
      <c r="C75" s="49" t="s">
        <v>85</v>
      </c>
      <c r="D75" s="87" t="s">
        <v>13</v>
      </c>
      <c r="E75" s="13"/>
      <c r="F75" s="49" t="s">
        <v>85</v>
      </c>
      <c r="G75" s="87" t="s">
        <v>11</v>
      </c>
      <c r="H75" s="86"/>
      <c r="I75" s="49" t="s">
        <v>85</v>
      </c>
      <c r="J75" s="87" t="s">
        <v>13</v>
      </c>
      <c r="K75" s="86"/>
      <c r="L75" s="49" t="s">
        <v>85</v>
      </c>
      <c r="M75" s="87" t="s">
        <v>11</v>
      </c>
      <c r="N75" s="86"/>
      <c r="O75" s="49" t="s">
        <v>85</v>
      </c>
      <c r="P75" s="87" t="s">
        <v>12</v>
      </c>
      <c r="Q75" s="86"/>
      <c r="R75" s="88"/>
      <c r="S75" s="62"/>
      <c r="T75" s="62"/>
      <c r="U75" s="84"/>
      <c r="V75" s="84"/>
      <c r="W75" s="84"/>
      <c r="X75" s="84"/>
    </row>
    <row r="76" spans="1:24" s="55" customFormat="1" ht="15" customHeight="1">
      <c r="A76" s="8"/>
      <c r="B76" s="86"/>
      <c r="C76" s="14" t="s">
        <v>33</v>
      </c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8"/>
      <c r="S76" s="62"/>
      <c r="T76" s="62"/>
      <c r="U76" s="84"/>
      <c r="V76" s="84"/>
      <c r="W76" s="84"/>
      <c r="X76" s="84"/>
    </row>
    <row r="77" spans="1:24" s="55" customFormat="1" ht="15" customHeight="1" thickBot="1">
      <c r="A77" s="8"/>
      <c r="B77" s="86"/>
      <c r="C77" s="13" t="s">
        <v>34</v>
      </c>
      <c r="D77" s="86"/>
      <c r="E77" s="86"/>
      <c r="F77" s="86"/>
      <c r="G77" s="86"/>
      <c r="H77" s="14"/>
      <c r="I77" s="86"/>
      <c r="J77" s="86"/>
      <c r="K77" s="86"/>
      <c r="L77" s="86"/>
      <c r="M77" s="86"/>
      <c r="N77" s="86"/>
      <c r="O77" s="86"/>
      <c r="P77" s="86"/>
      <c r="Q77" s="86"/>
      <c r="R77" s="88"/>
      <c r="S77" s="62"/>
      <c r="T77" s="62"/>
      <c r="U77" s="84"/>
      <c r="V77" s="84"/>
      <c r="W77" s="84"/>
      <c r="X77" s="84"/>
    </row>
    <row r="78" spans="1:24" s="55" customFormat="1" ht="15" customHeight="1">
      <c r="A78" s="49"/>
      <c r="B78" s="50"/>
      <c r="C78" s="130">
        <f>O41+7</f>
        <v>42270</v>
      </c>
      <c r="D78" s="51" t="s">
        <v>40</v>
      </c>
      <c r="E78" s="52" t="str">
        <f>CONCATENATE("S/up:",C82)</f>
        <v>S/up:Cilia</v>
      </c>
      <c r="F78" s="130">
        <f>C78+14</f>
        <v>42284</v>
      </c>
      <c r="G78" s="51" t="s">
        <v>41</v>
      </c>
      <c r="H78" s="52" t="str">
        <f>CONCATENATE("S/up:",F82)</f>
        <v>S/up:Hot Chilli Prawns</v>
      </c>
      <c r="I78" s="130">
        <f>F78+7</f>
        <v>42291</v>
      </c>
      <c r="J78" s="51" t="s">
        <v>42</v>
      </c>
      <c r="K78" s="52" t="str">
        <f>CONCATENATE("S/up:",I81)</f>
        <v>S/up:Old Puckers</v>
      </c>
      <c r="L78" s="130">
        <f>I78+7</f>
        <v>42298</v>
      </c>
      <c r="M78" s="51" t="s">
        <v>43</v>
      </c>
      <c r="N78" s="52" t="str">
        <f>CONCATENATE("S/up:",L81)</f>
        <v>S/up:Water Rats</v>
      </c>
      <c r="O78" s="130">
        <f>L78+7</f>
        <v>42305</v>
      </c>
      <c r="P78" s="51" t="s">
        <v>130</v>
      </c>
      <c r="Q78" s="52" t="str">
        <f>CONCATENATE("S/up:",O81)</f>
        <v>S/up:Crabs</v>
      </c>
      <c r="U78" s="84"/>
      <c r="V78" s="84"/>
      <c r="W78" s="84"/>
      <c r="X78" s="84"/>
    </row>
    <row r="79" spans="1:24" s="55" customFormat="1" ht="15" customHeight="1" thickBot="1">
      <c r="A79" s="8"/>
      <c r="B79" s="9" t="s">
        <v>6</v>
      </c>
      <c r="C79" s="38" t="s">
        <v>7</v>
      </c>
      <c r="D79" s="10" t="s">
        <v>8</v>
      </c>
      <c r="E79" s="37" t="s">
        <v>9</v>
      </c>
      <c r="F79" s="38" t="s">
        <v>7</v>
      </c>
      <c r="G79" s="10" t="s">
        <v>8</v>
      </c>
      <c r="H79" s="37" t="s">
        <v>9</v>
      </c>
      <c r="I79" s="38" t="s">
        <v>7</v>
      </c>
      <c r="J79" s="10" t="s">
        <v>8</v>
      </c>
      <c r="K79" s="37" t="s">
        <v>9</v>
      </c>
      <c r="L79" s="38" t="s">
        <v>7</v>
      </c>
      <c r="M79" s="10" t="s">
        <v>8</v>
      </c>
      <c r="N79" s="37" t="s">
        <v>9</v>
      </c>
      <c r="O79" s="38" t="s">
        <v>7</v>
      </c>
      <c r="P79" s="10" t="s">
        <v>8</v>
      </c>
      <c r="Q79" s="37" t="s">
        <v>9</v>
      </c>
      <c r="U79" s="84"/>
      <c r="V79" s="84"/>
      <c r="W79" s="84"/>
      <c r="X79" s="84"/>
    </row>
    <row r="80" spans="1:24" s="62" customFormat="1" ht="15" customHeight="1">
      <c r="A80" s="57"/>
      <c r="B80" s="76" t="s">
        <v>10</v>
      </c>
      <c r="C80" s="96" t="s">
        <v>12</v>
      </c>
      <c r="D80" s="58" t="s">
        <v>72</v>
      </c>
      <c r="E80" s="59" t="s">
        <v>72</v>
      </c>
      <c r="F80" s="148" t="s">
        <v>12</v>
      </c>
      <c r="G80" s="58" t="s">
        <v>72</v>
      </c>
      <c r="H80" s="158" t="s">
        <v>72</v>
      </c>
      <c r="I80" s="96" t="s">
        <v>12</v>
      </c>
      <c r="J80" s="58" t="s">
        <v>72</v>
      </c>
      <c r="K80" s="176" t="s">
        <v>72</v>
      </c>
      <c r="L80" s="148" t="s">
        <v>12</v>
      </c>
      <c r="M80" s="58" t="s">
        <v>72</v>
      </c>
      <c r="N80" s="158" t="s">
        <v>72</v>
      </c>
      <c r="O80" s="148" t="s">
        <v>12</v>
      </c>
      <c r="P80" s="58" t="s">
        <v>72</v>
      </c>
      <c r="Q80" s="158" t="s">
        <v>72</v>
      </c>
      <c r="U80" s="84"/>
      <c r="V80" s="84"/>
      <c r="W80" s="84"/>
      <c r="X80" s="84"/>
    </row>
    <row r="81" spans="1:24" s="55" customFormat="1" ht="15" customHeight="1">
      <c r="A81" s="63"/>
      <c r="B81" s="77" t="s">
        <v>14</v>
      </c>
      <c r="C81" s="97" t="str">
        <f>$E$138</f>
        <v>Dr Schwant von Eaglehorn</v>
      </c>
      <c r="D81" s="64" t="str">
        <f>$G$144</f>
        <v>Trojans</v>
      </c>
      <c r="E81" s="65" t="str">
        <f>$G$145</f>
        <v>Barbarians</v>
      </c>
      <c r="F81" s="167" t="str">
        <f>$E$138</f>
        <v>Dr Schwant von Eaglehorn</v>
      </c>
      <c r="G81" s="64" t="str">
        <f>$G$146</f>
        <v xml:space="preserve">Vikings </v>
      </c>
      <c r="H81" s="110" t="str">
        <f>$G$147</f>
        <v>Gladiators</v>
      </c>
      <c r="I81" s="97" t="str">
        <f>$E$135</f>
        <v>Old Puckers</v>
      </c>
      <c r="J81" s="64" t="str">
        <f>$G$147</f>
        <v>Gladiators</v>
      </c>
      <c r="K81" s="167" t="str">
        <f>$G$145</f>
        <v>Barbarians</v>
      </c>
      <c r="L81" s="149" t="str">
        <f>$E$140</f>
        <v>Water Rats</v>
      </c>
      <c r="M81" s="64" t="str">
        <f>$G$147</f>
        <v>Gladiators</v>
      </c>
      <c r="N81" s="110" t="str">
        <f>$G$146</f>
        <v xml:space="preserve">Vikings </v>
      </c>
      <c r="O81" s="117" t="str">
        <f>$E$136</f>
        <v>Crabs</v>
      </c>
      <c r="P81" s="64" t="str">
        <f>$G$146</f>
        <v xml:space="preserve">Vikings </v>
      </c>
      <c r="Q81" s="110" t="str">
        <f>$G$147</f>
        <v>Gladiators</v>
      </c>
      <c r="U81" s="84"/>
      <c r="V81" s="84"/>
      <c r="W81" s="84"/>
      <c r="X81" s="84"/>
    </row>
    <row r="82" spans="1:24" s="55" customFormat="1" ht="15" customHeight="1">
      <c r="A82" s="63"/>
      <c r="B82" s="77" t="s">
        <v>22</v>
      </c>
      <c r="C82" s="97" t="str">
        <f>$E$139</f>
        <v>Cilia</v>
      </c>
      <c r="D82" s="64" t="str">
        <f>$G$146</f>
        <v xml:space="preserve">Vikings </v>
      </c>
      <c r="E82" s="65" t="str">
        <f>$G$147</f>
        <v>Gladiators</v>
      </c>
      <c r="F82" s="167" t="str">
        <f>$E$134</f>
        <v>Hot Chilli Prawns</v>
      </c>
      <c r="G82" s="64" t="str">
        <f>$G$145</f>
        <v>Barbarians</v>
      </c>
      <c r="H82" s="110" t="str">
        <f>$G$144</f>
        <v>Trojans</v>
      </c>
      <c r="I82" s="97" t="str">
        <f>$E$140</f>
        <v>Water Rats</v>
      </c>
      <c r="J82" s="64" t="str">
        <f>$G$146</f>
        <v xml:space="preserve">Vikings </v>
      </c>
      <c r="K82" s="167" t="str">
        <f>$G$144</f>
        <v>Trojans</v>
      </c>
      <c r="L82" s="149" t="str">
        <f>$E$134</f>
        <v>Hot Chilli Prawns</v>
      </c>
      <c r="M82" s="64" t="str">
        <f>$G$145</f>
        <v>Barbarians</v>
      </c>
      <c r="N82" s="110" t="str">
        <f>$G$144</f>
        <v>Trojans</v>
      </c>
      <c r="O82" s="117" t="str">
        <f>$E$137</f>
        <v>Ariba Amoebas</v>
      </c>
      <c r="P82" s="64" t="str">
        <f>$G$145</f>
        <v>Barbarians</v>
      </c>
      <c r="Q82" s="110" t="str">
        <f>$G$144</f>
        <v>Trojans</v>
      </c>
      <c r="U82" s="84"/>
      <c r="V82" s="84"/>
      <c r="W82" s="84"/>
      <c r="X82" s="84"/>
    </row>
    <row r="83" spans="1:24" s="55" customFormat="1" ht="15" customHeight="1">
      <c r="A83" s="66"/>
      <c r="B83" s="78" t="s">
        <v>25</v>
      </c>
      <c r="C83" s="98" t="str">
        <f t="shared" ref="C83:I83" si="24">C89</f>
        <v>Red dogs</v>
      </c>
      <c r="D83" s="67" t="str">
        <f>D98</f>
        <v>Plying Pucksters</v>
      </c>
      <c r="E83" s="68" t="str">
        <f>D90</f>
        <v>The Grizzlies</v>
      </c>
      <c r="F83" s="150" t="str">
        <f t="shared" si="24"/>
        <v>Depth Charges</v>
      </c>
      <c r="G83" s="67" t="str">
        <f t="shared" si="24"/>
        <v>UTAS Flounders</v>
      </c>
      <c r="H83" s="159" t="str">
        <f>H90</f>
        <v>Ariba Amoebas</v>
      </c>
      <c r="I83" s="98" t="str">
        <f t="shared" si="24"/>
        <v>Turbo Taddies</v>
      </c>
      <c r="J83" s="67" t="str">
        <f>J90</f>
        <v>Sharks</v>
      </c>
      <c r="K83" s="177" t="str">
        <f>K98</f>
        <v>Crabs</v>
      </c>
      <c r="L83" s="150" t="str">
        <f>L89</f>
        <v>Floggers</v>
      </c>
      <c r="M83" s="67" t="str">
        <f>M89</f>
        <v>Sharks</v>
      </c>
      <c r="N83" s="159" t="str">
        <f>M90</f>
        <v>The Grizzlies</v>
      </c>
      <c r="O83" s="150" t="str">
        <f t="shared" ref="O83:Q83" si="25">O89</f>
        <v>Floggers</v>
      </c>
      <c r="P83" s="67" t="str">
        <f>P90</f>
        <v>Plying Pucksters</v>
      </c>
      <c r="Q83" s="159" t="str">
        <f t="shared" si="25"/>
        <v>Hot Chilli Prawns</v>
      </c>
      <c r="U83" s="84"/>
      <c r="V83" s="84"/>
      <c r="W83" s="84"/>
      <c r="X83" s="84"/>
    </row>
    <row r="84" spans="1:24" s="55" customFormat="1" ht="15" customHeight="1">
      <c r="A84" s="66"/>
      <c r="B84" s="78" t="s">
        <v>28</v>
      </c>
      <c r="C84" s="99"/>
      <c r="D84" s="70"/>
      <c r="E84" s="71"/>
      <c r="F84" s="155"/>
      <c r="G84" s="70"/>
      <c r="H84" s="162"/>
      <c r="I84" s="99"/>
      <c r="J84" s="70"/>
      <c r="K84" s="178"/>
      <c r="L84" s="175"/>
      <c r="M84" s="70"/>
      <c r="N84" s="162"/>
      <c r="O84" s="155"/>
      <c r="P84" s="70"/>
      <c r="Q84" s="162"/>
      <c r="U84" s="84"/>
      <c r="V84" s="84"/>
      <c r="W84" s="84"/>
      <c r="X84" s="84"/>
    </row>
    <row r="85" spans="1:24" s="55" customFormat="1" ht="15" customHeight="1">
      <c r="A85" s="66"/>
      <c r="B85" s="78" t="s">
        <v>29</v>
      </c>
      <c r="C85" s="100"/>
      <c r="D85" s="72"/>
      <c r="E85" s="73"/>
      <c r="F85" s="156"/>
      <c r="G85" s="72"/>
      <c r="H85" s="163"/>
      <c r="I85" s="100"/>
      <c r="J85" s="72"/>
      <c r="K85" s="179"/>
      <c r="L85" s="175"/>
      <c r="M85" s="72"/>
      <c r="N85" s="163"/>
      <c r="O85" s="156"/>
      <c r="P85" s="72"/>
      <c r="Q85" s="163"/>
      <c r="U85" s="84"/>
      <c r="V85" s="84"/>
      <c r="W85" s="84"/>
      <c r="X85" s="84"/>
    </row>
    <row r="86" spans="1:24" s="55" customFormat="1" ht="15" customHeight="1">
      <c r="A86" s="8"/>
      <c r="B86" s="78" t="s">
        <v>29</v>
      </c>
      <c r="C86" s="100"/>
      <c r="D86" s="72"/>
      <c r="E86" s="73"/>
      <c r="F86" s="156"/>
      <c r="G86" s="72"/>
      <c r="H86" s="163"/>
      <c r="I86" s="100"/>
      <c r="J86" s="72"/>
      <c r="K86" s="179"/>
      <c r="L86" s="156"/>
      <c r="M86" s="72"/>
      <c r="N86" s="163"/>
      <c r="O86" s="156"/>
      <c r="P86" s="72"/>
      <c r="Q86" s="163"/>
      <c r="U86" s="84"/>
      <c r="V86" s="84"/>
      <c r="W86" s="84"/>
      <c r="X86" s="84"/>
    </row>
    <row r="87" spans="1:24" s="55" customFormat="1" ht="15" customHeight="1" thickBot="1">
      <c r="A87" s="8"/>
      <c r="B87" s="81" t="s">
        <v>92</v>
      </c>
      <c r="C87" s="151" t="s">
        <v>100</v>
      </c>
      <c r="D87" s="75"/>
      <c r="E87" s="160"/>
      <c r="F87" s="151" t="s">
        <v>125</v>
      </c>
      <c r="G87" s="75"/>
      <c r="H87" s="160"/>
      <c r="I87" s="151" t="s">
        <v>114</v>
      </c>
      <c r="J87" s="75"/>
      <c r="K87" s="160"/>
      <c r="L87" s="151" t="s">
        <v>121</v>
      </c>
      <c r="M87" s="75"/>
      <c r="N87" s="160"/>
      <c r="O87" s="151" t="s">
        <v>121</v>
      </c>
      <c r="P87" s="75"/>
      <c r="Q87" s="160"/>
      <c r="U87" s="84"/>
      <c r="V87" s="84"/>
      <c r="W87" s="84"/>
      <c r="X87" s="84"/>
    </row>
    <row r="88" spans="1:24" s="62" customFormat="1" ht="15" customHeight="1">
      <c r="A88" s="57"/>
      <c r="B88" s="76" t="s">
        <v>89</v>
      </c>
      <c r="C88" s="96" t="s">
        <v>13</v>
      </c>
      <c r="D88" s="58" t="s">
        <v>11</v>
      </c>
      <c r="E88" s="59" t="s">
        <v>12</v>
      </c>
      <c r="F88" s="148" t="s">
        <v>13</v>
      </c>
      <c r="G88" s="58" t="s">
        <v>11</v>
      </c>
      <c r="H88" s="158" t="s">
        <v>12</v>
      </c>
      <c r="I88" s="96" t="s">
        <v>13</v>
      </c>
      <c r="J88" s="58" t="s">
        <v>11</v>
      </c>
      <c r="K88" s="176" t="s">
        <v>12</v>
      </c>
      <c r="L88" s="148" t="s">
        <v>13</v>
      </c>
      <c r="M88" s="58" t="s">
        <v>11</v>
      </c>
      <c r="N88" s="158" t="s">
        <v>12</v>
      </c>
      <c r="O88" s="148" t="s">
        <v>13</v>
      </c>
      <c r="P88" s="58" t="s">
        <v>11</v>
      </c>
      <c r="Q88" s="158" t="s">
        <v>12</v>
      </c>
      <c r="U88" s="84"/>
      <c r="V88" s="84"/>
      <c r="W88" s="84"/>
      <c r="X88" s="84"/>
    </row>
    <row r="89" spans="1:24" s="55" customFormat="1" ht="15" customHeight="1">
      <c r="A89" s="63"/>
      <c r="B89" s="77" t="s">
        <v>14</v>
      </c>
      <c r="C89" s="97" t="str">
        <f>$C$133</f>
        <v>Red dogs</v>
      </c>
      <c r="D89" s="64" t="str">
        <f>$G$133</f>
        <v>Cardiac Concerns</v>
      </c>
      <c r="E89" s="65" t="str">
        <f>$E$140</f>
        <v>Water Rats</v>
      </c>
      <c r="F89" s="149" t="str">
        <f>$C$135</f>
        <v>Depth Charges</v>
      </c>
      <c r="G89" s="64" t="str">
        <f>$G$135</f>
        <v>UTAS Flounders</v>
      </c>
      <c r="H89" s="110" t="str">
        <f>$E$133</f>
        <v>SOS</v>
      </c>
      <c r="I89" s="104" t="str">
        <f>$C$136</f>
        <v>Turbo Taddies</v>
      </c>
      <c r="J89" s="64" t="str">
        <f>$G$136</f>
        <v>What the Puck?</v>
      </c>
      <c r="K89" s="167" t="str">
        <f>$E$133</f>
        <v>SOS</v>
      </c>
      <c r="L89" s="117" t="str">
        <f>$C$138</f>
        <v>Floggers</v>
      </c>
      <c r="M89" s="64" t="str">
        <f>$G$138</f>
        <v>Sharks</v>
      </c>
      <c r="N89" s="108" t="str">
        <f>$E$138</f>
        <v>Dr Schwant von Eaglehorn</v>
      </c>
      <c r="O89" s="117" t="str">
        <f>$C$138</f>
        <v>Floggers</v>
      </c>
      <c r="P89" s="64" t="str">
        <f>$G$138</f>
        <v>Sharks</v>
      </c>
      <c r="Q89" s="110" t="str">
        <f>$E$134</f>
        <v>Hot Chilli Prawns</v>
      </c>
      <c r="U89" s="84"/>
      <c r="V89" s="84"/>
      <c r="W89" s="84"/>
      <c r="X89" s="84"/>
    </row>
    <row r="90" spans="1:24" s="55" customFormat="1" ht="15" customHeight="1">
      <c r="A90" s="63"/>
      <c r="B90" s="77" t="s">
        <v>22</v>
      </c>
      <c r="C90" s="97" t="str">
        <f>$C$134</f>
        <v>Raging Ranga's</v>
      </c>
      <c r="D90" s="64" t="str">
        <f>$G$134</f>
        <v>The Grizzlies</v>
      </c>
      <c r="E90" s="65" t="str">
        <f>$E$137</f>
        <v>Ariba Amoebas</v>
      </c>
      <c r="F90" s="149" t="str">
        <f>$C$136</f>
        <v>Turbo Taddies</v>
      </c>
      <c r="G90" s="64" t="str">
        <f>$G$136</f>
        <v>What the Puck?</v>
      </c>
      <c r="H90" s="110" t="str">
        <f>$E$137</f>
        <v>Ariba Amoebas</v>
      </c>
      <c r="I90" s="104" t="str">
        <f>$C$138</f>
        <v>Floggers</v>
      </c>
      <c r="J90" s="64" t="str">
        <f>$G$138</f>
        <v>Sharks</v>
      </c>
      <c r="K90" s="167" t="str">
        <f>$E$138</f>
        <v>Dr Schwant von Eaglehorn</v>
      </c>
      <c r="L90" s="117" t="str">
        <f>$C$134</f>
        <v>Raging Ranga's</v>
      </c>
      <c r="M90" s="82" t="str">
        <f>$G$134</f>
        <v>The Grizzlies</v>
      </c>
      <c r="N90" s="108" t="str">
        <f>$E$136</f>
        <v>Crabs</v>
      </c>
      <c r="O90" s="117" t="str">
        <f>$C$137</f>
        <v>Aquaholics</v>
      </c>
      <c r="P90" s="64" t="str">
        <f>$G$137</f>
        <v>Plying Pucksters</v>
      </c>
      <c r="Q90" s="110" t="str">
        <f>$E$139</f>
        <v>Cilia</v>
      </c>
      <c r="U90" s="84"/>
      <c r="V90" s="84"/>
      <c r="W90" s="84"/>
      <c r="X90" s="84"/>
    </row>
    <row r="91" spans="1:24" s="55" customFormat="1" ht="15" customHeight="1">
      <c r="A91" s="66"/>
      <c r="B91" s="78" t="s">
        <v>25</v>
      </c>
      <c r="C91" s="98" t="str">
        <f>C97</f>
        <v>Turbo Taddies</v>
      </c>
      <c r="D91" s="67" t="str">
        <f>C82</f>
        <v>Cilia</v>
      </c>
      <c r="E91" s="68" t="str">
        <f>C81</f>
        <v>Dr Schwant von Eaglehorn</v>
      </c>
      <c r="F91" s="150" t="str">
        <f>F97</f>
        <v>Aquaholics</v>
      </c>
      <c r="G91" s="67" t="str">
        <f>F82</f>
        <v>Hot Chilli Prawns</v>
      </c>
      <c r="H91" s="159" t="str">
        <f>F81</f>
        <v>Dr Schwant von Eaglehorn</v>
      </c>
      <c r="I91" s="98" t="str">
        <f>I98</f>
        <v>Depth Charges</v>
      </c>
      <c r="J91" s="67" t="str">
        <f>I81</f>
        <v>Old Puckers</v>
      </c>
      <c r="K91" s="177" t="str">
        <f>I82</f>
        <v>Water Rats</v>
      </c>
      <c r="L91" s="150" t="str">
        <f>L97</f>
        <v>Turbo Taddies</v>
      </c>
      <c r="M91" s="67" t="str">
        <f>L82</f>
        <v>Hot Chilli Prawns</v>
      </c>
      <c r="N91" s="159" t="str">
        <f>L81</f>
        <v>Water Rats</v>
      </c>
      <c r="O91" s="150" t="str">
        <f>O97</f>
        <v>Red dogs</v>
      </c>
      <c r="P91" s="67" t="str">
        <f>O81</f>
        <v>Crabs</v>
      </c>
      <c r="Q91" s="159" t="str">
        <f>O82</f>
        <v>Ariba Amoebas</v>
      </c>
      <c r="U91" s="84"/>
      <c r="V91" s="84"/>
      <c r="W91" s="84"/>
      <c r="X91" s="84"/>
    </row>
    <row r="92" spans="1:24" s="55" customFormat="1" ht="15" customHeight="1">
      <c r="A92" s="66"/>
      <c r="B92" s="78" t="s">
        <v>28</v>
      </c>
      <c r="C92" s="99"/>
      <c r="D92" s="70"/>
      <c r="E92" s="71"/>
      <c r="F92" s="155"/>
      <c r="G92" s="70"/>
      <c r="H92" s="162"/>
      <c r="I92" s="99"/>
      <c r="J92" s="70"/>
      <c r="L92" s="155"/>
      <c r="M92" s="70"/>
      <c r="N92" s="162"/>
      <c r="O92" s="155"/>
      <c r="P92" s="70"/>
      <c r="Q92" s="162"/>
      <c r="U92" s="84"/>
      <c r="V92" s="84"/>
      <c r="W92" s="84"/>
      <c r="X92" s="84"/>
    </row>
    <row r="93" spans="1:24" s="55" customFormat="1" ht="15" customHeight="1">
      <c r="A93" s="66"/>
      <c r="B93" s="78" t="s">
        <v>29</v>
      </c>
      <c r="C93" s="101"/>
      <c r="D93" s="79"/>
      <c r="E93" s="80"/>
      <c r="F93" s="157"/>
      <c r="G93" s="79"/>
      <c r="H93" s="164"/>
      <c r="I93" s="101"/>
      <c r="J93" s="79"/>
      <c r="L93" s="175"/>
      <c r="M93" s="79"/>
      <c r="N93" s="164"/>
      <c r="O93" s="157"/>
      <c r="P93" s="79"/>
      <c r="Q93" s="164"/>
      <c r="U93" s="84"/>
      <c r="V93" s="84"/>
      <c r="W93" s="84"/>
      <c r="X93" s="84"/>
    </row>
    <row r="94" spans="1:24" s="55" customFormat="1" ht="15" customHeight="1">
      <c r="A94" s="8"/>
      <c r="B94" s="78" t="s">
        <v>29</v>
      </c>
      <c r="C94" s="100"/>
      <c r="D94" s="72"/>
      <c r="E94" s="80"/>
      <c r="F94" s="156"/>
      <c r="G94" s="72"/>
      <c r="H94" s="164"/>
      <c r="I94" s="100"/>
      <c r="J94" s="72"/>
      <c r="K94" s="180"/>
      <c r="L94" s="175"/>
      <c r="M94" s="72"/>
      <c r="N94" s="164"/>
      <c r="O94" s="156"/>
      <c r="P94" s="72"/>
      <c r="Q94" s="164"/>
      <c r="U94" s="84"/>
      <c r="V94" s="84"/>
      <c r="W94" s="84"/>
      <c r="X94" s="84"/>
    </row>
    <row r="95" spans="1:24" s="55" customFormat="1" ht="15" customHeight="1" thickBot="1">
      <c r="A95" s="8"/>
      <c r="B95" s="81" t="s">
        <v>92</v>
      </c>
      <c r="C95" s="151" t="s">
        <v>125</v>
      </c>
      <c r="D95" s="75" t="s">
        <v>121</v>
      </c>
      <c r="E95" s="160" t="s">
        <v>153</v>
      </c>
      <c r="F95" s="151" t="s">
        <v>153</v>
      </c>
      <c r="G95" s="75" t="s">
        <v>128</v>
      </c>
      <c r="H95" s="160" t="s">
        <v>115</v>
      </c>
      <c r="I95" s="151" t="s">
        <v>152</v>
      </c>
      <c r="J95" s="75" t="s">
        <v>126</v>
      </c>
      <c r="K95" s="160" t="s">
        <v>156</v>
      </c>
      <c r="L95" s="151" t="s">
        <v>114</v>
      </c>
      <c r="M95" s="75" t="s">
        <v>93</v>
      </c>
      <c r="N95" s="160" t="s">
        <v>99</v>
      </c>
      <c r="O95" s="151" t="s">
        <v>114</v>
      </c>
      <c r="P95" s="75" t="s">
        <v>157</v>
      </c>
      <c r="Q95" s="160" t="s">
        <v>100</v>
      </c>
      <c r="U95" s="84"/>
      <c r="V95" s="84"/>
      <c r="W95" s="84"/>
      <c r="X95" s="84"/>
    </row>
    <row r="96" spans="1:24" s="62" customFormat="1" ht="15" customHeight="1">
      <c r="A96" s="57"/>
      <c r="B96" s="76" t="s">
        <v>90</v>
      </c>
      <c r="C96" s="96" t="s">
        <v>13</v>
      </c>
      <c r="D96" s="58" t="s">
        <v>11</v>
      </c>
      <c r="E96" s="59" t="s">
        <v>12</v>
      </c>
      <c r="F96" s="148" t="s">
        <v>13</v>
      </c>
      <c r="G96" s="58" t="s">
        <v>11</v>
      </c>
      <c r="H96" s="158" t="s">
        <v>12</v>
      </c>
      <c r="I96" s="96" t="s">
        <v>13</v>
      </c>
      <c r="J96" s="58" t="s">
        <v>11</v>
      </c>
      <c r="K96" s="176" t="s">
        <v>12</v>
      </c>
      <c r="L96" s="148" t="s">
        <v>13</v>
      </c>
      <c r="M96" s="58" t="s">
        <v>11</v>
      </c>
      <c r="N96" s="158" t="s">
        <v>12</v>
      </c>
      <c r="O96" s="148" t="s">
        <v>13</v>
      </c>
      <c r="P96" s="58" t="s">
        <v>11</v>
      </c>
      <c r="Q96" s="158" t="s">
        <v>12</v>
      </c>
      <c r="U96" s="84"/>
      <c r="V96" s="84"/>
      <c r="W96" s="84"/>
      <c r="X96" s="84"/>
    </row>
    <row r="97" spans="1:24" s="55" customFormat="1" ht="15" customHeight="1">
      <c r="A97" s="63"/>
      <c r="B97" s="77" t="s">
        <v>14</v>
      </c>
      <c r="C97" s="97" t="str">
        <f>$C$136</f>
        <v>Turbo Taddies</v>
      </c>
      <c r="D97" s="64" t="str">
        <f>$G$136</f>
        <v>What the Puck?</v>
      </c>
      <c r="E97" s="65" t="str">
        <f>$E$136</f>
        <v>Crabs</v>
      </c>
      <c r="F97" s="117" t="str">
        <f>$C$137</f>
        <v>Aquaholics</v>
      </c>
      <c r="G97" s="64" t="str">
        <f>$G$137</f>
        <v>Plying Pucksters</v>
      </c>
      <c r="H97" s="166" t="str">
        <f>$E$139</f>
        <v>Cilia</v>
      </c>
      <c r="I97" s="97" t="str">
        <f>$C$134</f>
        <v>Raging Ranga's</v>
      </c>
      <c r="J97" s="64" t="str">
        <f>$G$134</f>
        <v>The Grizzlies</v>
      </c>
      <c r="K97" s="167" t="str">
        <f>$E$139</f>
        <v>Cilia</v>
      </c>
      <c r="L97" s="117" t="str">
        <f>$C$136</f>
        <v>Turbo Taddies</v>
      </c>
      <c r="M97" s="64" t="str">
        <f>$G$136</f>
        <v>What the Puck?</v>
      </c>
      <c r="N97" s="110" t="str">
        <f>$E$137</f>
        <v>Ariba Amoebas</v>
      </c>
      <c r="O97" s="117" t="str">
        <f>$C$133</f>
        <v>Red dogs</v>
      </c>
      <c r="P97" s="64" t="str">
        <f>$G$133</f>
        <v>Cardiac Concerns</v>
      </c>
      <c r="Q97" s="110" t="str">
        <f>$E$140</f>
        <v>Water Rats</v>
      </c>
      <c r="U97" s="84"/>
      <c r="V97" s="84"/>
      <c r="W97" s="84"/>
      <c r="X97" s="84"/>
    </row>
    <row r="98" spans="1:24" s="55" customFormat="1" ht="15" customHeight="1">
      <c r="A98" s="63"/>
      <c r="B98" s="77" t="s">
        <v>22</v>
      </c>
      <c r="C98" s="97" t="str">
        <f>$C$137</f>
        <v>Aquaholics</v>
      </c>
      <c r="D98" s="64" t="str">
        <f>$G$137</f>
        <v>Plying Pucksters</v>
      </c>
      <c r="E98" s="65" t="str">
        <f>$E$133</f>
        <v>SOS</v>
      </c>
      <c r="F98" s="117" t="str">
        <f>$C$134</f>
        <v>Raging Ranga's</v>
      </c>
      <c r="G98" s="64" t="str">
        <f>$G$134</f>
        <v>The Grizzlies</v>
      </c>
      <c r="H98" s="166" t="str">
        <f>$E$135</f>
        <v>Old Puckers</v>
      </c>
      <c r="I98" s="97" t="str">
        <f>$C$135</f>
        <v>Depth Charges</v>
      </c>
      <c r="J98" s="64" t="str">
        <f>$G$135</f>
        <v>UTAS Flounders</v>
      </c>
      <c r="K98" s="167" t="str">
        <f>$E$136</f>
        <v>Crabs</v>
      </c>
      <c r="L98" s="117" t="str">
        <f>$C$133</f>
        <v>Red dogs</v>
      </c>
      <c r="M98" s="64" t="str">
        <f>$G$133</f>
        <v>Cardiac Concerns</v>
      </c>
      <c r="N98" s="110" t="str">
        <f>$E$135</f>
        <v>Old Puckers</v>
      </c>
      <c r="O98" s="117" t="str">
        <f>$C$135</f>
        <v>Depth Charges</v>
      </c>
      <c r="P98" s="64" t="str">
        <f>$G$135</f>
        <v>UTAS Flounders</v>
      </c>
      <c r="Q98" s="110" t="str">
        <f>$E$133</f>
        <v>SOS</v>
      </c>
      <c r="U98" s="84"/>
      <c r="V98" s="84"/>
      <c r="W98" s="84"/>
      <c r="X98" s="84"/>
    </row>
    <row r="99" spans="1:24" s="55" customFormat="1" ht="15" customHeight="1">
      <c r="A99" s="66"/>
      <c r="B99" s="78" t="s">
        <v>25</v>
      </c>
      <c r="C99" s="98" t="str">
        <f>C90</f>
        <v>Raging Ranga's</v>
      </c>
      <c r="D99" s="67" t="str">
        <f>E89</f>
        <v>Water Rats</v>
      </c>
      <c r="E99" s="68" t="str">
        <f>E90</f>
        <v>Ariba Amoebas</v>
      </c>
      <c r="F99" s="150" t="str">
        <f>F105</f>
        <v>Floggers</v>
      </c>
      <c r="G99" s="67" t="str">
        <f>H89</f>
        <v>SOS</v>
      </c>
      <c r="H99" s="159" t="str">
        <f>H105</f>
        <v>Crabs</v>
      </c>
      <c r="I99" s="98" t="str">
        <f>I105</f>
        <v>Red dogs</v>
      </c>
      <c r="J99" s="67" t="str">
        <f>K89</f>
        <v>SOS</v>
      </c>
      <c r="K99" s="177" t="str">
        <f>K90</f>
        <v>Dr Schwant von Eaglehorn</v>
      </c>
      <c r="L99" s="150" t="str">
        <f>L105</f>
        <v>Aquaholics</v>
      </c>
      <c r="M99" s="67" t="str">
        <f>M106</f>
        <v>UTAS Flounders</v>
      </c>
      <c r="N99" s="159" t="str">
        <f>N90</f>
        <v>Crabs</v>
      </c>
      <c r="O99" s="150" t="str">
        <f>O90</f>
        <v>Aquaholics</v>
      </c>
      <c r="P99" s="67" t="str">
        <f>Q90</f>
        <v>Cilia</v>
      </c>
      <c r="Q99" s="159" t="str">
        <f>O106</f>
        <v>Raging Ranga's</v>
      </c>
      <c r="U99" s="84"/>
      <c r="V99" s="84"/>
      <c r="W99" s="84"/>
      <c r="X99" s="84"/>
    </row>
    <row r="100" spans="1:24" s="55" customFormat="1" ht="15" customHeight="1">
      <c r="A100" s="66"/>
      <c r="B100" s="78" t="s">
        <v>28</v>
      </c>
      <c r="C100" s="99"/>
      <c r="D100" s="70"/>
      <c r="E100" s="71"/>
      <c r="F100" s="155"/>
      <c r="G100" s="70"/>
      <c r="I100" s="99"/>
      <c r="J100" s="70"/>
      <c r="K100" s="178"/>
      <c r="L100" s="155"/>
      <c r="M100" s="165"/>
      <c r="N100" s="162"/>
      <c r="O100" s="155"/>
      <c r="P100" s="70"/>
      <c r="Q100" s="162"/>
      <c r="U100" s="84"/>
      <c r="V100" s="84"/>
      <c r="W100" s="84"/>
      <c r="X100" s="84"/>
    </row>
    <row r="101" spans="1:24" s="55" customFormat="1" ht="15" customHeight="1">
      <c r="A101" s="66"/>
      <c r="B101" s="78" t="s">
        <v>29</v>
      </c>
      <c r="C101" s="100"/>
      <c r="D101" s="72"/>
      <c r="E101" s="73"/>
      <c r="F101" s="156"/>
      <c r="G101" s="72"/>
      <c r="I101" s="100"/>
      <c r="J101" s="72"/>
      <c r="K101" s="179"/>
      <c r="L101" s="156"/>
      <c r="M101" s="165"/>
      <c r="N101" s="163"/>
      <c r="P101" s="72"/>
      <c r="Q101" s="163"/>
      <c r="U101" s="84"/>
      <c r="V101" s="84"/>
      <c r="W101" s="84"/>
      <c r="X101" s="84"/>
    </row>
    <row r="102" spans="1:24" s="55" customFormat="1" ht="15" customHeight="1">
      <c r="A102" s="8"/>
      <c r="B102" s="78" t="s">
        <v>29</v>
      </c>
      <c r="C102" s="101"/>
      <c r="D102" s="72"/>
      <c r="E102" s="73"/>
      <c r="F102" s="157"/>
      <c r="G102" s="72"/>
      <c r="H102" s="163"/>
      <c r="I102" s="101"/>
      <c r="J102" s="72"/>
      <c r="K102" s="179"/>
      <c r="L102" s="157"/>
      <c r="M102" s="72"/>
      <c r="N102" s="163"/>
      <c r="P102" s="72"/>
      <c r="Q102" s="163"/>
      <c r="S102" s="62"/>
      <c r="T102" s="62"/>
      <c r="U102" s="84"/>
      <c r="V102" s="84"/>
      <c r="W102" s="84"/>
      <c r="X102" s="84"/>
    </row>
    <row r="103" spans="1:24" s="55" customFormat="1" ht="15" customHeight="1" thickBot="1">
      <c r="A103" s="8"/>
      <c r="B103" s="81" t="s">
        <v>92</v>
      </c>
      <c r="C103" s="151" t="s">
        <v>115</v>
      </c>
      <c r="D103" s="75" t="s">
        <v>98</v>
      </c>
      <c r="E103" s="160" t="s">
        <v>114</v>
      </c>
      <c r="F103" s="151" t="s">
        <v>154</v>
      </c>
      <c r="G103" s="75" t="s">
        <v>93</v>
      </c>
      <c r="H103" s="160" t="s">
        <v>114</v>
      </c>
      <c r="I103" s="151" t="s">
        <v>100</v>
      </c>
      <c r="J103" s="75" t="s">
        <v>98</v>
      </c>
      <c r="K103" s="160" t="s">
        <v>115</v>
      </c>
      <c r="L103" s="151" t="s">
        <v>128</v>
      </c>
      <c r="M103" s="75" t="s">
        <v>98</v>
      </c>
      <c r="N103" s="160" t="s">
        <v>125</v>
      </c>
      <c r="O103" s="151" t="s">
        <v>128</v>
      </c>
      <c r="P103" s="75" t="s">
        <v>98</v>
      </c>
      <c r="Q103" s="160" t="s">
        <v>114</v>
      </c>
      <c r="S103" s="62"/>
      <c r="T103" s="62"/>
      <c r="U103" s="84"/>
      <c r="V103" s="84"/>
      <c r="W103" s="84"/>
      <c r="X103" s="84"/>
    </row>
    <row r="104" spans="1:24" s="62" customFormat="1" ht="15" customHeight="1">
      <c r="A104" s="57"/>
      <c r="B104" s="76" t="s">
        <v>91</v>
      </c>
      <c r="C104" s="96" t="s">
        <v>13</v>
      </c>
      <c r="D104" s="58" t="s">
        <v>11</v>
      </c>
      <c r="E104" s="59" t="s">
        <v>12</v>
      </c>
      <c r="F104" s="148" t="s">
        <v>13</v>
      </c>
      <c r="G104" s="58" t="s">
        <v>11</v>
      </c>
      <c r="H104" s="158" t="s">
        <v>12</v>
      </c>
      <c r="I104" s="96" t="s">
        <v>13</v>
      </c>
      <c r="J104" s="58" t="s">
        <v>11</v>
      </c>
      <c r="K104" s="176" t="s">
        <v>12</v>
      </c>
      <c r="L104" s="148" t="s">
        <v>13</v>
      </c>
      <c r="M104" s="58" t="s">
        <v>11</v>
      </c>
      <c r="N104" s="158" t="s">
        <v>12</v>
      </c>
      <c r="O104" s="148" t="s">
        <v>13</v>
      </c>
      <c r="P104" s="58" t="s">
        <v>11</v>
      </c>
      <c r="Q104" s="158" t="s">
        <v>12</v>
      </c>
      <c r="U104" s="84"/>
      <c r="V104" s="84"/>
      <c r="W104" s="84"/>
      <c r="X104" s="84"/>
    </row>
    <row r="105" spans="1:24" s="55" customFormat="1" ht="15" customHeight="1">
      <c r="A105" s="63"/>
      <c r="B105" s="77" t="s">
        <v>14</v>
      </c>
      <c r="C105" s="97" t="str">
        <f>$C$135</f>
        <v>Depth Charges</v>
      </c>
      <c r="D105" s="64" t="str">
        <f>$G$135</f>
        <v>UTAS Flounders</v>
      </c>
      <c r="E105" s="65" t="str">
        <f>$E$135</f>
        <v>Old Puckers</v>
      </c>
      <c r="F105" s="149" t="str">
        <f>$C$138</f>
        <v>Floggers</v>
      </c>
      <c r="G105" s="64" t="str">
        <f>$G$138</f>
        <v>Sharks</v>
      </c>
      <c r="H105" s="110" t="str">
        <f>$E$136</f>
        <v>Crabs</v>
      </c>
      <c r="I105" s="104" t="str">
        <f>$C$133</f>
        <v>Red dogs</v>
      </c>
      <c r="J105" s="64" t="str">
        <f>$G$133</f>
        <v>Cardiac Concerns</v>
      </c>
      <c r="K105" s="167" t="str">
        <f>$E$137</f>
        <v>Ariba Amoebas</v>
      </c>
      <c r="L105" s="117" t="str">
        <f>$C$137</f>
        <v>Aquaholics</v>
      </c>
      <c r="M105" s="64" t="str">
        <f>$G$137</f>
        <v>Plying Pucksters</v>
      </c>
      <c r="N105" s="110" t="str">
        <f>$E$133</f>
        <v>SOS</v>
      </c>
      <c r="O105" s="117" t="str">
        <f>$C$136</f>
        <v>Turbo Taddies</v>
      </c>
      <c r="P105" s="64" t="str">
        <f>$G$136</f>
        <v>What the Puck?</v>
      </c>
      <c r="Q105" s="110" t="str">
        <f>$E$138</f>
        <v>Dr Schwant von Eaglehorn</v>
      </c>
      <c r="S105" s="62"/>
      <c r="T105" s="62"/>
      <c r="U105" s="84"/>
      <c r="V105" s="84"/>
      <c r="W105" s="84"/>
      <c r="X105" s="84"/>
    </row>
    <row r="106" spans="1:24" s="55" customFormat="1" ht="15" customHeight="1">
      <c r="A106" s="63"/>
      <c r="B106" s="77" t="s">
        <v>22</v>
      </c>
      <c r="C106" s="97" t="str">
        <f>$C$138</f>
        <v>Floggers</v>
      </c>
      <c r="D106" s="64" t="str">
        <f>$G$138</f>
        <v>Sharks</v>
      </c>
      <c r="E106" s="65" t="str">
        <f>$E$134</f>
        <v>Hot Chilli Prawns</v>
      </c>
      <c r="F106" s="149" t="str">
        <f>$C$133</f>
        <v>Red dogs</v>
      </c>
      <c r="G106" s="64" t="str">
        <f>$G$133</f>
        <v>Cardiac Concerns</v>
      </c>
      <c r="H106" s="110" t="str">
        <f>$E$140</f>
        <v>Water Rats</v>
      </c>
      <c r="I106" s="104" t="str">
        <f>$C$137</f>
        <v>Aquaholics</v>
      </c>
      <c r="J106" s="64" t="str">
        <f>$G$137</f>
        <v>Plying Pucksters</v>
      </c>
      <c r="K106" s="167" t="str">
        <f>$E$134</f>
        <v>Hot Chilli Prawns</v>
      </c>
      <c r="L106" s="117" t="str">
        <f>$C$135</f>
        <v>Depth Charges</v>
      </c>
      <c r="M106" s="64" t="str">
        <f>$G$135</f>
        <v>UTAS Flounders</v>
      </c>
      <c r="N106" s="110" t="str">
        <f>$E$139</f>
        <v>Cilia</v>
      </c>
      <c r="O106" s="117" t="str">
        <f>$C$134</f>
        <v>Raging Ranga's</v>
      </c>
      <c r="P106" s="82" t="str">
        <f>$G$134</f>
        <v>The Grizzlies</v>
      </c>
      <c r="Q106" s="110" t="str">
        <f>$E$135</f>
        <v>Old Puckers</v>
      </c>
      <c r="S106" s="62"/>
      <c r="T106" s="62"/>
      <c r="U106" s="84"/>
      <c r="V106" s="84"/>
      <c r="W106" s="84"/>
      <c r="X106" s="84"/>
    </row>
    <row r="107" spans="1:24" s="55" customFormat="1" ht="15" customHeight="1">
      <c r="A107" s="66"/>
      <c r="B107" s="78" t="s">
        <v>25</v>
      </c>
      <c r="C107" s="98" t="str">
        <f t="shared" ref="C107" si="26">C98</f>
        <v>Aquaholics</v>
      </c>
      <c r="D107" s="67" t="str">
        <f>D97</f>
        <v>What the Puck?</v>
      </c>
      <c r="E107" s="68" t="str">
        <f t="shared" ref="E107:F107" si="27">E98</f>
        <v>SOS</v>
      </c>
      <c r="F107" s="150" t="str">
        <f t="shared" si="27"/>
        <v>Raging Ranga's</v>
      </c>
      <c r="G107" s="67" t="str">
        <f>G97</f>
        <v>Plying Pucksters</v>
      </c>
      <c r="H107" s="159" t="str">
        <f>H98</f>
        <v>Old Puckers</v>
      </c>
      <c r="I107" s="98" t="str">
        <f>I97</f>
        <v>Raging Ranga's</v>
      </c>
      <c r="J107" s="67" t="str">
        <f>J98</f>
        <v>UTAS Flounders</v>
      </c>
      <c r="K107" s="177" t="str">
        <f>K98</f>
        <v>Crabs</v>
      </c>
      <c r="L107" s="150" t="str">
        <f>L98</f>
        <v>Red dogs</v>
      </c>
      <c r="M107" s="67" t="str">
        <f>M98</f>
        <v>Cardiac Concerns</v>
      </c>
      <c r="N107" s="159" t="str">
        <f>N97</f>
        <v>Ariba Amoebas</v>
      </c>
      <c r="O107" s="150" t="str">
        <f>O98</f>
        <v>Depth Charges</v>
      </c>
      <c r="P107" s="67" t="str">
        <f>P98</f>
        <v>UTAS Flounders</v>
      </c>
      <c r="Q107" s="159" t="str">
        <f t="shared" ref="Q107" si="28">Q98</f>
        <v>SOS</v>
      </c>
      <c r="S107" s="62"/>
      <c r="T107" s="62"/>
      <c r="U107" s="84"/>
      <c r="V107" s="84"/>
      <c r="W107" s="84"/>
      <c r="X107" s="84"/>
    </row>
    <row r="108" spans="1:24" s="55" customFormat="1" ht="15" customHeight="1">
      <c r="A108" s="66"/>
      <c r="B108" s="78" t="s">
        <v>28</v>
      </c>
      <c r="C108" s="102"/>
      <c r="D108" s="70"/>
      <c r="E108" s="71"/>
      <c r="F108" s="153"/>
      <c r="G108" s="70"/>
      <c r="H108" s="162"/>
      <c r="I108" s="102"/>
      <c r="J108" s="70"/>
      <c r="K108" s="178"/>
      <c r="L108" s="153"/>
      <c r="M108" s="70"/>
      <c r="N108" s="162"/>
      <c r="O108" s="153"/>
      <c r="P108" s="70"/>
      <c r="Q108" s="162"/>
      <c r="S108" s="62"/>
      <c r="T108" s="62"/>
      <c r="U108" s="84"/>
      <c r="V108" s="84"/>
      <c r="W108" s="84"/>
      <c r="X108" s="84"/>
    </row>
    <row r="109" spans="1:24" s="55" customFormat="1" ht="15" customHeight="1">
      <c r="A109" s="66"/>
      <c r="B109" s="78" t="s">
        <v>29</v>
      </c>
      <c r="C109" s="103"/>
      <c r="D109" s="72"/>
      <c r="E109" s="73"/>
      <c r="F109" s="154"/>
      <c r="G109" s="72"/>
      <c r="H109" s="163"/>
      <c r="I109" s="103"/>
      <c r="J109" s="72"/>
      <c r="L109" s="154"/>
      <c r="M109" s="72"/>
      <c r="N109" s="163"/>
      <c r="O109" s="154"/>
      <c r="P109" s="165"/>
      <c r="Q109" s="163"/>
      <c r="S109" s="62"/>
      <c r="T109" s="62"/>
      <c r="U109" s="84"/>
      <c r="V109" s="84"/>
      <c r="W109" s="84"/>
      <c r="X109" s="84"/>
    </row>
    <row r="110" spans="1:24" s="55" customFormat="1" ht="15" customHeight="1">
      <c r="A110" s="89"/>
      <c r="B110" s="78" t="s">
        <v>29</v>
      </c>
      <c r="C110" s="103"/>
      <c r="D110" s="72"/>
      <c r="E110" s="73"/>
      <c r="F110" s="154"/>
      <c r="G110" s="72"/>
      <c r="H110" s="163"/>
      <c r="I110" s="103"/>
      <c r="J110" s="72"/>
      <c r="L110" s="154"/>
      <c r="M110" s="72"/>
      <c r="N110" s="163"/>
      <c r="O110" s="154"/>
      <c r="P110" s="165"/>
      <c r="Q110" s="163"/>
      <c r="S110" s="62"/>
      <c r="T110" s="62"/>
      <c r="U110" s="84"/>
      <c r="V110" s="84"/>
      <c r="W110" s="84"/>
      <c r="X110" s="84"/>
    </row>
    <row r="111" spans="1:24" s="55" customFormat="1" ht="15" customHeight="1" thickBot="1">
      <c r="A111" s="8"/>
      <c r="B111" s="81" t="s">
        <v>92</v>
      </c>
      <c r="C111" s="151" t="s">
        <v>128</v>
      </c>
      <c r="D111" s="75" t="s">
        <v>158</v>
      </c>
      <c r="E111" s="160" t="s">
        <v>114</v>
      </c>
      <c r="F111" s="151" t="s">
        <v>114</v>
      </c>
      <c r="G111" s="75" t="s">
        <v>155</v>
      </c>
      <c r="H111" s="160" t="s">
        <v>126</v>
      </c>
      <c r="I111" s="151" t="s">
        <v>127</v>
      </c>
      <c r="J111" s="75" t="s">
        <v>155</v>
      </c>
      <c r="K111" s="160" t="s">
        <v>125</v>
      </c>
      <c r="L111" s="151" t="s">
        <v>100</v>
      </c>
      <c r="M111" s="75" t="s">
        <v>157</v>
      </c>
      <c r="N111" s="160" t="s">
        <v>114</v>
      </c>
      <c r="O111" s="151" t="s">
        <v>152</v>
      </c>
      <c r="P111" s="75" t="s">
        <v>127</v>
      </c>
      <c r="Q111" s="160" t="s">
        <v>156</v>
      </c>
      <c r="S111" s="62"/>
      <c r="T111" s="62"/>
      <c r="U111" s="84"/>
      <c r="V111" s="84"/>
      <c r="W111" s="84"/>
      <c r="X111" s="84"/>
    </row>
    <row r="112" spans="1:24" s="55" customFormat="1" ht="15" customHeight="1">
      <c r="A112" s="8"/>
      <c r="B112" s="86"/>
      <c r="C112" s="49" t="s">
        <v>85</v>
      </c>
      <c r="D112" s="87" t="s">
        <v>13</v>
      </c>
      <c r="E112" s="13"/>
      <c r="F112" s="49" t="s">
        <v>85</v>
      </c>
      <c r="G112" s="87" t="s">
        <v>11</v>
      </c>
      <c r="H112" s="86"/>
      <c r="I112" s="49" t="s">
        <v>85</v>
      </c>
      <c r="J112" s="87" t="s">
        <v>13</v>
      </c>
      <c r="K112" s="86"/>
      <c r="L112" s="49" t="s">
        <v>85</v>
      </c>
      <c r="M112" s="87" t="s">
        <v>11</v>
      </c>
      <c r="N112" s="86"/>
      <c r="O112" s="49" t="s">
        <v>85</v>
      </c>
      <c r="P112" s="87" t="s">
        <v>12</v>
      </c>
      <c r="Q112" s="86"/>
      <c r="S112" s="62"/>
      <c r="T112" s="62"/>
      <c r="U112" s="84"/>
      <c r="V112" s="84"/>
      <c r="W112" s="84"/>
      <c r="X112" s="84"/>
    </row>
    <row r="113" spans="1:24" s="55" customFormat="1" ht="15" customHeight="1">
      <c r="A113" s="8"/>
      <c r="B113" s="86"/>
      <c r="C113" s="14" t="s">
        <v>33</v>
      </c>
      <c r="D113" s="14"/>
      <c r="E113" s="13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8"/>
      <c r="S113" s="62"/>
      <c r="T113" s="62"/>
      <c r="U113" s="84"/>
      <c r="V113" s="84"/>
      <c r="W113" s="84"/>
      <c r="X113" s="84"/>
    </row>
    <row r="114" spans="1:24" s="55" customFormat="1" ht="15" customHeight="1">
      <c r="A114" s="8"/>
      <c r="B114" s="86"/>
      <c r="C114" s="13" t="s">
        <v>34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86"/>
      <c r="O114" s="13"/>
      <c r="P114" s="13"/>
      <c r="Q114" s="13"/>
      <c r="R114" s="88"/>
      <c r="S114" s="62"/>
      <c r="T114" s="62"/>
      <c r="U114" s="84"/>
      <c r="V114" s="84"/>
      <c r="W114" s="84"/>
      <c r="X114" s="84"/>
    </row>
    <row r="115" spans="1:24" s="55" customFormat="1" ht="15" customHeight="1" thickBot="1">
      <c r="A115" s="8"/>
      <c r="B115" s="86"/>
      <c r="C115" s="86"/>
      <c r="D115" s="15"/>
      <c r="E115" s="13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8"/>
      <c r="S115" s="62"/>
      <c r="T115" s="62"/>
      <c r="U115" s="84"/>
      <c r="V115" s="84"/>
      <c r="W115" s="84"/>
      <c r="X115" s="84"/>
    </row>
    <row r="116" spans="1:24" s="55" customFormat="1" ht="15" customHeight="1">
      <c r="A116" s="8"/>
      <c r="B116" s="124"/>
      <c r="C116" s="130">
        <f>O78+7</f>
        <v>42312</v>
      </c>
      <c r="D116" s="51" t="s">
        <v>44</v>
      </c>
      <c r="E116" s="105"/>
      <c r="F116" s="130">
        <f>C116+7</f>
        <v>42319</v>
      </c>
      <c r="G116" s="51" t="s">
        <v>45</v>
      </c>
      <c r="H116" s="105"/>
      <c r="I116" s="130">
        <f>F116+7</f>
        <v>42326</v>
      </c>
      <c r="J116" s="51" t="s">
        <v>46</v>
      </c>
      <c r="K116" s="105"/>
      <c r="L116" s="53"/>
      <c r="M116" s="53"/>
      <c r="N116" s="53"/>
      <c r="S116" s="62"/>
      <c r="T116" s="62"/>
      <c r="U116" s="84"/>
      <c r="V116" s="84"/>
      <c r="W116" s="84"/>
      <c r="X116" s="84"/>
    </row>
    <row r="117" spans="1:24" s="55" customFormat="1" ht="15" customHeight="1" thickBot="1">
      <c r="A117" s="49"/>
      <c r="B117" s="125" t="s">
        <v>6</v>
      </c>
      <c r="C117" s="38" t="s">
        <v>7</v>
      </c>
      <c r="D117" s="10" t="s">
        <v>8</v>
      </c>
      <c r="E117" s="37" t="s">
        <v>9</v>
      </c>
      <c r="F117" s="38" t="s">
        <v>7</v>
      </c>
      <c r="G117" s="10" t="s">
        <v>8</v>
      </c>
      <c r="H117" s="37" t="s">
        <v>9</v>
      </c>
      <c r="I117" s="38" t="s">
        <v>7</v>
      </c>
      <c r="J117" s="10" t="s">
        <v>8</v>
      </c>
      <c r="K117" s="37" t="s">
        <v>9</v>
      </c>
      <c r="L117" s="69"/>
      <c r="M117" s="69"/>
      <c r="N117" s="69"/>
      <c r="S117" s="62"/>
      <c r="T117" s="62"/>
      <c r="U117" s="84"/>
      <c r="V117" s="84"/>
      <c r="W117" s="84"/>
      <c r="X117" s="84"/>
    </row>
    <row r="118" spans="1:24" s="62" customFormat="1" ht="15" customHeight="1">
      <c r="A118" s="90"/>
      <c r="B118" s="126" t="s">
        <v>10</v>
      </c>
      <c r="C118" s="136" t="s">
        <v>122</v>
      </c>
      <c r="D118" s="58" t="s">
        <v>11</v>
      </c>
      <c r="E118" s="107" t="s">
        <v>12</v>
      </c>
      <c r="F118" s="136" t="s">
        <v>117</v>
      </c>
      <c r="G118" s="58"/>
      <c r="H118" s="112" t="s">
        <v>12</v>
      </c>
      <c r="I118" s="96" t="s">
        <v>120</v>
      </c>
      <c r="J118" s="181"/>
      <c r="K118" s="158" t="s">
        <v>51</v>
      </c>
      <c r="L118" s="93"/>
      <c r="M118" s="93"/>
      <c r="N118" s="93"/>
      <c r="U118" s="84"/>
      <c r="V118" s="84"/>
      <c r="W118" s="84"/>
      <c r="X118" s="84"/>
    </row>
    <row r="119" spans="1:24" s="55" customFormat="1" ht="15" customHeight="1">
      <c r="A119" s="8"/>
      <c r="B119" s="127" t="s">
        <v>14</v>
      </c>
      <c r="C119" s="117">
        <f>N125</f>
        <v>0</v>
      </c>
      <c r="D119" s="64">
        <f>O133</f>
        <v>0</v>
      </c>
      <c r="E119" s="108">
        <f>M131</f>
        <v>0</v>
      </c>
      <c r="F119" s="117">
        <f>M140</f>
        <v>0</v>
      </c>
      <c r="G119" s="64"/>
      <c r="H119" s="120">
        <f>M138</f>
        <v>0</v>
      </c>
      <c r="I119" s="113">
        <f>M145</f>
        <v>0</v>
      </c>
      <c r="J119" s="64"/>
      <c r="K119" s="108">
        <f>M143</f>
        <v>0</v>
      </c>
      <c r="L119" s="53"/>
      <c r="M119" s="53"/>
      <c r="N119" s="53"/>
      <c r="S119" s="62"/>
      <c r="T119" s="62"/>
      <c r="U119" s="84"/>
      <c r="V119" s="84"/>
      <c r="W119" s="84"/>
      <c r="X119" s="84"/>
    </row>
    <row r="120" spans="1:24" s="55" customFormat="1" ht="15" customHeight="1" thickBot="1">
      <c r="A120" s="8"/>
      <c r="B120" s="128" t="s">
        <v>22</v>
      </c>
      <c r="C120" s="111">
        <f>N126</f>
        <v>0</v>
      </c>
      <c r="D120" s="94">
        <f>O134</f>
        <v>0</v>
      </c>
      <c r="E120" s="109">
        <f>M132</f>
        <v>0</v>
      </c>
      <c r="F120" s="111">
        <f>M141</f>
        <v>0</v>
      </c>
      <c r="G120" s="94"/>
      <c r="H120" s="121">
        <f>M139</f>
        <v>0</v>
      </c>
      <c r="I120" s="115">
        <f>M146</f>
        <v>0</v>
      </c>
      <c r="J120" s="94"/>
      <c r="K120" s="109">
        <f>M144</f>
        <v>0</v>
      </c>
      <c r="L120" s="53"/>
      <c r="M120" s="53"/>
      <c r="N120" s="53"/>
      <c r="S120" s="62"/>
      <c r="T120" s="62"/>
      <c r="U120" s="84"/>
      <c r="V120" s="84"/>
      <c r="W120" s="84"/>
      <c r="X120" s="84"/>
    </row>
    <row r="121" spans="1:24" s="62" customFormat="1" ht="15" customHeight="1">
      <c r="A121" s="90"/>
      <c r="B121" s="126" t="s">
        <v>56</v>
      </c>
      <c r="C121" s="136" t="s">
        <v>13</v>
      </c>
      <c r="D121" s="135" t="s">
        <v>11</v>
      </c>
      <c r="E121" s="107" t="s">
        <v>123</v>
      </c>
      <c r="F121" s="136" t="s">
        <v>13</v>
      </c>
      <c r="G121" s="135" t="s">
        <v>11</v>
      </c>
      <c r="H121" s="107" t="s">
        <v>105</v>
      </c>
      <c r="I121" s="106" t="s">
        <v>107</v>
      </c>
      <c r="J121" s="92"/>
      <c r="K121" s="112" t="s">
        <v>108</v>
      </c>
      <c r="L121" s="60"/>
      <c r="M121" s="60"/>
      <c r="N121" s="60"/>
      <c r="U121" s="84"/>
      <c r="V121" s="84"/>
      <c r="W121" s="84"/>
      <c r="X121" s="84"/>
    </row>
    <row r="122" spans="1:24" s="55" customFormat="1" ht="15" customHeight="1">
      <c r="A122" s="49"/>
      <c r="B122" s="127" t="s">
        <v>14</v>
      </c>
      <c r="C122" s="117">
        <f>K133</f>
        <v>0</v>
      </c>
      <c r="D122" s="64">
        <f>O131</f>
        <v>0</v>
      </c>
      <c r="E122" s="110">
        <f>N127</f>
        <v>0</v>
      </c>
      <c r="F122" s="117">
        <f>K138</f>
        <v>0</v>
      </c>
      <c r="G122" s="64">
        <f>O138</f>
        <v>0</v>
      </c>
      <c r="H122" s="120" t="str">
        <f>Q138</f>
        <v>SOS</v>
      </c>
      <c r="I122" s="113">
        <f>O143</f>
        <v>0</v>
      </c>
      <c r="J122" s="64"/>
      <c r="K122" s="110" t="s">
        <v>109</v>
      </c>
      <c r="L122" s="69"/>
      <c r="M122" s="69"/>
      <c r="N122" s="69"/>
      <c r="S122" s="62"/>
      <c r="T122" s="62"/>
      <c r="U122" s="84"/>
      <c r="V122" s="84"/>
      <c r="W122" s="84"/>
      <c r="X122" s="84"/>
    </row>
    <row r="123" spans="1:24" s="55" customFormat="1" ht="15" customHeight="1" thickBot="1">
      <c r="A123" s="8"/>
      <c r="B123" s="128" t="s">
        <v>22</v>
      </c>
      <c r="C123" s="117">
        <f>K134</f>
        <v>0</v>
      </c>
      <c r="D123" s="94">
        <f>O132</f>
        <v>0</v>
      </c>
      <c r="E123" s="110">
        <f>N128</f>
        <v>0</v>
      </c>
      <c r="F123" s="111">
        <f>K139</f>
        <v>0</v>
      </c>
      <c r="G123" s="94">
        <f>O139</f>
        <v>0</v>
      </c>
      <c r="H123" s="121" t="str">
        <f>Q139</f>
        <v>Aquaholics</v>
      </c>
      <c r="I123" s="115">
        <f>O144</f>
        <v>0</v>
      </c>
      <c r="J123" s="94"/>
      <c r="K123" s="133" t="s">
        <v>110</v>
      </c>
      <c r="L123" s="53"/>
      <c r="M123" s="53"/>
      <c r="N123" s="53"/>
      <c r="S123" s="62"/>
      <c r="T123" s="62"/>
      <c r="U123" s="84"/>
      <c r="V123" s="84"/>
      <c r="W123" s="84"/>
      <c r="X123" s="84"/>
    </row>
    <row r="124" spans="1:24" s="62" customFormat="1" ht="15" customHeight="1">
      <c r="A124" s="90"/>
      <c r="B124" s="129" t="s">
        <v>64</v>
      </c>
      <c r="C124" s="96" t="s">
        <v>13</v>
      </c>
      <c r="D124" s="91"/>
      <c r="E124" s="59" t="s">
        <v>12</v>
      </c>
      <c r="F124" s="122"/>
      <c r="G124" s="95"/>
      <c r="H124" s="123"/>
      <c r="I124" s="136" t="s">
        <v>60</v>
      </c>
      <c r="J124" s="92"/>
      <c r="K124" s="116"/>
      <c r="L124" s="60"/>
      <c r="M124" s="19"/>
      <c r="N124" s="4" t="s">
        <v>116</v>
      </c>
      <c r="U124" s="84"/>
      <c r="V124" s="84"/>
      <c r="W124" s="84"/>
      <c r="X124" s="84"/>
    </row>
    <row r="125" spans="1:24" s="55" customFormat="1" ht="15" customHeight="1">
      <c r="A125" s="8"/>
      <c r="B125" s="127" t="s">
        <v>14</v>
      </c>
      <c r="C125" s="97">
        <f>K131</f>
        <v>0</v>
      </c>
      <c r="D125" s="64"/>
      <c r="E125" s="108">
        <f>M133</f>
        <v>0</v>
      </c>
      <c r="F125" s="117"/>
      <c r="G125" s="63"/>
      <c r="H125" s="114"/>
      <c r="I125" s="117">
        <f>K143</f>
        <v>0</v>
      </c>
      <c r="J125" s="64"/>
      <c r="K125" s="114"/>
      <c r="L125" s="53"/>
      <c r="M125" s="39" t="s">
        <v>77</v>
      </c>
      <c r="N125" s="41"/>
      <c r="S125" s="62"/>
      <c r="T125" s="62"/>
      <c r="U125" s="84"/>
      <c r="V125" s="84"/>
      <c r="W125" s="84"/>
      <c r="X125" s="84"/>
    </row>
    <row r="126" spans="1:24" s="55" customFormat="1" ht="15" customHeight="1" thickBot="1">
      <c r="A126" s="8"/>
      <c r="B126" s="128" t="s">
        <v>22</v>
      </c>
      <c r="C126" s="111">
        <f>K132</f>
        <v>0</v>
      </c>
      <c r="D126" s="94"/>
      <c r="E126" s="109">
        <f>M134</f>
        <v>0</v>
      </c>
      <c r="F126" s="111"/>
      <c r="G126" s="118"/>
      <c r="H126" s="119"/>
      <c r="I126" s="111">
        <f>K144</f>
        <v>0</v>
      </c>
      <c r="J126" s="94"/>
      <c r="K126" s="119"/>
      <c r="L126" s="53"/>
      <c r="M126" s="39" t="s">
        <v>78</v>
      </c>
      <c r="N126" s="41"/>
      <c r="S126" s="62"/>
      <c r="T126" s="62"/>
      <c r="U126" s="84"/>
      <c r="V126" s="84"/>
      <c r="W126" s="84"/>
      <c r="X126" s="84"/>
    </row>
    <row r="127" spans="1:24">
      <c r="A127" s="16"/>
      <c r="B127" s="12"/>
      <c r="C127" s="12"/>
      <c r="D127" s="12"/>
      <c r="E127" s="18"/>
      <c r="F127" s="12"/>
      <c r="G127" s="12"/>
      <c r="H127" s="12"/>
      <c r="I127" s="12"/>
      <c r="J127" s="12"/>
      <c r="K127" s="11"/>
      <c r="L127" s="12"/>
      <c r="M127" s="39" t="s">
        <v>79</v>
      </c>
      <c r="N127" s="41"/>
    </row>
    <row r="128" spans="1:24">
      <c r="A128" s="16"/>
      <c r="B128" s="12"/>
      <c r="C128" s="12"/>
      <c r="D128" s="12"/>
      <c r="E128" s="18"/>
      <c r="F128" s="12"/>
      <c r="G128" s="12"/>
      <c r="H128" s="12"/>
      <c r="I128" s="12"/>
      <c r="J128" s="12"/>
      <c r="K128" s="11"/>
      <c r="L128" s="12"/>
      <c r="M128" s="39" t="s">
        <v>80</v>
      </c>
      <c r="N128" s="41"/>
    </row>
    <row r="129" spans="1:17">
      <c r="A129" s="16"/>
      <c r="B129" s="12"/>
      <c r="C129" s="12"/>
      <c r="D129" s="12"/>
      <c r="E129" s="18"/>
      <c r="F129" s="12"/>
      <c r="G129" s="12"/>
      <c r="H129" s="12"/>
      <c r="I129" s="12"/>
      <c r="J129" s="45" t="s">
        <v>94</v>
      </c>
      <c r="K129" s="11"/>
      <c r="L129" s="12"/>
      <c r="M129" s="12"/>
      <c r="N129" s="11"/>
    </row>
    <row r="130" spans="1:17">
      <c r="A130" s="16"/>
      <c r="B130" s="12"/>
      <c r="C130" s="4" t="s">
        <v>69</v>
      </c>
      <c r="D130" s="12"/>
      <c r="E130" s="18"/>
      <c r="F130" s="12"/>
      <c r="G130" s="12"/>
      <c r="H130" s="12"/>
      <c r="I130" s="12"/>
      <c r="J130" s="4" t="s">
        <v>70</v>
      </c>
      <c r="K130" s="4" t="s">
        <v>13</v>
      </c>
      <c r="L130" s="19"/>
      <c r="M130" s="4" t="s">
        <v>12</v>
      </c>
      <c r="N130" s="12"/>
      <c r="O130" s="4" t="s">
        <v>11</v>
      </c>
    </row>
    <row r="131" spans="1:17">
      <c r="A131" s="16"/>
      <c r="B131" s="12"/>
      <c r="C131" s="12"/>
      <c r="D131" s="12"/>
      <c r="E131" s="18"/>
      <c r="F131" s="12"/>
      <c r="G131" s="12"/>
      <c r="H131" s="12"/>
      <c r="I131" s="12"/>
      <c r="J131" s="21" t="s">
        <v>65</v>
      </c>
      <c r="K131" s="41"/>
      <c r="L131" s="21" t="s">
        <v>47</v>
      </c>
      <c r="M131" s="41"/>
      <c r="N131" s="21" t="s">
        <v>58</v>
      </c>
      <c r="O131" s="41"/>
    </row>
    <row r="132" spans="1:17">
      <c r="A132" s="16"/>
      <c r="B132" s="4" t="s">
        <v>70</v>
      </c>
      <c r="C132" s="4" t="s">
        <v>13</v>
      </c>
      <c r="D132" s="19"/>
      <c r="E132" s="4" t="s">
        <v>12</v>
      </c>
      <c r="F132" s="12"/>
      <c r="G132" s="4" t="s">
        <v>11</v>
      </c>
      <c r="H132" s="4"/>
      <c r="I132" s="4"/>
      <c r="J132" s="21" t="s">
        <v>67</v>
      </c>
      <c r="K132" s="41"/>
      <c r="L132" s="21" t="s">
        <v>52</v>
      </c>
      <c r="M132" s="41"/>
      <c r="N132" s="21" t="s">
        <v>62</v>
      </c>
      <c r="O132" s="41"/>
    </row>
    <row r="133" spans="1:17">
      <c r="A133" s="16"/>
      <c r="B133" s="21" t="s">
        <v>65</v>
      </c>
      <c r="C133" s="41" t="s">
        <v>111</v>
      </c>
      <c r="D133" s="41"/>
      <c r="E133" s="41" t="s">
        <v>19</v>
      </c>
      <c r="F133" s="21" t="s">
        <v>58</v>
      </c>
      <c r="G133" s="41" t="s">
        <v>18</v>
      </c>
      <c r="H133" s="134"/>
      <c r="I133" s="44"/>
      <c r="J133" s="21" t="s">
        <v>57</v>
      </c>
      <c r="K133" s="41"/>
      <c r="L133" s="21" t="s">
        <v>66</v>
      </c>
      <c r="M133" s="41"/>
      <c r="N133" s="21" t="s">
        <v>48</v>
      </c>
      <c r="O133" s="41"/>
    </row>
    <row r="134" spans="1:17">
      <c r="A134" s="16"/>
      <c r="B134" s="21" t="s">
        <v>67</v>
      </c>
      <c r="C134" s="41" t="s">
        <v>88</v>
      </c>
      <c r="D134" s="41"/>
      <c r="E134" s="41" t="s">
        <v>27</v>
      </c>
      <c r="F134" s="21" t="s">
        <v>62</v>
      </c>
      <c r="G134" s="41" t="s">
        <v>15</v>
      </c>
      <c r="H134" s="134"/>
      <c r="I134" s="44"/>
      <c r="J134" s="21" t="s">
        <v>61</v>
      </c>
      <c r="K134" s="41"/>
      <c r="L134" s="39" t="s">
        <v>68</v>
      </c>
      <c r="M134" s="41"/>
      <c r="N134" s="21" t="s">
        <v>53</v>
      </c>
      <c r="O134" s="41"/>
    </row>
    <row r="135" spans="1:17">
      <c r="A135" s="16"/>
      <c r="B135" s="21" t="s">
        <v>57</v>
      </c>
      <c r="C135" s="41" t="s">
        <v>32</v>
      </c>
      <c r="D135" s="41"/>
      <c r="E135" s="41" t="s">
        <v>30</v>
      </c>
      <c r="F135" s="21" t="s">
        <v>48</v>
      </c>
      <c r="G135" s="134" t="s">
        <v>97</v>
      </c>
      <c r="H135" s="41"/>
      <c r="I135" s="44"/>
    </row>
    <row r="136" spans="1:17">
      <c r="A136" s="16"/>
      <c r="B136" s="21" t="s">
        <v>61</v>
      </c>
      <c r="C136" s="41" t="s">
        <v>26</v>
      </c>
      <c r="D136" s="41"/>
      <c r="E136" s="41" t="s">
        <v>21</v>
      </c>
      <c r="F136" s="21" t="s">
        <v>53</v>
      </c>
      <c r="G136" s="41" t="s">
        <v>124</v>
      </c>
      <c r="H136" s="41"/>
      <c r="I136" s="44"/>
      <c r="J136" s="45" t="s">
        <v>95</v>
      </c>
      <c r="K136" s="11"/>
      <c r="L136" s="12"/>
      <c r="M136" s="12"/>
      <c r="N136" s="11"/>
    </row>
    <row r="137" spans="1:17">
      <c r="A137" s="16"/>
      <c r="B137" s="21" t="s">
        <v>73</v>
      </c>
      <c r="C137" s="41" t="s">
        <v>31</v>
      </c>
      <c r="D137" s="41"/>
      <c r="E137" s="41" t="s">
        <v>20</v>
      </c>
      <c r="F137" s="21" t="s">
        <v>81</v>
      </c>
      <c r="G137" s="134" t="s">
        <v>16</v>
      </c>
      <c r="H137" s="134"/>
      <c r="I137" s="44"/>
      <c r="J137" s="4" t="s">
        <v>70</v>
      </c>
      <c r="K137" s="4" t="s">
        <v>13</v>
      </c>
      <c r="L137" s="19"/>
      <c r="M137" s="4" t="s">
        <v>12</v>
      </c>
      <c r="N137" s="12"/>
      <c r="O137" s="4" t="s">
        <v>11</v>
      </c>
      <c r="Q137" s="4" t="s">
        <v>105</v>
      </c>
    </row>
    <row r="138" spans="1:17">
      <c r="A138" s="16"/>
      <c r="B138" s="21" t="s">
        <v>74</v>
      </c>
      <c r="C138" s="41" t="s">
        <v>24</v>
      </c>
      <c r="D138" s="41"/>
      <c r="E138" s="42" t="s">
        <v>113</v>
      </c>
      <c r="F138" s="21" t="s">
        <v>82</v>
      </c>
      <c r="G138" s="134" t="s">
        <v>112</v>
      </c>
      <c r="H138" s="134"/>
      <c r="I138" s="44"/>
      <c r="J138" s="12" t="s">
        <v>59</v>
      </c>
      <c r="K138" s="41"/>
      <c r="L138" s="12" t="s">
        <v>49</v>
      </c>
      <c r="M138" s="41"/>
      <c r="N138" s="12" t="s">
        <v>50</v>
      </c>
      <c r="O138" s="134"/>
      <c r="P138" s="132" t="s">
        <v>106</v>
      </c>
      <c r="Q138" s="41" t="s">
        <v>19</v>
      </c>
    </row>
    <row r="139" spans="1:17">
      <c r="A139" s="16"/>
      <c r="B139" s="39" t="s">
        <v>75</v>
      </c>
      <c r="C139" s="41"/>
      <c r="D139" s="21" t="s">
        <v>79</v>
      </c>
      <c r="E139" s="41" t="s">
        <v>17</v>
      </c>
      <c r="F139" s="21" t="s">
        <v>83</v>
      </c>
      <c r="G139" s="134" t="s">
        <v>83</v>
      </c>
      <c r="H139" s="134"/>
      <c r="I139" s="13"/>
      <c r="J139" s="12" t="s">
        <v>63</v>
      </c>
      <c r="K139" s="41"/>
      <c r="L139" s="12" t="s">
        <v>54</v>
      </c>
      <c r="M139" s="41"/>
      <c r="N139" s="12" t="s">
        <v>55</v>
      </c>
      <c r="O139" s="41"/>
      <c r="P139" s="132" t="s">
        <v>129</v>
      </c>
      <c r="Q139" s="41" t="s">
        <v>31</v>
      </c>
    </row>
    <row r="140" spans="1:17">
      <c r="A140" s="16"/>
      <c r="B140" s="21" t="s">
        <v>76</v>
      </c>
      <c r="C140" s="41"/>
      <c r="D140" s="21" t="s">
        <v>80</v>
      </c>
      <c r="E140" s="41" t="s">
        <v>23</v>
      </c>
      <c r="F140" s="21" t="s">
        <v>84</v>
      </c>
      <c r="G140" s="134" t="s">
        <v>84</v>
      </c>
      <c r="H140" s="43"/>
      <c r="I140" s="13"/>
      <c r="L140" s="132" t="s">
        <v>118</v>
      </c>
      <c r="M140" s="41"/>
    </row>
    <row r="141" spans="1:17">
      <c r="A141" s="16"/>
      <c r="B141" s="22"/>
      <c r="C141" s="23"/>
      <c r="D141" s="24"/>
      <c r="E141" s="13"/>
      <c r="F141" s="12"/>
      <c r="G141" s="12"/>
      <c r="H141" s="12"/>
      <c r="I141" s="12"/>
      <c r="J141" s="45" t="s">
        <v>96</v>
      </c>
      <c r="K141" s="11"/>
      <c r="L141" s="132" t="s">
        <v>119</v>
      </c>
      <c r="M141" s="41"/>
      <c r="N141" s="11"/>
    </row>
    <row r="142" spans="1:17">
      <c r="A142" s="16"/>
      <c r="B142" s="21"/>
      <c r="C142" s="25" t="s">
        <v>32</v>
      </c>
      <c r="D142" s="25"/>
      <c r="E142" s="25"/>
      <c r="F142" s="25"/>
      <c r="G142" s="25"/>
      <c r="H142" s="12"/>
      <c r="I142" s="12"/>
      <c r="J142" s="4" t="s">
        <v>70</v>
      </c>
      <c r="K142" s="4" t="s">
        <v>13</v>
      </c>
      <c r="L142" s="19"/>
      <c r="M142" s="4" t="s">
        <v>12</v>
      </c>
      <c r="N142" s="12"/>
      <c r="O142" s="4" t="s">
        <v>11</v>
      </c>
    </row>
    <row r="143" spans="1:17" ht="21">
      <c r="A143" s="16"/>
      <c r="B143" s="21"/>
      <c r="C143" s="40"/>
      <c r="D143" s="25"/>
      <c r="E143" s="25"/>
      <c r="F143" s="25"/>
      <c r="G143" s="41" t="s">
        <v>72</v>
      </c>
      <c r="H143" s="12"/>
      <c r="I143" s="12"/>
      <c r="J143" s="21" t="s">
        <v>65</v>
      </c>
      <c r="K143" s="41"/>
      <c r="L143" s="21" t="s">
        <v>47</v>
      </c>
      <c r="M143" s="41"/>
      <c r="N143" s="21" t="s">
        <v>58</v>
      </c>
      <c r="O143" s="41"/>
    </row>
    <row r="144" spans="1:17" ht="21">
      <c r="A144" s="16"/>
      <c r="B144" s="21"/>
      <c r="C144" s="40"/>
      <c r="D144" s="25"/>
      <c r="E144" s="25"/>
      <c r="F144" s="39" t="s">
        <v>131</v>
      </c>
      <c r="G144" s="134" t="s">
        <v>139</v>
      </c>
      <c r="H144" s="12"/>
      <c r="I144" s="12"/>
      <c r="J144" s="21" t="s">
        <v>67</v>
      </c>
      <c r="K144" s="41"/>
      <c r="L144" s="21" t="s">
        <v>52</v>
      </c>
      <c r="M144" s="41"/>
      <c r="N144" s="21" t="s">
        <v>62</v>
      </c>
      <c r="O144" s="41"/>
    </row>
    <row r="145" spans="1:18">
      <c r="A145" s="16"/>
      <c r="B145" s="21"/>
      <c r="C145" s="185"/>
      <c r="D145" s="25"/>
      <c r="E145" s="25"/>
      <c r="F145" s="39" t="s">
        <v>132</v>
      </c>
      <c r="G145" s="134" t="s">
        <v>140</v>
      </c>
      <c r="I145" s="12"/>
      <c r="L145" s="39" t="s">
        <v>66</v>
      </c>
      <c r="M145" s="41"/>
    </row>
    <row r="146" spans="1:18">
      <c r="A146" s="16"/>
      <c r="B146" s="21"/>
      <c r="C146" s="185"/>
      <c r="D146" s="25"/>
      <c r="E146" s="25"/>
      <c r="F146" s="39" t="s">
        <v>133</v>
      </c>
      <c r="G146" s="134" t="s">
        <v>141</v>
      </c>
      <c r="H146" s="12"/>
      <c r="I146" s="12"/>
      <c r="L146" s="39" t="s">
        <v>68</v>
      </c>
      <c r="M146" s="41"/>
    </row>
    <row r="147" spans="1:18">
      <c r="A147" s="16"/>
      <c r="B147" s="21"/>
      <c r="C147" s="185"/>
      <c r="D147" s="25"/>
      <c r="E147" s="25"/>
      <c r="F147" s="39" t="s">
        <v>134</v>
      </c>
      <c r="G147" s="134" t="s">
        <v>142</v>
      </c>
      <c r="H147" s="12"/>
      <c r="I147" s="12"/>
    </row>
    <row r="148" spans="1:18">
      <c r="A148" s="16"/>
      <c r="B148" s="21"/>
      <c r="C148" s="185"/>
      <c r="D148" s="25"/>
      <c r="E148" s="25"/>
      <c r="F148" s="39" t="s">
        <v>135</v>
      </c>
      <c r="H148" s="12"/>
      <c r="I148" s="12"/>
    </row>
    <row r="149" spans="1:18">
      <c r="A149" s="26"/>
      <c r="B149" s="21"/>
      <c r="C149" s="185"/>
      <c r="D149" s="25"/>
      <c r="E149" s="25"/>
      <c r="F149" s="39" t="s">
        <v>136</v>
      </c>
      <c r="H149" s="27"/>
      <c r="I149" s="3"/>
      <c r="K149"/>
      <c r="L149"/>
      <c r="M149"/>
      <c r="N149"/>
      <c r="O149"/>
    </row>
    <row r="150" spans="1:18">
      <c r="A150" s="26"/>
      <c r="B150" s="29"/>
      <c r="C150" s="186"/>
      <c r="D150" s="25"/>
      <c r="E150" s="25"/>
      <c r="F150" s="39" t="s">
        <v>137</v>
      </c>
      <c r="G150" s="5"/>
      <c r="H150" s="13"/>
      <c r="I150" s="5"/>
      <c r="J150" s="21" t="s">
        <v>57</v>
      </c>
      <c r="K150"/>
      <c r="L150"/>
      <c r="M150"/>
      <c r="N150"/>
      <c r="O150"/>
    </row>
    <row r="151" spans="1:18">
      <c r="A151" s="26"/>
      <c r="B151" s="25"/>
      <c r="C151" s="185"/>
      <c r="D151" s="25"/>
      <c r="E151" s="25"/>
      <c r="F151" s="39" t="s">
        <v>138</v>
      </c>
      <c r="G151" s="5"/>
      <c r="H151" s="27"/>
      <c r="I151" s="5"/>
      <c r="J151" s="21" t="s">
        <v>61</v>
      </c>
      <c r="K151"/>
      <c r="L151"/>
      <c r="M151"/>
      <c r="N151"/>
      <c r="O151"/>
    </row>
    <row r="152" spans="1:18">
      <c r="A152" s="30"/>
      <c r="B152" s="4"/>
      <c r="C152" s="185"/>
      <c r="D152" s="4"/>
      <c r="E152" s="4"/>
      <c r="G152" s="5"/>
      <c r="H152" s="13"/>
      <c r="I152" s="31"/>
      <c r="J152" s="28"/>
      <c r="K152" s="30"/>
      <c r="L152" s="30"/>
      <c r="M152" s="30"/>
      <c r="N152" s="26"/>
    </row>
    <row r="153" spans="1:18">
      <c r="A153" s="32"/>
      <c r="B153" s="20">
        <v>19</v>
      </c>
      <c r="C153" s="13"/>
      <c r="D153" s="20"/>
      <c r="E153" s="13"/>
      <c r="G153" s="33"/>
      <c r="H153" s="13"/>
      <c r="I153" s="26"/>
      <c r="J153" s="28"/>
      <c r="K153" s="32"/>
      <c r="L153" s="30"/>
      <c r="M153" s="30"/>
      <c r="N153" s="26"/>
    </row>
    <row r="154" spans="1:18">
      <c r="A154" s="32"/>
      <c r="B154" s="20">
        <v>24</v>
      </c>
      <c r="C154" s="13"/>
      <c r="D154" s="20"/>
      <c r="E154" s="185"/>
      <c r="F154" s="25"/>
      <c r="G154" s="25"/>
      <c r="H154" s="13"/>
      <c r="I154" s="25"/>
      <c r="J154" s="18"/>
      <c r="K154" s="32"/>
      <c r="L154" s="32"/>
      <c r="M154" s="32"/>
      <c r="N154" s="26"/>
    </row>
    <row r="155" spans="1:18">
      <c r="A155" s="32"/>
      <c r="B155" s="20">
        <v>17</v>
      </c>
      <c r="C155" s="13"/>
      <c r="D155" s="20"/>
      <c r="E155" s="185"/>
      <c r="F155" s="25"/>
      <c r="G155" s="25"/>
      <c r="H155" s="13"/>
      <c r="I155" s="25"/>
      <c r="J155" s="30"/>
      <c r="K155" s="32"/>
      <c r="L155" s="32"/>
      <c r="M155" s="32"/>
      <c r="N155" s="26"/>
    </row>
    <row r="156" spans="1:18">
      <c r="A156" s="34"/>
      <c r="B156" s="20">
        <v>19</v>
      </c>
      <c r="C156" s="13"/>
      <c r="D156" s="20"/>
      <c r="E156" s="185"/>
      <c r="F156" s="25"/>
      <c r="G156" s="25"/>
      <c r="H156" s="13"/>
      <c r="I156" s="25"/>
      <c r="J156" s="25"/>
      <c r="K156" s="34"/>
      <c r="L156" s="34"/>
      <c r="M156" s="34"/>
      <c r="N156" s="26"/>
    </row>
    <row r="157" spans="1:18">
      <c r="A157" s="26"/>
      <c r="B157" s="20">
        <v>19</v>
      </c>
      <c r="C157" s="13"/>
      <c r="D157" s="20"/>
      <c r="E157" s="185"/>
      <c r="F157" s="25"/>
      <c r="G157" s="35"/>
      <c r="H157" s="13"/>
      <c r="I157" s="35"/>
      <c r="J157" s="35"/>
      <c r="K157" s="26"/>
      <c r="L157" s="26"/>
      <c r="M157" s="26"/>
      <c r="N157" s="26"/>
    </row>
    <row r="158" spans="1:18">
      <c r="A158" s="26"/>
      <c r="B158" s="17"/>
      <c r="C158" s="7"/>
      <c r="D158" s="17"/>
      <c r="E158" s="185"/>
      <c r="F158" s="20"/>
      <c r="G158" s="13"/>
      <c r="H158" s="20"/>
      <c r="I158" s="13"/>
      <c r="J158" s="25"/>
      <c r="K158" s="22"/>
      <c r="L158" s="13"/>
      <c r="M158" s="25"/>
      <c r="N158" s="32"/>
      <c r="O158" s="26"/>
      <c r="P158" s="26"/>
      <c r="Q158" s="26"/>
      <c r="R158" s="26"/>
    </row>
    <row r="159" spans="1:18">
      <c r="A159" s="26"/>
      <c r="B159" s="11"/>
      <c r="C159" s="14"/>
      <c r="D159" s="11"/>
      <c r="E159" s="185"/>
      <c r="F159" s="20"/>
      <c r="G159" s="13"/>
      <c r="H159" s="21"/>
      <c r="I159" s="13"/>
      <c r="J159" s="25"/>
      <c r="K159" s="22"/>
      <c r="L159" s="13"/>
      <c r="M159" s="25"/>
      <c r="N159" s="32"/>
      <c r="O159" s="26"/>
      <c r="P159" s="26"/>
      <c r="Q159" s="26"/>
      <c r="R159" s="26"/>
    </row>
    <row r="160" spans="1:18">
      <c r="A160" s="26"/>
      <c r="B160" s="25"/>
      <c r="C160" s="13"/>
      <c r="D160" s="25"/>
      <c r="E160" s="185"/>
      <c r="F160" s="20"/>
      <c r="G160" s="13"/>
      <c r="H160" s="21"/>
      <c r="I160" s="13"/>
      <c r="J160" s="25"/>
      <c r="K160" s="25"/>
      <c r="L160" s="13"/>
      <c r="M160" s="25"/>
      <c r="N160" s="34"/>
      <c r="O160" s="26"/>
      <c r="P160" s="26"/>
      <c r="Q160" s="26"/>
      <c r="R160" s="26"/>
    </row>
  </sheetData>
  <dataConsolidate/>
  <customSheetViews>
    <customSheetView guid="{031DA523-8E6A-4262-BB89-7429D574AA23}" scale="75" showPageBreaks="1" printArea="1">
      <selection activeCell="L101" sqref="L101"/>
      <rowBreaks count="3" manualBreakCount="3">
        <brk id="40" max="16383" man="1"/>
        <brk id="77" max="16383" man="1"/>
        <brk id="115" max="16383" man="1"/>
      </rowBreaks>
      <pageMargins left="0.7" right="0.7" top="0.75" bottom="0.75" header="0.3" footer="0.3"/>
      <pageSetup scale="57" orientation="landscape" horizontalDpi="360" verticalDpi="360"/>
    </customSheetView>
  </customSheetViews>
  <mergeCells count="1">
    <mergeCell ref="B1:Q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8" fitToHeight="0" orientation="landscape" r:id="rId1"/>
  <rowBreaks count="3" manualBreakCount="3">
    <brk id="40" max="16383" man="1"/>
    <brk id="77" max="16383" man="1"/>
    <brk id="115" max="16383" man="1"/>
  </rowBreaks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Roster</vt:lpstr>
      <vt:lpstr>Sheet3</vt:lpstr>
      <vt:lpstr>Roster!Print_Area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Proctor, Craig (O&amp;A, Hobart)</cp:lastModifiedBy>
  <cp:lastPrinted>2015-07-01T04:04:02Z</cp:lastPrinted>
  <dcterms:created xsi:type="dcterms:W3CDTF">2010-08-02T12:11:07Z</dcterms:created>
  <dcterms:modified xsi:type="dcterms:W3CDTF">2015-09-21T07:55:48Z</dcterms:modified>
</cp:coreProperties>
</file>