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96" yWindow="108" windowWidth="16236" windowHeight="6072" tabRatio="684"/>
  </bookViews>
  <sheets>
    <sheet name="Roster" sheetId="1" r:id="rId1"/>
    <sheet name="Finals Roster Email Templates" sheetId="23" r:id="rId2"/>
    <sheet name="Teamlists" sheetId="2" r:id="rId3"/>
    <sheet name="Guild refs payments" sheetId="19" r:id="rId4"/>
    <sheet name="Recruit Clashes Count" sheetId="5" r:id="rId5"/>
    <sheet name="Week1" sheetId="3" r:id="rId6"/>
    <sheet name="Week 2" sheetId="4" r:id="rId7"/>
    <sheet name="Week 3" sheetId="6" r:id="rId8"/>
    <sheet name="Week 4" sheetId="7" r:id="rId9"/>
    <sheet name="Week 5" sheetId="8" r:id="rId10"/>
    <sheet name="Week 6" sheetId="9" r:id="rId11"/>
    <sheet name="Week 7" sheetId="10" r:id="rId12"/>
    <sheet name="Week 8" sheetId="11" r:id="rId13"/>
    <sheet name="Week 9" sheetId="12" r:id="rId14"/>
    <sheet name="Week 10" sheetId="13" r:id="rId15"/>
    <sheet name="Week 11" sheetId="14" r:id="rId16"/>
    <sheet name="Week 12" sheetId="29" r:id="rId17"/>
    <sheet name="Week 13" sheetId="30" r:id="rId18"/>
    <sheet name="Week 14" sheetId="31" r:id="rId19"/>
    <sheet name="Week 15" sheetId="32" r:id="rId20"/>
    <sheet name="Week 1 Semi Finals" sheetId="20" r:id="rId21"/>
    <sheet name="Week 2 Semi Finals" sheetId="21" r:id="rId22"/>
    <sheet name="Week 3 Grand Final" sheetId="22" r:id="rId23"/>
    <sheet name="Sheet1" sheetId="24" r:id="rId24"/>
    <sheet name="Sheet2" sheetId="25" r:id="rId25"/>
    <sheet name="Sheet3" sheetId="26" r:id="rId26"/>
  </sheets>
  <definedNames>
    <definedName name="_xlnm.Print_Area" localSheetId="0">Roster!$B$1:$Q$114</definedName>
    <definedName name="_xlnm.Print_Area" localSheetId="20">'Week 1 Semi Finals'!$A$1:$J$402</definedName>
    <definedName name="Z_031DA523_8E6A_4262_BB89_7429D574AA23_.wvu.PrintArea" localSheetId="0" hidden="1">Roster!$A$1:$R$160</definedName>
  </definedNames>
  <calcPr calcId="145621" iterate="1"/>
  <customWorkbookViews>
    <customWorkbookView name="Nick Martyn - Personal View" guid="{031DA523-8E6A-4262-BB89-7429D574AA23}" mergeInterval="0" personalView="1" xWindow="8" yWindow="35" windowWidth="1680" windowHeight="769" activeSheetId="1"/>
  </customWorkbookViews>
</workbook>
</file>

<file path=xl/calcChain.xml><?xml version="1.0" encoding="utf-8"?>
<calcChain xmlns="http://schemas.openxmlformats.org/spreadsheetml/2006/main">
  <c r="C116" i="1" l="1"/>
  <c r="F78" i="1" l="1"/>
  <c r="D83" i="1" l="1"/>
  <c r="J62" i="1"/>
  <c r="J32" i="1"/>
  <c r="K83" i="1"/>
  <c r="H83" i="1"/>
  <c r="G8" i="1"/>
  <c r="G46" i="1"/>
  <c r="E24" i="1"/>
  <c r="E8" i="1"/>
  <c r="F621" i="31" l="1"/>
  <c r="F633" i="31" s="1"/>
  <c r="F604" i="31"/>
  <c r="F420" i="31"/>
  <c r="F427" i="31" s="1"/>
  <c r="F403" i="31"/>
  <c r="F413" i="31" s="1"/>
  <c r="F219" i="31"/>
  <c r="F231" i="31" s="1"/>
  <c r="F202" i="31"/>
  <c r="F18" i="31"/>
  <c r="F27" i="31" s="1"/>
  <c r="F1" i="31"/>
  <c r="F6" i="31" s="1"/>
  <c r="B614" i="31"/>
  <c r="B610" i="31"/>
  <c r="B609" i="31"/>
  <c r="B413" i="31"/>
  <c r="B409" i="31"/>
  <c r="B408" i="31"/>
  <c r="B212" i="31"/>
  <c r="B208" i="31"/>
  <c r="B207" i="31"/>
  <c r="B11" i="31"/>
  <c r="B7" i="31"/>
  <c r="B6" i="31"/>
  <c r="A625" i="31"/>
  <c r="A624" i="31"/>
  <c r="A424" i="31"/>
  <c r="A423" i="31"/>
  <c r="A223" i="31"/>
  <c r="A222" i="31"/>
  <c r="A22" i="31"/>
  <c r="A21" i="31"/>
  <c r="F671" i="31"/>
  <c r="F470" i="31"/>
  <c r="F472" i="31" s="1"/>
  <c r="F269" i="31"/>
  <c r="F85" i="31"/>
  <c r="F68" i="31"/>
  <c r="B677" i="31"/>
  <c r="B676" i="31"/>
  <c r="B476" i="31"/>
  <c r="B475" i="31"/>
  <c r="B279" i="31"/>
  <c r="B275" i="31"/>
  <c r="B274" i="31"/>
  <c r="B87" i="31"/>
  <c r="B78" i="31"/>
  <c r="B74" i="31"/>
  <c r="B73" i="31"/>
  <c r="A692" i="31"/>
  <c r="A691" i="31"/>
  <c r="A491" i="31"/>
  <c r="A490" i="31"/>
  <c r="A290" i="31"/>
  <c r="A289" i="31"/>
  <c r="A89" i="31"/>
  <c r="A88" i="31"/>
  <c r="F755" i="31"/>
  <c r="F766" i="31" s="1"/>
  <c r="F738" i="31"/>
  <c r="F554" i="31"/>
  <c r="F561" i="31" s="1"/>
  <c r="F537" i="31"/>
  <c r="F542" i="31" s="1"/>
  <c r="F353" i="31"/>
  <c r="F360" i="31" s="1"/>
  <c r="F336" i="31"/>
  <c r="F152" i="31"/>
  <c r="F162" i="31" s="1"/>
  <c r="F135" i="31"/>
  <c r="B748" i="31"/>
  <c r="B744" i="31"/>
  <c r="B743" i="31"/>
  <c r="B547" i="31"/>
  <c r="B543" i="31"/>
  <c r="B542" i="31"/>
  <c r="B346" i="31"/>
  <c r="B342" i="31"/>
  <c r="B341" i="31"/>
  <c r="B154" i="31"/>
  <c r="B141" i="31"/>
  <c r="B140" i="31"/>
  <c r="A759" i="31"/>
  <c r="A758" i="31"/>
  <c r="A558" i="31"/>
  <c r="A557" i="31"/>
  <c r="A357" i="31"/>
  <c r="A356" i="31"/>
  <c r="A156" i="31"/>
  <c r="A155" i="31"/>
  <c r="F621" i="32"/>
  <c r="F604" i="32"/>
  <c r="F420" i="32"/>
  <c r="F403" i="32"/>
  <c r="F219" i="32"/>
  <c r="F202" i="32"/>
  <c r="F18" i="32"/>
  <c r="F1" i="32"/>
  <c r="F15" i="32" s="1"/>
  <c r="B614" i="32"/>
  <c r="B610" i="32"/>
  <c r="B609" i="32"/>
  <c r="B413" i="32"/>
  <c r="B409" i="32"/>
  <c r="B408" i="32"/>
  <c r="B212" i="32"/>
  <c r="B208" i="32"/>
  <c r="B207" i="32"/>
  <c r="B11" i="32"/>
  <c r="B7" i="32"/>
  <c r="B6" i="32"/>
  <c r="A625" i="32"/>
  <c r="A624" i="32"/>
  <c r="A424" i="32"/>
  <c r="A423" i="32"/>
  <c r="A223" i="32"/>
  <c r="A222" i="32"/>
  <c r="A22" i="32"/>
  <c r="A21" i="32"/>
  <c r="F671" i="32"/>
  <c r="F286" i="32"/>
  <c r="F269" i="32"/>
  <c r="F85" i="32"/>
  <c r="F68" i="32"/>
  <c r="F74" i="32" s="1"/>
  <c r="B677" i="32"/>
  <c r="B676" i="32"/>
  <c r="B480" i="32"/>
  <c r="B476" i="32"/>
  <c r="B475" i="32"/>
  <c r="B279" i="32"/>
  <c r="B275" i="32"/>
  <c r="B274" i="32"/>
  <c r="B87" i="32"/>
  <c r="B78" i="32"/>
  <c r="B74" i="32"/>
  <c r="B73" i="32"/>
  <c r="A692" i="32"/>
  <c r="A691" i="32"/>
  <c r="A491" i="32"/>
  <c r="A490" i="32"/>
  <c r="A290" i="32"/>
  <c r="A289" i="32"/>
  <c r="A89" i="32"/>
  <c r="A88" i="32"/>
  <c r="F755" i="32"/>
  <c r="F757" i="32" s="1"/>
  <c r="F738" i="32"/>
  <c r="F554" i="32"/>
  <c r="F537" i="32"/>
  <c r="F353" i="32"/>
  <c r="F336" i="32"/>
  <c r="F152" i="32"/>
  <c r="F135" i="32"/>
  <c r="F149" i="32" s="1"/>
  <c r="B748" i="32"/>
  <c r="B744" i="32"/>
  <c r="B743" i="32"/>
  <c r="B547" i="32"/>
  <c r="B543" i="32"/>
  <c r="B542" i="32"/>
  <c r="B346" i="32"/>
  <c r="B342" i="32"/>
  <c r="B341" i="32"/>
  <c r="B154" i="32"/>
  <c r="B145" i="32"/>
  <c r="B141" i="32"/>
  <c r="B140" i="32"/>
  <c r="A759" i="32"/>
  <c r="A758" i="32"/>
  <c r="A558" i="32"/>
  <c r="A557" i="32"/>
  <c r="A357" i="32"/>
  <c r="A356" i="32"/>
  <c r="A156" i="32"/>
  <c r="A155" i="32"/>
  <c r="G770" i="32"/>
  <c r="F763" i="32"/>
  <c r="F759" i="32"/>
  <c r="F766" i="32"/>
  <c r="G753" i="32"/>
  <c r="F752" i="32"/>
  <c r="F748" i="32"/>
  <c r="F745" i="32"/>
  <c r="B745" i="32"/>
  <c r="A740" i="32"/>
  <c r="G703" i="32"/>
  <c r="G686" i="32"/>
  <c r="B678" i="32"/>
  <c r="A673" i="32"/>
  <c r="G636" i="32"/>
  <c r="F634" i="32"/>
  <c r="F633" i="32"/>
  <c r="F632" i="32"/>
  <c r="F630" i="32"/>
  <c r="F629" i="32"/>
  <c r="F628" i="32"/>
  <c r="F626" i="32"/>
  <c r="F625" i="32"/>
  <c r="F623" i="32"/>
  <c r="F622" i="32"/>
  <c r="F635" i="32"/>
  <c r="G619" i="32"/>
  <c r="B611" i="32"/>
  <c r="A606" i="32"/>
  <c r="G569" i="32"/>
  <c r="F567" i="32"/>
  <c r="F566" i="32"/>
  <c r="F565" i="32"/>
  <c r="F563" i="32"/>
  <c r="F562" i="32"/>
  <c r="F561" i="32"/>
  <c r="F559" i="32"/>
  <c r="F558" i="32"/>
  <c r="F556" i="32"/>
  <c r="F555" i="32"/>
  <c r="F568" i="32"/>
  <c r="G552" i="32"/>
  <c r="B544" i="32"/>
  <c r="A539" i="32"/>
  <c r="G502" i="32"/>
  <c r="G485" i="32"/>
  <c r="B477" i="32"/>
  <c r="A472" i="32"/>
  <c r="G435" i="32"/>
  <c r="F433" i="32"/>
  <c r="F432" i="32"/>
  <c r="F431" i="32"/>
  <c r="F429" i="32"/>
  <c r="F428" i="32"/>
  <c r="F427" i="32"/>
  <c r="F425" i="32"/>
  <c r="F424" i="32"/>
  <c r="F422" i="32"/>
  <c r="F421" i="32"/>
  <c r="F434" i="32"/>
  <c r="G418" i="32"/>
  <c r="B410" i="32"/>
  <c r="A405" i="32"/>
  <c r="G368" i="32"/>
  <c r="F366" i="32"/>
  <c r="F365" i="32"/>
  <c r="F364" i="32"/>
  <c r="F362" i="32"/>
  <c r="F361" i="32"/>
  <c r="F360" i="32"/>
  <c r="F358" i="32"/>
  <c r="F357" i="32"/>
  <c r="F355" i="32"/>
  <c r="F354" i="32"/>
  <c r="F367" i="32"/>
  <c r="G351" i="32"/>
  <c r="B343" i="32"/>
  <c r="A338" i="32"/>
  <c r="G301" i="32"/>
  <c r="F299" i="32"/>
  <c r="F298" i="32"/>
  <c r="F297" i="32"/>
  <c r="F295" i="32"/>
  <c r="F294" i="32"/>
  <c r="F293" i="32"/>
  <c r="F291" i="32"/>
  <c r="F290" i="32"/>
  <c r="F288" i="32"/>
  <c r="F287" i="32"/>
  <c r="F300" i="32"/>
  <c r="G284" i="32"/>
  <c r="B276" i="32"/>
  <c r="A271" i="32"/>
  <c r="F279" i="32"/>
  <c r="G234" i="32"/>
  <c r="F232" i="32"/>
  <c r="F231" i="32"/>
  <c r="F230" i="32"/>
  <c r="F228" i="32"/>
  <c r="F227" i="32"/>
  <c r="F226" i="32"/>
  <c r="F224" i="32"/>
  <c r="F223" i="32"/>
  <c r="F221" i="32"/>
  <c r="F220" i="32"/>
  <c r="F233" i="32"/>
  <c r="G217" i="32"/>
  <c r="B209" i="32"/>
  <c r="A204" i="32"/>
  <c r="G167" i="32"/>
  <c r="F163" i="32"/>
  <c r="F157" i="32"/>
  <c r="F154" i="32"/>
  <c r="F164" i="32"/>
  <c r="G150" i="32"/>
  <c r="F143" i="32"/>
  <c r="B142" i="32"/>
  <c r="A137" i="32"/>
  <c r="G100" i="32"/>
  <c r="F99" i="32"/>
  <c r="F98" i="32"/>
  <c r="F97" i="32"/>
  <c r="F94" i="32"/>
  <c r="F93" i="32"/>
  <c r="F91" i="32"/>
  <c r="F89" i="32"/>
  <c r="F88" i="32"/>
  <c r="F87" i="32"/>
  <c r="F86" i="32"/>
  <c r="G83" i="32"/>
  <c r="B75" i="32"/>
  <c r="F70" i="32"/>
  <c r="A70" i="32"/>
  <c r="G33" i="32"/>
  <c r="F31" i="32"/>
  <c r="F30" i="32"/>
  <c r="F29" i="32"/>
  <c r="F27" i="32"/>
  <c r="F26" i="32"/>
  <c r="F25" i="32"/>
  <c r="F23" i="32"/>
  <c r="F22" i="32"/>
  <c r="F20" i="32"/>
  <c r="F19" i="32"/>
  <c r="F32" i="32"/>
  <c r="G16" i="32"/>
  <c r="B8" i="32"/>
  <c r="G770" i="31"/>
  <c r="F767" i="31"/>
  <c r="F762" i="31"/>
  <c r="F759" i="31"/>
  <c r="F769" i="31"/>
  <c r="G753" i="31"/>
  <c r="B745" i="31"/>
  <c r="A740" i="31"/>
  <c r="F751" i="31"/>
  <c r="G703" i="31"/>
  <c r="G686" i="31"/>
  <c r="F684" i="31"/>
  <c r="B678" i="31"/>
  <c r="F673" i="31"/>
  <c r="A673" i="31"/>
  <c r="F683" i="31"/>
  <c r="G636" i="31"/>
  <c r="F628" i="31"/>
  <c r="F635" i="31"/>
  <c r="G619" i="31"/>
  <c r="B611" i="31"/>
  <c r="A606" i="31"/>
  <c r="F606" i="31"/>
  <c r="G569" i="31"/>
  <c r="F566" i="31"/>
  <c r="F565" i="31"/>
  <c r="F562" i="31"/>
  <c r="F558" i="31"/>
  <c r="F556" i="31"/>
  <c r="F555" i="31"/>
  <c r="G552" i="31"/>
  <c r="B544" i="31"/>
  <c r="A539" i="31"/>
  <c r="F550" i="31"/>
  <c r="G502" i="31"/>
  <c r="G485" i="31"/>
  <c r="F480" i="31"/>
  <c r="B477" i="31"/>
  <c r="A472" i="31"/>
  <c r="G435" i="31"/>
  <c r="F432" i="31"/>
  <c r="F431" i="31"/>
  <c r="F428" i="31"/>
  <c r="F424" i="31"/>
  <c r="F422" i="31"/>
  <c r="F421" i="31"/>
  <c r="G418" i="31"/>
  <c r="F416" i="31"/>
  <c r="B410" i="31"/>
  <c r="A405" i="31"/>
  <c r="G368" i="31"/>
  <c r="F365" i="31"/>
  <c r="F364" i="31"/>
  <c r="F361" i="31"/>
  <c r="F357" i="31"/>
  <c r="F355" i="31"/>
  <c r="F354" i="31"/>
  <c r="G351" i="31"/>
  <c r="B343" i="31"/>
  <c r="A338" i="31"/>
  <c r="F349" i="31"/>
  <c r="G301" i="31"/>
  <c r="G284" i="31"/>
  <c r="F282" i="31"/>
  <c r="B276" i="31"/>
  <c r="F274" i="31"/>
  <c r="A271" i="31"/>
  <c r="G234" i="31"/>
  <c r="F226" i="31"/>
  <c r="F233" i="31"/>
  <c r="G217" i="31"/>
  <c r="F212" i="31"/>
  <c r="B209" i="31"/>
  <c r="F204" i="31"/>
  <c r="A204" i="31"/>
  <c r="G167" i="31"/>
  <c r="F166" i="31"/>
  <c r="F164" i="31"/>
  <c r="F163" i="31"/>
  <c r="F160" i="31"/>
  <c r="F159" i="31"/>
  <c r="F158" i="31"/>
  <c r="F155" i="31"/>
  <c r="F154" i="31"/>
  <c r="F153" i="31"/>
  <c r="G150" i="31"/>
  <c r="F146" i="31"/>
  <c r="F142" i="31"/>
  <c r="B142" i="31"/>
  <c r="A137" i="31"/>
  <c r="F148" i="31"/>
  <c r="G100" i="31"/>
  <c r="G83" i="31"/>
  <c r="B75" i="31"/>
  <c r="A70" i="31"/>
  <c r="G33" i="31"/>
  <c r="F32" i="31"/>
  <c r="F30" i="31"/>
  <c r="F24" i="31"/>
  <c r="F22" i="31"/>
  <c r="F21" i="31"/>
  <c r="G16" i="31"/>
  <c r="F11" i="31"/>
  <c r="F8" i="31"/>
  <c r="B8" i="31"/>
  <c r="F12" i="31"/>
  <c r="F621" i="30"/>
  <c r="F604" i="30"/>
  <c r="F420" i="30"/>
  <c r="F433" i="30" s="1"/>
  <c r="F403" i="30"/>
  <c r="F416" i="30" s="1"/>
  <c r="F219" i="30"/>
  <c r="F202" i="30"/>
  <c r="F18" i="30"/>
  <c r="F31" i="30" s="1"/>
  <c r="F1" i="30"/>
  <c r="F15" i="30" s="1"/>
  <c r="B614" i="30"/>
  <c r="B610" i="30"/>
  <c r="B609" i="30"/>
  <c r="B413" i="30"/>
  <c r="B409" i="30"/>
  <c r="B408" i="30"/>
  <c r="B212" i="30"/>
  <c r="B208" i="30"/>
  <c r="B207" i="30"/>
  <c r="B11" i="30"/>
  <c r="B7" i="30"/>
  <c r="B6" i="30"/>
  <c r="A625" i="30"/>
  <c r="A624" i="30"/>
  <c r="A424" i="30"/>
  <c r="A423" i="30"/>
  <c r="A223" i="30"/>
  <c r="A222" i="30"/>
  <c r="A22" i="30"/>
  <c r="A21" i="30"/>
  <c r="F688" i="30"/>
  <c r="F286" i="30"/>
  <c r="F269" i="30"/>
  <c r="F85" i="30"/>
  <c r="F98" i="30" s="1"/>
  <c r="F68" i="30"/>
  <c r="F71" i="30" s="1"/>
  <c r="B677" i="30"/>
  <c r="B676" i="30"/>
  <c r="B480" i="30"/>
  <c r="B476" i="30"/>
  <c r="B475" i="30"/>
  <c r="B279" i="30"/>
  <c r="B275" i="30"/>
  <c r="B274" i="30"/>
  <c r="B87" i="30"/>
  <c r="B78" i="30"/>
  <c r="B74" i="30"/>
  <c r="B73" i="30"/>
  <c r="A692" i="30"/>
  <c r="A691" i="30"/>
  <c r="A491" i="30"/>
  <c r="A490" i="30"/>
  <c r="A290" i="30"/>
  <c r="A289" i="30"/>
  <c r="A89" i="30"/>
  <c r="A88" i="30"/>
  <c r="F755" i="30"/>
  <c r="F738" i="30"/>
  <c r="F554" i="30"/>
  <c r="F565" i="30" s="1"/>
  <c r="F537" i="30"/>
  <c r="F545" i="30" s="1"/>
  <c r="F353" i="30"/>
  <c r="F336" i="30"/>
  <c r="F152" i="30"/>
  <c r="F135" i="30"/>
  <c r="B748" i="30"/>
  <c r="B744" i="30"/>
  <c r="B743" i="30"/>
  <c r="B547" i="30"/>
  <c r="B543" i="30"/>
  <c r="B542" i="30"/>
  <c r="B346" i="30"/>
  <c r="B342" i="30"/>
  <c r="B341" i="30"/>
  <c r="B154" i="30"/>
  <c r="B145" i="30"/>
  <c r="B141" i="30"/>
  <c r="B140" i="30"/>
  <c r="A759" i="30"/>
  <c r="A758" i="30"/>
  <c r="A558" i="30"/>
  <c r="A557" i="30"/>
  <c r="A357" i="30"/>
  <c r="A356" i="30"/>
  <c r="A156" i="30"/>
  <c r="A155" i="30"/>
  <c r="G770" i="30"/>
  <c r="F768" i="30"/>
  <c r="F767" i="30"/>
  <c r="F764" i="30"/>
  <c r="F763" i="30"/>
  <c r="F760" i="30"/>
  <c r="F759" i="30"/>
  <c r="F757" i="30"/>
  <c r="F756" i="30"/>
  <c r="F766" i="30"/>
  <c r="G753" i="30"/>
  <c r="F751" i="30"/>
  <c r="F749" i="30"/>
  <c r="F746" i="30"/>
  <c r="F745" i="30"/>
  <c r="B745" i="30"/>
  <c r="F743" i="30"/>
  <c r="F740" i="30"/>
  <c r="A740" i="30"/>
  <c r="G703" i="30"/>
  <c r="F701" i="30"/>
  <c r="F700" i="30"/>
  <c r="F699" i="30"/>
  <c r="F697" i="30"/>
  <c r="F696" i="30"/>
  <c r="F695" i="30"/>
  <c r="F693" i="30"/>
  <c r="F692" i="30"/>
  <c r="F690" i="30"/>
  <c r="F689" i="30"/>
  <c r="F702" i="30"/>
  <c r="G686" i="30"/>
  <c r="B678" i="30"/>
  <c r="A673" i="30"/>
  <c r="G636" i="30"/>
  <c r="F634" i="30"/>
  <c r="F633" i="30"/>
  <c r="F632" i="30"/>
  <c r="F630" i="30"/>
  <c r="F629" i="30"/>
  <c r="F628" i="30"/>
  <c r="F626" i="30"/>
  <c r="F625" i="30"/>
  <c r="F623" i="30"/>
  <c r="F622" i="30"/>
  <c r="F635" i="30"/>
  <c r="G619" i="30"/>
  <c r="F617" i="30"/>
  <c r="F615" i="30"/>
  <c r="F612" i="30"/>
  <c r="F611" i="30"/>
  <c r="B611" i="30"/>
  <c r="F609" i="30"/>
  <c r="F606" i="30"/>
  <c r="A606" i="30"/>
  <c r="G569" i="30"/>
  <c r="F567" i="30"/>
  <c r="F566" i="30"/>
  <c r="F562" i="30"/>
  <c r="F561" i="30"/>
  <c r="F556" i="30"/>
  <c r="F555" i="30"/>
  <c r="G552" i="30"/>
  <c r="F548" i="30"/>
  <c r="B544" i="30"/>
  <c r="F542" i="30"/>
  <c r="A539" i="30"/>
  <c r="G502" i="30"/>
  <c r="G485" i="30"/>
  <c r="B477" i="30"/>
  <c r="A472" i="30"/>
  <c r="G435" i="30"/>
  <c r="F431" i="30"/>
  <c r="F429" i="30"/>
  <c r="F425" i="30"/>
  <c r="F424" i="30"/>
  <c r="F434" i="30"/>
  <c r="G418" i="30"/>
  <c r="F410" i="30"/>
  <c r="B410" i="30"/>
  <c r="A405" i="30"/>
  <c r="G368" i="30"/>
  <c r="F366" i="30"/>
  <c r="F365" i="30"/>
  <c r="F364" i="30"/>
  <c r="F362" i="30"/>
  <c r="F361" i="30"/>
  <c r="F360" i="30"/>
  <c r="F358" i="30"/>
  <c r="F357" i="30"/>
  <c r="F355" i="30"/>
  <c r="F354" i="30"/>
  <c r="F367" i="30"/>
  <c r="G351" i="30"/>
  <c r="F349" i="30"/>
  <c r="F347" i="30"/>
  <c r="F344" i="30"/>
  <c r="F343" i="30"/>
  <c r="B343" i="30"/>
  <c r="F341" i="30"/>
  <c r="F338" i="30"/>
  <c r="A338" i="30"/>
  <c r="G301" i="30"/>
  <c r="F299" i="30"/>
  <c r="F298" i="30"/>
  <c r="F297" i="30"/>
  <c r="F295" i="30"/>
  <c r="F294" i="30"/>
  <c r="F293" i="30"/>
  <c r="F291" i="30"/>
  <c r="F290" i="30"/>
  <c r="F288" i="30"/>
  <c r="F287" i="30"/>
  <c r="F300" i="30"/>
  <c r="G284" i="30"/>
  <c r="F282" i="30"/>
  <c r="F280" i="30"/>
  <c r="F277" i="30"/>
  <c r="F276" i="30"/>
  <c r="B276" i="30"/>
  <c r="F274" i="30"/>
  <c r="F271" i="30"/>
  <c r="A271" i="30"/>
  <c r="G234" i="30"/>
  <c r="F232" i="30"/>
  <c r="F231" i="30"/>
  <c r="F230" i="30"/>
  <c r="F228" i="30"/>
  <c r="F227" i="30"/>
  <c r="F226" i="30"/>
  <c r="F224" i="30"/>
  <c r="F223" i="30"/>
  <c r="F221" i="30"/>
  <c r="F220" i="30"/>
  <c r="F233" i="30"/>
  <c r="G217" i="30"/>
  <c r="F215" i="30"/>
  <c r="F213" i="30"/>
  <c r="F210" i="30"/>
  <c r="F209" i="30"/>
  <c r="B209" i="30"/>
  <c r="F207" i="30"/>
  <c r="F204" i="30"/>
  <c r="A204" i="30"/>
  <c r="G167" i="30"/>
  <c r="G150" i="30"/>
  <c r="B142" i="30"/>
  <c r="A137" i="30"/>
  <c r="F141" i="30"/>
  <c r="G100" i="30"/>
  <c r="F99" i="30"/>
  <c r="F94" i="30"/>
  <c r="F93" i="30"/>
  <c r="F88" i="30"/>
  <c r="F87" i="30"/>
  <c r="G83" i="30"/>
  <c r="F76" i="30"/>
  <c r="B75" i="30"/>
  <c r="A70" i="30"/>
  <c r="G33" i="30"/>
  <c r="F29" i="30"/>
  <c r="F27" i="30"/>
  <c r="F23" i="30"/>
  <c r="F22" i="30"/>
  <c r="F32" i="30"/>
  <c r="G16" i="30"/>
  <c r="F8" i="30"/>
  <c r="B8" i="30"/>
  <c r="F13" i="30"/>
  <c r="B11" i="29"/>
  <c r="B7" i="29"/>
  <c r="B6" i="29"/>
  <c r="A741" i="29"/>
  <c r="A674" i="29"/>
  <c r="A625" i="29"/>
  <c r="A624" i="29"/>
  <c r="A607" i="29"/>
  <c r="A540" i="29"/>
  <c r="A473" i="29"/>
  <c r="A424" i="29"/>
  <c r="A423" i="29"/>
  <c r="A406" i="29"/>
  <c r="A339" i="29"/>
  <c r="A272" i="29"/>
  <c r="A223" i="29"/>
  <c r="A222" i="29"/>
  <c r="A205" i="29"/>
  <c r="A138" i="29"/>
  <c r="A71" i="29"/>
  <c r="A22" i="29"/>
  <c r="A21" i="29"/>
  <c r="A4" i="29"/>
  <c r="F621" i="29"/>
  <c r="F628" i="29" s="1"/>
  <c r="F604" i="29"/>
  <c r="F420" i="29"/>
  <c r="F403" i="29"/>
  <c r="F411" i="29" s="1"/>
  <c r="F219" i="29"/>
  <c r="F230" i="29" s="1"/>
  <c r="F202" i="29"/>
  <c r="F18" i="29"/>
  <c r="F1" i="29"/>
  <c r="F8" i="29" s="1"/>
  <c r="B614" i="29"/>
  <c r="B610" i="29"/>
  <c r="B609" i="29"/>
  <c r="B413" i="29"/>
  <c r="B409" i="29"/>
  <c r="B408" i="29"/>
  <c r="B212" i="29"/>
  <c r="B208" i="29"/>
  <c r="B207" i="29"/>
  <c r="B87" i="29"/>
  <c r="B74" i="29"/>
  <c r="B73" i="29"/>
  <c r="A692" i="29"/>
  <c r="A691" i="29"/>
  <c r="A491" i="29"/>
  <c r="A490" i="29"/>
  <c r="A290" i="29"/>
  <c r="A289" i="29"/>
  <c r="A89" i="29"/>
  <c r="A88" i="29"/>
  <c r="F671" i="29"/>
  <c r="F470" i="29"/>
  <c r="F481" i="29" s="1"/>
  <c r="F286" i="29"/>
  <c r="F85" i="29"/>
  <c r="F93" i="29" s="1"/>
  <c r="F68" i="29"/>
  <c r="F81" i="29" s="1"/>
  <c r="B681" i="29"/>
  <c r="B677" i="29"/>
  <c r="B676" i="29"/>
  <c r="B480" i="29"/>
  <c r="B476" i="29"/>
  <c r="B475" i="29"/>
  <c r="B279" i="29"/>
  <c r="B275" i="29"/>
  <c r="B274" i="29"/>
  <c r="B140" i="29"/>
  <c r="A759" i="29"/>
  <c r="A758" i="29"/>
  <c r="A558" i="29"/>
  <c r="A557" i="29"/>
  <c r="A357" i="29"/>
  <c r="A356" i="29"/>
  <c r="A156" i="29"/>
  <c r="A155" i="29"/>
  <c r="F755" i="29"/>
  <c r="F738" i="29"/>
  <c r="F740" i="29" s="1"/>
  <c r="F554" i="29"/>
  <c r="F561" i="29" s="1"/>
  <c r="F537" i="29"/>
  <c r="F353" i="29"/>
  <c r="F336" i="29"/>
  <c r="F349" i="29" s="1"/>
  <c r="F152" i="29"/>
  <c r="F161" i="29" s="1"/>
  <c r="F135" i="29"/>
  <c r="B748" i="29"/>
  <c r="B744" i="29"/>
  <c r="B743" i="29"/>
  <c r="B547" i="29"/>
  <c r="B543" i="29"/>
  <c r="B542" i="29"/>
  <c r="B346" i="29"/>
  <c r="B342" i="29"/>
  <c r="B341" i="29"/>
  <c r="B154" i="29"/>
  <c r="B145" i="29"/>
  <c r="B141" i="29"/>
  <c r="G770" i="29"/>
  <c r="F756" i="29"/>
  <c r="F766" i="29"/>
  <c r="G753" i="29"/>
  <c r="B745" i="29"/>
  <c r="A740" i="29"/>
  <c r="F739" i="29"/>
  <c r="F750" i="29"/>
  <c r="G703" i="29"/>
  <c r="G686" i="29"/>
  <c r="F684" i="29"/>
  <c r="F682" i="29"/>
  <c r="F679" i="29"/>
  <c r="B678" i="29"/>
  <c r="F674" i="29"/>
  <c r="F673" i="29"/>
  <c r="A673" i="29"/>
  <c r="F672" i="29"/>
  <c r="F683" i="29"/>
  <c r="G636" i="29"/>
  <c r="F630" i="29"/>
  <c r="F635" i="29"/>
  <c r="G619" i="29"/>
  <c r="F617" i="29"/>
  <c r="F615" i="29"/>
  <c r="F612" i="29"/>
  <c r="B611" i="29"/>
  <c r="F607" i="29"/>
  <c r="F606" i="29"/>
  <c r="A606" i="29"/>
  <c r="F605" i="29"/>
  <c r="F616" i="29"/>
  <c r="G569" i="29"/>
  <c r="F563" i="29"/>
  <c r="F568" i="29"/>
  <c r="G552" i="29"/>
  <c r="F550" i="29"/>
  <c r="F548" i="29"/>
  <c r="F545" i="29"/>
  <c r="B544" i="29"/>
  <c r="F540" i="29"/>
  <c r="F539" i="29"/>
  <c r="A539" i="29"/>
  <c r="F538" i="29"/>
  <c r="F549" i="29"/>
  <c r="G502" i="29"/>
  <c r="G485" i="29"/>
  <c r="F478" i="29"/>
  <c r="B477" i="29"/>
  <c r="F472" i="29"/>
  <c r="A472" i="29"/>
  <c r="G435" i="29"/>
  <c r="F433" i="29"/>
  <c r="F431" i="29"/>
  <c r="F429" i="29"/>
  <c r="F427" i="29"/>
  <c r="F425" i="29"/>
  <c r="F421" i="29"/>
  <c r="F434" i="29"/>
  <c r="G418" i="29"/>
  <c r="F416" i="29"/>
  <c r="F414" i="29"/>
  <c r="B410" i="29"/>
  <c r="F406" i="29"/>
  <c r="F405" i="29"/>
  <c r="A405" i="29"/>
  <c r="F415" i="29"/>
  <c r="G368" i="29"/>
  <c r="F366" i="29"/>
  <c r="F364" i="29"/>
  <c r="F362" i="29"/>
  <c r="F360" i="29"/>
  <c r="F358" i="29"/>
  <c r="F354" i="29"/>
  <c r="F367" i="29"/>
  <c r="G351" i="29"/>
  <c r="F344" i="29"/>
  <c r="B343" i="29"/>
  <c r="F338" i="29"/>
  <c r="A338" i="29"/>
  <c r="G301" i="29"/>
  <c r="F299" i="29"/>
  <c r="F297" i="29"/>
  <c r="F295" i="29"/>
  <c r="F293" i="29"/>
  <c r="F291" i="29"/>
  <c r="F287" i="29"/>
  <c r="F300" i="29"/>
  <c r="G284" i="29"/>
  <c r="B276" i="29"/>
  <c r="A271" i="29"/>
  <c r="G234" i="29"/>
  <c r="F232" i="29"/>
  <c r="F224" i="29"/>
  <c r="G217" i="29"/>
  <c r="F215" i="29"/>
  <c r="F213" i="29"/>
  <c r="F210" i="29"/>
  <c r="B209" i="29"/>
  <c r="F205" i="29"/>
  <c r="F204" i="29"/>
  <c r="A204" i="29"/>
  <c r="F203" i="29"/>
  <c r="F214" i="29"/>
  <c r="G167" i="29"/>
  <c r="F163" i="29"/>
  <c r="G150" i="29"/>
  <c r="F149" i="29"/>
  <c r="F147" i="29"/>
  <c r="F144" i="29"/>
  <c r="F142" i="29"/>
  <c r="B142" i="29"/>
  <c r="F141" i="29"/>
  <c r="F140" i="29"/>
  <c r="F139" i="29"/>
  <c r="A137" i="29"/>
  <c r="G100" i="29"/>
  <c r="F99" i="29"/>
  <c r="F97" i="29"/>
  <c r="F95" i="29"/>
  <c r="F91" i="29"/>
  <c r="F89" i="29"/>
  <c r="F88" i="29"/>
  <c r="F86" i="29"/>
  <c r="F96" i="29"/>
  <c r="G83" i="29"/>
  <c r="B75" i="29"/>
  <c r="A70" i="29"/>
  <c r="G33" i="29"/>
  <c r="F31" i="29"/>
  <c r="F30" i="29"/>
  <c r="F27" i="29"/>
  <c r="F26" i="29"/>
  <c r="F23" i="29"/>
  <c r="F22" i="29"/>
  <c r="F20" i="29"/>
  <c r="F143" i="29"/>
  <c r="G16" i="29"/>
  <c r="F15" i="29"/>
  <c r="F11" i="29"/>
  <c r="B8" i="29"/>
  <c r="F6" i="29"/>
  <c r="F14" i="29"/>
  <c r="A4" i="14"/>
  <c r="B748" i="13"/>
  <c r="F755" i="13"/>
  <c r="F738" i="13"/>
  <c r="B743" i="13"/>
  <c r="B681" i="13"/>
  <c r="F671" i="13"/>
  <c r="B676" i="13"/>
  <c r="A624" i="13"/>
  <c r="B614" i="13"/>
  <c r="F621" i="13"/>
  <c r="F604" i="13"/>
  <c r="B609" i="13"/>
  <c r="A557" i="13"/>
  <c r="A558" i="13"/>
  <c r="B547" i="13"/>
  <c r="F554" i="13"/>
  <c r="F537" i="13"/>
  <c r="B542" i="13"/>
  <c r="A490" i="13"/>
  <c r="A491" i="13"/>
  <c r="B480" i="13"/>
  <c r="F487" i="13"/>
  <c r="F470" i="13"/>
  <c r="A423" i="13"/>
  <c r="A424" i="13"/>
  <c r="B413" i="13"/>
  <c r="F420" i="13"/>
  <c r="F403" i="13"/>
  <c r="B408" i="13"/>
  <c r="A356" i="13"/>
  <c r="A357" i="13"/>
  <c r="B346" i="13"/>
  <c r="F353" i="13"/>
  <c r="F336" i="13"/>
  <c r="B341" i="13"/>
  <c r="A290" i="13"/>
  <c r="B279" i="13"/>
  <c r="B274" i="13"/>
  <c r="A223" i="13"/>
  <c r="B212" i="13"/>
  <c r="F219" i="13"/>
  <c r="F202" i="13"/>
  <c r="B207" i="13"/>
  <c r="A156" i="13"/>
  <c r="F152" i="13"/>
  <c r="F143" i="13"/>
  <c r="F135" i="13"/>
  <c r="B140" i="13"/>
  <c r="A89" i="13"/>
  <c r="F85" i="13"/>
  <c r="F68" i="13"/>
  <c r="B73" i="13"/>
  <c r="A22" i="13"/>
  <c r="B11" i="13"/>
  <c r="F18" i="13"/>
  <c r="F1" i="13"/>
  <c r="B6" i="13"/>
  <c r="B748" i="12"/>
  <c r="F755" i="12"/>
  <c r="F738" i="12"/>
  <c r="B743" i="12"/>
  <c r="F671" i="12"/>
  <c r="B676" i="12"/>
  <c r="B614" i="12"/>
  <c r="F621" i="12"/>
  <c r="F604" i="12"/>
  <c r="B609" i="12"/>
  <c r="A558" i="12"/>
  <c r="B547" i="12"/>
  <c r="F554" i="12"/>
  <c r="F537" i="12"/>
  <c r="B542" i="12"/>
  <c r="A491" i="12"/>
  <c r="A490" i="12"/>
  <c r="B480" i="12"/>
  <c r="F470" i="12"/>
  <c r="B475" i="12"/>
  <c r="B408" i="12"/>
  <c r="A424" i="12"/>
  <c r="A423" i="12"/>
  <c r="B413" i="12"/>
  <c r="F420" i="12"/>
  <c r="F403" i="12"/>
  <c r="A357" i="12"/>
  <c r="B346" i="12"/>
  <c r="B341" i="12"/>
  <c r="F353" i="12"/>
  <c r="F336" i="12"/>
  <c r="A290" i="12"/>
  <c r="B279" i="12"/>
  <c r="B274" i="12"/>
  <c r="F269" i="12"/>
  <c r="A223" i="12"/>
  <c r="B212" i="12"/>
  <c r="F219" i="12"/>
  <c r="F202" i="12"/>
  <c r="B207" i="12"/>
  <c r="A156" i="12"/>
  <c r="B140" i="12"/>
  <c r="F152" i="12"/>
  <c r="F135" i="12"/>
  <c r="F143" i="12"/>
  <c r="A89" i="12"/>
  <c r="B78" i="12"/>
  <c r="B73" i="12"/>
  <c r="F85" i="12"/>
  <c r="F68" i="12"/>
  <c r="A22" i="12"/>
  <c r="B11" i="12"/>
  <c r="B6" i="12"/>
  <c r="F18" i="12"/>
  <c r="F1" i="12"/>
  <c r="B748" i="11"/>
  <c r="F755" i="11"/>
  <c r="F738" i="11"/>
  <c r="B743" i="11"/>
  <c r="B681" i="11"/>
  <c r="B676" i="11"/>
  <c r="F621" i="11"/>
  <c r="F604" i="11"/>
  <c r="B609" i="11"/>
  <c r="B614" i="11"/>
  <c r="A558" i="11"/>
  <c r="B547" i="11"/>
  <c r="F554" i="11"/>
  <c r="F537" i="11"/>
  <c r="B542" i="11"/>
  <c r="A491" i="11"/>
  <c r="B491" i="11"/>
  <c r="F487" i="11"/>
  <c r="F470" i="11"/>
  <c r="B475" i="11"/>
  <c r="A423" i="11"/>
  <c r="B423" i="11"/>
  <c r="A424" i="11"/>
  <c r="B413" i="11"/>
  <c r="B424" i="11"/>
  <c r="F420" i="11"/>
  <c r="F403" i="11"/>
  <c r="B408" i="11"/>
  <c r="A357" i="11"/>
  <c r="F353" i="11"/>
  <c r="F336" i="11"/>
  <c r="B341" i="11"/>
  <c r="A289" i="11"/>
  <c r="B289" i="11"/>
  <c r="A290" i="11"/>
  <c r="B290" i="11"/>
  <c r="B279" i="11"/>
  <c r="F286" i="11"/>
  <c r="B274" i="11"/>
  <c r="A223" i="11"/>
  <c r="B212" i="11"/>
  <c r="F219" i="11"/>
  <c r="F202" i="11"/>
  <c r="B207" i="11"/>
  <c r="B145" i="11"/>
  <c r="F152" i="11"/>
  <c r="F135" i="11"/>
  <c r="B140" i="11"/>
  <c r="A89" i="11"/>
  <c r="A88" i="11"/>
  <c r="B78" i="11"/>
  <c r="F85" i="11"/>
  <c r="F68" i="11"/>
  <c r="B73" i="11"/>
  <c r="B6" i="11"/>
  <c r="A22" i="11"/>
  <c r="B11" i="11"/>
  <c r="F18" i="11"/>
  <c r="F1" i="11"/>
  <c r="B748" i="10"/>
  <c r="B614" i="10"/>
  <c r="A558" i="10"/>
  <c r="B547" i="10"/>
  <c r="A491" i="10"/>
  <c r="A424" i="10"/>
  <c r="B413" i="10"/>
  <c r="A357" i="10"/>
  <c r="B346" i="10"/>
  <c r="A291" i="10"/>
  <c r="B279" i="10"/>
  <c r="A224" i="10"/>
  <c r="B212" i="10"/>
  <c r="A157" i="10"/>
  <c r="B145" i="10"/>
  <c r="B78" i="10"/>
  <c r="A90" i="10"/>
  <c r="A23" i="10"/>
  <c r="B11" i="10"/>
  <c r="F621" i="9"/>
  <c r="A490" i="7"/>
  <c r="A691" i="6"/>
  <c r="A624" i="6"/>
  <c r="F755" i="4"/>
  <c r="F738" i="4"/>
  <c r="F554" i="4"/>
  <c r="F537" i="4"/>
  <c r="F220" i="31" l="1"/>
  <c r="F227" i="31"/>
  <c r="F622" i="31"/>
  <c r="F629" i="31"/>
  <c r="F221" i="31"/>
  <c r="F230" i="31"/>
  <c r="F623" i="31"/>
  <c r="F632" i="31"/>
  <c r="F20" i="31"/>
  <c r="F223" i="31"/>
  <c r="F434" i="31"/>
  <c r="F625" i="31"/>
  <c r="F756" i="31"/>
  <c r="F763" i="31"/>
  <c r="F165" i="31"/>
  <c r="F156" i="31"/>
  <c r="F367" i="31"/>
  <c r="F568" i="31"/>
  <c r="F757" i="31"/>
  <c r="F79" i="32"/>
  <c r="F76" i="32"/>
  <c r="F69" i="32"/>
  <c r="F71" i="32"/>
  <c r="F80" i="32"/>
  <c r="F756" i="32"/>
  <c r="F767" i="32"/>
  <c r="F145" i="32"/>
  <c r="F214" i="32"/>
  <c r="F211" i="32"/>
  <c r="F208" i="32"/>
  <c r="F206" i="32"/>
  <c r="F216" i="32"/>
  <c r="F348" i="32"/>
  <c r="F345" i="32"/>
  <c r="F342" i="32"/>
  <c r="F340" i="32"/>
  <c r="F415" i="32"/>
  <c r="F412" i="32"/>
  <c r="F409" i="32"/>
  <c r="F407" i="32"/>
  <c r="F417" i="32"/>
  <c r="F549" i="32"/>
  <c r="F546" i="32"/>
  <c r="F543" i="32"/>
  <c r="F541" i="32"/>
  <c r="F551" i="32"/>
  <c r="F616" i="32"/>
  <c r="F613" i="32"/>
  <c r="F610" i="32"/>
  <c r="F608" i="32"/>
  <c r="F618" i="32"/>
  <c r="F683" i="32"/>
  <c r="F680" i="32"/>
  <c r="F677" i="32"/>
  <c r="F675" i="32"/>
  <c r="F685" i="32"/>
  <c r="F2" i="32"/>
  <c r="F5" i="32"/>
  <c r="F7" i="32"/>
  <c r="F10" i="32"/>
  <c r="F13" i="32"/>
  <c r="F21" i="32"/>
  <c r="F24" i="32"/>
  <c r="F28" i="32"/>
  <c r="F72" i="32"/>
  <c r="F96" i="32"/>
  <c r="F92" i="32"/>
  <c r="F90" i="32"/>
  <c r="F95" i="32"/>
  <c r="F140" i="32"/>
  <c r="F142" i="32"/>
  <c r="F159" i="32"/>
  <c r="F203" i="32"/>
  <c r="F205" i="32"/>
  <c r="F212" i="32"/>
  <c r="F270" i="32"/>
  <c r="F272" i="32"/>
  <c r="F337" i="32"/>
  <c r="F339" i="32"/>
  <c r="F346" i="32"/>
  <c r="F404" i="32"/>
  <c r="F406" i="32"/>
  <c r="F413" i="32"/>
  <c r="F538" i="32"/>
  <c r="F540" i="32"/>
  <c r="F547" i="32"/>
  <c r="F605" i="32"/>
  <c r="F607" i="32"/>
  <c r="F614" i="32"/>
  <c r="F672" i="32"/>
  <c r="F674" i="32"/>
  <c r="F681" i="32"/>
  <c r="F281" i="32"/>
  <c r="F278" i="32"/>
  <c r="F275" i="32"/>
  <c r="F273" i="32"/>
  <c r="F283" i="32"/>
  <c r="F350" i="32"/>
  <c r="F148" i="32"/>
  <c r="F137" i="32"/>
  <c r="F138" i="32"/>
  <c r="F146" i="32"/>
  <c r="F166" i="32"/>
  <c r="F162" i="32"/>
  <c r="F158" i="32"/>
  <c r="F155" i="32"/>
  <c r="F153" i="32"/>
  <c r="F160" i="32"/>
  <c r="F165" i="32"/>
  <c r="F209" i="32"/>
  <c r="F213" i="32"/>
  <c r="F276" i="32"/>
  <c r="F280" i="32"/>
  <c r="F343" i="32"/>
  <c r="F347" i="32"/>
  <c r="F410" i="32"/>
  <c r="F414" i="32"/>
  <c r="F544" i="32"/>
  <c r="F548" i="32"/>
  <c r="F611" i="32"/>
  <c r="F615" i="32"/>
  <c r="F678" i="32"/>
  <c r="F682" i="32"/>
  <c r="F4" i="32"/>
  <c r="F9" i="32"/>
  <c r="F12" i="32"/>
  <c r="F3" i="32"/>
  <c r="F14" i="32"/>
  <c r="F6" i="32"/>
  <c r="F8" i="32"/>
  <c r="F11" i="32"/>
  <c r="F82" i="32"/>
  <c r="F78" i="32"/>
  <c r="F75" i="32"/>
  <c r="F73" i="32"/>
  <c r="F77" i="32"/>
  <c r="F81" i="32"/>
  <c r="F136" i="32"/>
  <c r="F139" i="32"/>
  <c r="F141" i="32"/>
  <c r="F144" i="32"/>
  <c r="F147" i="32"/>
  <c r="F156" i="32"/>
  <c r="F161" i="32"/>
  <c r="F204" i="32"/>
  <c r="F207" i="32"/>
  <c r="F210" i="32"/>
  <c r="F215" i="32"/>
  <c r="F271" i="32"/>
  <c r="F274" i="32"/>
  <c r="F277" i="32"/>
  <c r="F282" i="32"/>
  <c r="F338" i="32"/>
  <c r="F341" i="32"/>
  <c r="F344" i="32"/>
  <c r="F349" i="32"/>
  <c r="F405" i="32"/>
  <c r="F408" i="32"/>
  <c r="F411" i="32"/>
  <c r="F416" i="32"/>
  <c r="F539" i="32"/>
  <c r="F542" i="32"/>
  <c r="F545" i="32"/>
  <c r="F550" i="32"/>
  <c r="F606" i="32"/>
  <c r="F609" i="32"/>
  <c r="F612" i="32"/>
  <c r="F617" i="32"/>
  <c r="F673" i="32"/>
  <c r="F676" i="32"/>
  <c r="F679" i="32"/>
  <c r="F684" i="32"/>
  <c r="F751" i="32"/>
  <c r="F740" i="32"/>
  <c r="F750" i="32"/>
  <c r="F747" i="32"/>
  <c r="F744" i="32"/>
  <c r="F742" i="32"/>
  <c r="F749" i="32"/>
  <c r="F746" i="32"/>
  <c r="F741" i="32"/>
  <c r="F739" i="32"/>
  <c r="F743" i="32"/>
  <c r="F760" i="32"/>
  <c r="F764" i="32"/>
  <c r="F768" i="32"/>
  <c r="F222" i="32"/>
  <c r="F225" i="32"/>
  <c r="F229" i="32"/>
  <c r="F289" i="32"/>
  <c r="F292" i="32"/>
  <c r="F296" i="32"/>
  <c r="F356" i="32"/>
  <c r="F359" i="32"/>
  <c r="F363" i="32"/>
  <c r="F423" i="32"/>
  <c r="F426" i="32"/>
  <c r="F430" i="32"/>
  <c r="F557" i="32"/>
  <c r="F560" i="32"/>
  <c r="F564" i="32"/>
  <c r="F624" i="32"/>
  <c r="F627" i="32"/>
  <c r="F631" i="32"/>
  <c r="F758" i="32"/>
  <c r="F761" i="32"/>
  <c r="F765" i="32"/>
  <c r="F769" i="32"/>
  <c r="F762" i="32"/>
  <c r="F81" i="31"/>
  <c r="F70" i="31"/>
  <c r="F71" i="31"/>
  <c r="F76" i="31"/>
  <c r="F79" i="31"/>
  <c r="F99" i="31"/>
  <c r="F95" i="31"/>
  <c r="F91" i="31"/>
  <c r="F88" i="31"/>
  <c r="F86" i="31"/>
  <c r="F93" i="31"/>
  <c r="F98" i="31"/>
  <c r="F214" i="31"/>
  <c r="F211" i="31"/>
  <c r="F208" i="31"/>
  <c r="F206" i="31"/>
  <c r="F213" i="31"/>
  <c r="F210" i="31"/>
  <c r="F205" i="31"/>
  <c r="F203" i="31"/>
  <c r="F209" i="31"/>
  <c r="F216" i="31"/>
  <c r="F338" i="31"/>
  <c r="F346" i="31"/>
  <c r="F408" i="31"/>
  <c r="F482" i="31"/>
  <c r="F479" i="31"/>
  <c r="F476" i="31"/>
  <c r="F474" i="31"/>
  <c r="F481" i="31"/>
  <c r="F478" i="31"/>
  <c r="F473" i="31"/>
  <c r="F471" i="31"/>
  <c r="F477" i="31"/>
  <c r="F484" i="31"/>
  <c r="F4" i="31"/>
  <c r="F9" i="31"/>
  <c r="F29" i="31"/>
  <c r="F25" i="31"/>
  <c r="F19" i="31"/>
  <c r="F26" i="31"/>
  <c r="F31" i="31"/>
  <c r="F69" i="31"/>
  <c r="F72" i="31"/>
  <c r="F74" i="31"/>
  <c r="F77" i="31"/>
  <c r="F80" i="31"/>
  <c r="F89" i="31"/>
  <c r="F94" i="31"/>
  <c r="F137" i="31"/>
  <c r="F140" i="31"/>
  <c r="F143" i="31"/>
  <c r="F207" i="31"/>
  <c r="F281" i="31"/>
  <c r="F278" i="31"/>
  <c r="F275" i="31"/>
  <c r="F273" i="31"/>
  <c r="F280" i="31"/>
  <c r="F277" i="31"/>
  <c r="F272" i="31"/>
  <c r="F270" i="31"/>
  <c r="F276" i="31"/>
  <c r="F283" i="31"/>
  <c r="F405" i="31"/>
  <c r="F475" i="31"/>
  <c r="F549" i="31"/>
  <c r="F546" i="31"/>
  <c r="F543" i="31"/>
  <c r="F541" i="31"/>
  <c r="F548" i="31"/>
  <c r="F545" i="31"/>
  <c r="F540" i="31"/>
  <c r="F538" i="31"/>
  <c r="F544" i="31"/>
  <c r="F551" i="31"/>
  <c r="F348" i="31"/>
  <c r="F345" i="31"/>
  <c r="F342" i="31"/>
  <c r="F340" i="31"/>
  <c r="F347" i="31"/>
  <c r="F344" i="31"/>
  <c r="F339" i="31"/>
  <c r="F337" i="31"/>
  <c r="F343" i="31"/>
  <c r="F350" i="31"/>
  <c r="F616" i="31"/>
  <c r="F613" i="31"/>
  <c r="F610" i="31"/>
  <c r="F608" i="31"/>
  <c r="F615" i="31"/>
  <c r="F612" i="31"/>
  <c r="F607" i="31"/>
  <c r="F605" i="31"/>
  <c r="F618" i="31"/>
  <c r="F614" i="31"/>
  <c r="F611" i="31"/>
  <c r="F14" i="31"/>
  <c r="F3" i="31"/>
  <c r="F5" i="31"/>
  <c r="F7" i="31"/>
  <c r="F10" i="31"/>
  <c r="F13" i="31"/>
  <c r="F82" i="31"/>
  <c r="F87" i="31"/>
  <c r="F90" i="31"/>
  <c r="F96" i="31"/>
  <c r="F147" i="31"/>
  <c r="F144" i="31"/>
  <c r="F141" i="31"/>
  <c r="F139" i="31"/>
  <c r="F149" i="31"/>
  <c r="F2" i="31"/>
  <c r="F15" i="31"/>
  <c r="F23" i="31"/>
  <c r="F28" i="31"/>
  <c r="F73" i="31"/>
  <c r="F75" i="31"/>
  <c r="F78" i="31"/>
  <c r="F92" i="31"/>
  <c r="F97" i="31"/>
  <c r="F136" i="31"/>
  <c r="F138" i="31"/>
  <c r="F145" i="31"/>
  <c r="F215" i="31"/>
  <c r="F271" i="31"/>
  <c r="F279" i="31"/>
  <c r="F341" i="31"/>
  <c r="F415" i="31"/>
  <c r="F412" i="31"/>
  <c r="F409" i="31"/>
  <c r="F407" i="31"/>
  <c r="F414" i="31"/>
  <c r="F411" i="31"/>
  <c r="F406" i="31"/>
  <c r="F404" i="31"/>
  <c r="F410" i="31"/>
  <c r="F417" i="31"/>
  <c r="F483" i="31"/>
  <c r="F539" i="31"/>
  <c r="F547" i="31"/>
  <c r="F609" i="31"/>
  <c r="F617" i="31"/>
  <c r="F676" i="31"/>
  <c r="F678" i="31"/>
  <c r="F681" i="31"/>
  <c r="F685" i="31"/>
  <c r="F743" i="31"/>
  <c r="F745" i="31"/>
  <c r="F748" i="31"/>
  <c r="F752" i="31"/>
  <c r="F157" i="31"/>
  <c r="F161" i="31"/>
  <c r="F224" i="31"/>
  <c r="F228" i="31"/>
  <c r="F232" i="31"/>
  <c r="F358" i="31"/>
  <c r="F362" i="31"/>
  <c r="F366" i="31"/>
  <c r="F425" i="31"/>
  <c r="F429" i="31"/>
  <c r="F433" i="31"/>
  <c r="F559" i="31"/>
  <c r="F563" i="31"/>
  <c r="F567" i="31"/>
  <c r="F626" i="31"/>
  <c r="F630" i="31"/>
  <c r="F634" i="31"/>
  <c r="F672" i="31"/>
  <c r="F674" i="31"/>
  <c r="F679" i="31"/>
  <c r="F682" i="31"/>
  <c r="F739" i="31"/>
  <c r="F741" i="31"/>
  <c r="F746" i="31"/>
  <c r="F749" i="31"/>
  <c r="F760" i="31"/>
  <c r="F764" i="31"/>
  <c r="F768" i="31"/>
  <c r="F222" i="31"/>
  <c r="F225" i="31"/>
  <c r="F229" i="31"/>
  <c r="F356" i="31"/>
  <c r="F359" i="31"/>
  <c r="F363" i="31"/>
  <c r="F423" i="31"/>
  <c r="F426" i="31"/>
  <c r="F430" i="31"/>
  <c r="F557" i="31"/>
  <c r="F560" i="31"/>
  <c r="F564" i="31"/>
  <c r="F624" i="31"/>
  <c r="F627" i="31"/>
  <c r="F631" i="31"/>
  <c r="F675" i="31"/>
  <c r="F677" i="31"/>
  <c r="F680" i="31"/>
  <c r="F742" i="31"/>
  <c r="F744" i="31"/>
  <c r="F747" i="31"/>
  <c r="F750" i="31"/>
  <c r="F758" i="31"/>
  <c r="F761" i="31"/>
  <c r="F765" i="31"/>
  <c r="F740" i="31"/>
  <c r="F3" i="30"/>
  <c r="F11" i="30"/>
  <c r="F405" i="30"/>
  <c r="F411" i="30"/>
  <c r="F6" i="30"/>
  <c r="F14" i="30"/>
  <c r="F19" i="30"/>
  <c r="F25" i="30"/>
  <c r="F30" i="30"/>
  <c r="F143" i="30"/>
  <c r="F408" i="30"/>
  <c r="F414" i="30"/>
  <c r="F421" i="30"/>
  <c r="F427" i="30"/>
  <c r="F432" i="30"/>
  <c r="F20" i="30"/>
  <c r="F26" i="30"/>
  <c r="F422" i="30"/>
  <c r="F428" i="30"/>
  <c r="F89" i="30"/>
  <c r="F97" i="30"/>
  <c r="F70" i="30"/>
  <c r="F80" i="30"/>
  <c r="F86" i="30"/>
  <c r="F91" i="30"/>
  <c r="F550" i="30"/>
  <c r="F539" i="30"/>
  <c r="F544" i="30"/>
  <c r="F558" i="30"/>
  <c r="F563" i="30"/>
  <c r="F568" i="30"/>
  <c r="F559" i="30"/>
  <c r="F166" i="30"/>
  <c r="F162" i="30"/>
  <c r="F158" i="30"/>
  <c r="F155" i="30"/>
  <c r="F153" i="30"/>
  <c r="F160" i="30"/>
  <c r="F165" i="30"/>
  <c r="F136" i="30"/>
  <c r="F161" i="30"/>
  <c r="F4" i="30"/>
  <c r="F9" i="30"/>
  <c r="F12" i="30"/>
  <c r="F281" i="30"/>
  <c r="F278" i="30"/>
  <c r="F275" i="30"/>
  <c r="F273" i="30"/>
  <c r="F283" i="30"/>
  <c r="F415" i="30"/>
  <c r="F412" i="30"/>
  <c r="F409" i="30"/>
  <c r="F407" i="30"/>
  <c r="F417" i="30"/>
  <c r="F549" i="30"/>
  <c r="F546" i="30"/>
  <c r="F543" i="30"/>
  <c r="F541" i="30"/>
  <c r="F551" i="30"/>
  <c r="F616" i="30"/>
  <c r="F613" i="30"/>
  <c r="F610" i="30"/>
  <c r="F608" i="30"/>
  <c r="F618" i="30"/>
  <c r="F750" i="30"/>
  <c r="F747" i="30"/>
  <c r="F744" i="30"/>
  <c r="F742" i="30"/>
  <c r="F752" i="30"/>
  <c r="F148" i="30"/>
  <c r="F137" i="30"/>
  <c r="F138" i="30"/>
  <c r="F146" i="30"/>
  <c r="F82" i="30"/>
  <c r="F78" i="30"/>
  <c r="F75" i="30"/>
  <c r="F73" i="30"/>
  <c r="F77" i="30"/>
  <c r="F81" i="30"/>
  <c r="F139" i="30"/>
  <c r="F144" i="30"/>
  <c r="F147" i="30"/>
  <c r="F156" i="30"/>
  <c r="F69" i="30"/>
  <c r="F74" i="30"/>
  <c r="F149" i="30"/>
  <c r="F154" i="30"/>
  <c r="F157" i="30"/>
  <c r="F163" i="30"/>
  <c r="F214" i="30"/>
  <c r="F211" i="30"/>
  <c r="F208" i="30"/>
  <c r="F206" i="30"/>
  <c r="F216" i="30"/>
  <c r="F348" i="30"/>
  <c r="F345" i="30"/>
  <c r="F342" i="30"/>
  <c r="F340" i="30"/>
  <c r="F350" i="30"/>
  <c r="F2" i="30"/>
  <c r="F5" i="30"/>
  <c r="F7" i="30"/>
  <c r="F10" i="30"/>
  <c r="F21" i="30"/>
  <c r="F24" i="30"/>
  <c r="F28" i="30"/>
  <c r="F72" i="30"/>
  <c r="F79" i="30"/>
  <c r="F96" i="30"/>
  <c r="F92" i="30"/>
  <c r="F90" i="30"/>
  <c r="F95" i="30"/>
  <c r="F140" i="30"/>
  <c r="F142" i="30"/>
  <c r="F145" i="30"/>
  <c r="F159" i="30"/>
  <c r="F164" i="30"/>
  <c r="F203" i="30"/>
  <c r="F205" i="30"/>
  <c r="F212" i="30"/>
  <c r="F270" i="30"/>
  <c r="F272" i="30"/>
  <c r="F279" i="30"/>
  <c r="F337" i="30"/>
  <c r="F339" i="30"/>
  <c r="F346" i="30"/>
  <c r="F404" i="30"/>
  <c r="F406" i="30"/>
  <c r="F413" i="30"/>
  <c r="F538" i="30"/>
  <c r="F540" i="30"/>
  <c r="F547" i="30"/>
  <c r="F605" i="30"/>
  <c r="F607" i="30"/>
  <c r="F614" i="30"/>
  <c r="F739" i="30"/>
  <c r="F741" i="30"/>
  <c r="F748" i="30"/>
  <c r="F222" i="30"/>
  <c r="F225" i="30"/>
  <c r="F229" i="30"/>
  <c r="F289" i="30"/>
  <c r="F292" i="30"/>
  <c r="F296" i="30"/>
  <c r="F356" i="30"/>
  <c r="F359" i="30"/>
  <c r="F363" i="30"/>
  <c r="F423" i="30"/>
  <c r="F426" i="30"/>
  <c r="F430" i="30"/>
  <c r="F557" i="30"/>
  <c r="F560" i="30"/>
  <c r="F564" i="30"/>
  <c r="F624" i="30"/>
  <c r="F627" i="30"/>
  <c r="F631" i="30"/>
  <c r="F691" i="30"/>
  <c r="F694" i="30"/>
  <c r="F698" i="30"/>
  <c r="F758" i="30"/>
  <c r="F761" i="30"/>
  <c r="F765" i="30"/>
  <c r="F769" i="30"/>
  <c r="F762" i="30"/>
  <c r="F226" i="29"/>
  <c r="F632" i="29"/>
  <c r="F233" i="29"/>
  <c r="F228" i="29"/>
  <c r="F404" i="29"/>
  <c r="F626" i="29"/>
  <c r="F634" i="29"/>
  <c r="F622" i="29"/>
  <c r="F220" i="29"/>
  <c r="F87" i="29"/>
  <c r="F471" i="29"/>
  <c r="F473" i="29"/>
  <c r="F483" i="29"/>
  <c r="F482" i="29"/>
  <c r="F159" i="29"/>
  <c r="F348" i="29"/>
  <c r="F347" i="29"/>
  <c r="F559" i="29"/>
  <c r="F567" i="29"/>
  <c r="F751" i="29"/>
  <c r="F555" i="29"/>
  <c r="F565" i="29"/>
  <c r="F337" i="29"/>
  <c r="F339" i="29"/>
  <c r="F4" i="29"/>
  <c r="F9" i="29"/>
  <c r="F12" i="29"/>
  <c r="F2" i="29"/>
  <c r="F5" i="29"/>
  <c r="F7" i="29"/>
  <c r="F10" i="29"/>
  <c r="F13" i="29"/>
  <c r="F69" i="29"/>
  <c r="F71" i="29"/>
  <c r="F21" i="29"/>
  <c r="F24" i="29"/>
  <c r="F28" i="29"/>
  <c r="F32" i="29"/>
  <c r="F72" i="29"/>
  <c r="F74" i="29"/>
  <c r="F79" i="29"/>
  <c r="F3" i="29"/>
  <c r="F19" i="29"/>
  <c r="F25" i="29"/>
  <c r="F29" i="29"/>
  <c r="F70" i="29"/>
  <c r="F148" i="29"/>
  <c r="F137" i="29"/>
  <c r="F146" i="29"/>
  <c r="F138" i="29"/>
  <c r="F136" i="29"/>
  <c r="F145" i="29"/>
  <c r="F166" i="29"/>
  <c r="F162" i="29"/>
  <c r="F158" i="29"/>
  <c r="F155" i="29"/>
  <c r="F153" i="29"/>
  <c r="F164" i="29"/>
  <c r="F160" i="29"/>
  <c r="F156" i="29"/>
  <c r="F154" i="29"/>
  <c r="F157" i="29"/>
  <c r="F165" i="29"/>
  <c r="F82" i="29"/>
  <c r="F78" i="29"/>
  <c r="F75" i="29"/>
  <c r="F80" i="29"/>
  <c r="F77" i="29"/>
  <c r="F73" i="29"/>
  <c r="F76" i="29"/>
  <c r="F90" i="29"/>
  <c r="F94" i="29"/>
  <c r="F98" i="29"/>
  <c r="F207" i="29"/>
  <c r="F209" i="29"/>
  <c r="F212" i="29"/>
  <c r="F216" i="29"/>
  <c r="F221" i="29"/>
  <c r="F223" i="29"/>
  <c r="F227" i="29"/>
  <c r="F231" i="29"/>
  <c r="F288" i="29"/>
  <c r="F290" i="29"/>
  <c r="F294" i="29"/>
  <c r="F298" i="29"/>
  <c r="F341" i="29"/>
  <c r="F343" i="29"/>
  <c r="F346" i="29"/>
  <c r="F350" i="29"/>
  <c r="F355" i="29"/>
  <c r="F357" i="29"/>
  <c r="F361" i="29"/>
  <c r="F365" i="29"/>
  <c r="F408" i="29"/>
  <c r="F410" i="29"/>
  <c r="F413" i="29"/>
  <c r="F417" i="29"/>
  <c r="F422" i="29"/>
  <c r="F424" i="29"/>
  <c r="F428" i="29"/>
  <c r="F432" i="29"/>
  <c r="F475" i="29"/>
  <c r="F477" i="29"/>
  <c r="F480" i="29"/>
  <c r="F484" i="29"/>
  <c r="F542" i="29"/>
  <c r="F544" i="29"/>
  <c r="F547" i="29"/>
  <c r="F551" i="29"/>
  <c r="F556" i="29"/>
  <c r="F558" i="29"/>
  <c r="F562" i="29"/>
  <c r="F566" i="29"/>
  <c r="F609" i="29"/>
  <c r="F611" i="29"/>
  <c r="F614" i="29"/>
  <c r="F618" i="29"/>
  <c r="F623" i="29"/>
  <c r="F625" i="29"/>
  <c r="F629" i="29"/>
  <c r="F633" i="29"/>
  <c r="F676" i="29"/>
  <c r="F678" i="29"/>
  <c r="F681" i="29"/>
  <c r="F685" i="29"/>
  <c r="F743" i="29"/>
  <c r="F745" i="29"/>
  <c r="F748" i="29"/>
  <c r="F752" i="29"/>
  <c r="F757" i="29"/>
  <c r="F759" i="29"/>
  <c r="F763" i="29"/>
  <c r="F767" i="29"/>
  <c r="F741" i="29"/>
  <c r="F746" i="29"/>
  <c r="F749" i="29"/>
  <c r="F760" i="29"/>
  <c r="F764" i="29"/>
  <c r="F768" i="29"/>
  <c r="F92" i="29"/>
  <c r="F206" i="29"/>
  <c r="F208" i="29"/>
  <c r="F211" i="29"/>
  <c r="F222" i="29"/>
  <c r="F225" i="29"/>
  <c r="F229" i="29"/>
  <c r="F289" i="29"/>
  <c r="F292" i="29"/>
  <c r="F296" i="29"/>
  <c r="F340" i="29"/>
  <c r="F342" i="29"/>
  <c r="F345" i="29"/>
  <c r="F356" i="29"/>
  <c r="F359" i="29"/>
  <c r="F363" i="29"/>
  <c r="F407" i="29"/>
  <c r="F409" i="29"/>
  <c r="F412" i="29"/>
  <c r="F423" i="29"/>
  <c r="F426" i="29"/>
  <c r="F430" i="29"/>
  <c r="F474" i="29"/>
  <c r="F476" i="29"/>
  <c r="F479" i="29"/>
  <c r="F541" i="29"/>
  <c r="F543" i="29"/>
  <c r="F546" i="29"/>
  <c r="F557" i="29"/>
  <c r="F560" i="29"/>
  <c r="F564" i="29"/>
  <c r="F608" i="29"/>
  <c r="F610" i="29"/>
  <c r="F613" i="29"/>
  <c r="F624" i="29"/>
  <c r="F627" i="29"/>
  <c r="F631" i="29"/>
  <c r="F675" i="29"/>
  <c r="F677" i="29"/>
  <c r="F680" i="29"/>
  <c r="F742" i="29"/>
  <c r="F744" i="29"/>
  <c r="F747" i="29"/>
  <c r="F758" i="29"/>
  <c r="F761" i="29"/>
  <c r="F765" i="29"/>
  <c r="F769" i="29"/>
  <c r="F762" i="29"/>
  <c r="N41" i="1"/>
  <c r="Q3" i="1"/>
  <c r="K3" i="1"/>
  <c r="H3" i="1"/>
  <c r="K15" i="1"/>
  <c r="Q78" i="1"/>
  <c r="N78" i="1"/>
  <c r="K78" i="1"/>
  <c r="H78" i="1"/>
  <c r="E78" i="1"/>
  <c r="E41" i="1"/>
  <c r="H41" i="1"/>
  <c r="K41" i="1"/>
  <c r="Q41" i="1"/>
  <c r="N3" i="1"/>
  <c r="J46" i="1"/>
  <c r="Q24" i="1"/>
  <c r="I70" i="1"/>
  <c r="I62" i="1"/>
  <c r="C83" i="1"/>
  <c r="F83" i="1"/>
  <c r="I83" i="1"/>
  <c r="J83" i="1"/>
  <c r="L83" i="1"/>
  <c r="M83" i="1"/>
  <c r="O83" i="1"/>
  <c r="P83" i="1"/>
  <c r="Q83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P99" i="1"/>
  <c r="Q99" i="1"/>
  <c r="O107" i="1"/>
  <c r="O99" i="1"/>
  <c r="L99" i="1"/>
  <c r="N107" i="1"/>
  <c r="N99" i="1"/>
  <c r="L107" i="1"/>
  <c r="K107" i="1"/>
  <c r="J99" i="1"/>
  <c r="I99" i="1"/>
  <c r="I107" i="1"/>
  <c r="H107" i="1"/>
  <c r="G107" i="1"/>
  <c r="H99" i="1"/>
  <c r="F99" i="1"/>
  <c r="D107" i="1"/>
  <c r="E99" i="1"/>
  <c r="D99" i="1"/>
  <c r="C99" i="1"/>
  <c r="Q70" i="1"/>
  <c r="Q62" i="1"/>
  <c r="P62" i="1"/>
  <c r="P70" i="1"/>
  <c r="Q54" i="1"/>
  <c r="P54" i="1"/>
  <c r="O70" i="1"/>
  <c r="O62" i="1"/>
  <c r="O46" i="1"/>
  <c r="M62" i="1"/>
  <c r="N62" i="1"/>
  <c r="M46" i="1"/>
  <c r="N54" i="1"/>
  <c r="M54" i="1"/>
  <c r="L62" i="1"/>
  <c r="L46" i="1"/>
  <c r="L70" i="1"/>
  <c r="L54" i="1"/>
  <c r="J70" i="1"/>
  <c r="K70" i="1"/>
  <c r="K62" i="1"/>
  <c r="K46" i="1"/>
  <c r="K54" i="1"/>
  <c r="J54" i="1"/>
  <c r="I46" i="1"/>
  <c r="H54" i="1"/>
  <c r="H46" i="1"/>
  <c r="G54" i="1"/>
  <c r="F70" i="1"/>
  <c r="F54" i="1"/>
  <c r="E70" i="1"/>
  <c r="D70" i="1"/>
  <c r="E62" i="1"/>
  <c r="D62" i="1"/>
  <c r="E46" i="1"/>
  <c r="E54" i="1"/>
  <c r="D54" i="1"/>
  <c r="C46" i="1"/>
  <c r="Q32" i="1"/>
  <c r="Q8" i="1"/>
  <c r="P8" i="1"/>
  <c r="Q16" i="1"/>
  <c r="P16" i="1"/>
  <c r="O32" i="1"/>
  <c r="O24" i="1"/>
  <c r="O16" i="1"/>
  <c r="O8" i="1"/>
  <c r="N24" i="1"/>
  <c r="N16" i="1"/>
  <c r="M16" i="1"/>
  <c r="M8" i="1"/>
  <c r="L32" i="1"/>
  <c r="L24" i="1"/>
  <c r="L16" i="1"/>
  <c r="L8" i="1"/>
  <c r="K16" i="1"/>
  <c r="J16" i="1"/>
  <c r="K8" i="1"/>
  <c r="F24" i="1"/>
  <c r="G24" i="1"/>
  <c r="G16" i="1"/>
  <c r="H8" i="1"/>
  <c r="H32" i="1"/>
  <c r="I8" i="1"/>
  <c r="F8" i="1"/>
  <c r="H24" i="1" l="1"/>
  <c r="H16" i="1"/>
  <c r="F16" i="1"/>
  <c r="C16" i="1"/>
  <c r="C8" i="1"/>
  <c r="E16" i="1"/>
  <c r="D16" i="1"/>
  <c r="F755" i="10"/>
  <c r="B743" i="10"/>
  <c r="F738" i="10"/>
  <c r="F671" i="10"/>
  <c r="B676" i="10"/>
  <c r="F621" i="10"/>
  <c r="F604" i="10"/>
  <c r="B609" i="10"/>
  <c r="F554" i="10"/>
  <c r="F537" i="10"/>
  <c r="B542" i="10"/>
  <c r="F470" i="10"/>
  <c r="B475" i="10"/>
  <c r="F420" i="10"/>
  <c r="F403" i="10"/>
  <c r="B408" i="10"/>
  <c r="F353" i="10"/>
  <c r="F336" i="10"/>
  <c r="B341" i="10"/>
  <c r="F286" i="10"/>
  <c r="B274" i="10"/>
  <c r="F219" i="10"/>
  <c r="F202" i="10"/>
  <c r="B207" i="10"/>
  <c r="F152" i="10"/>
  <c r="F135" i="10"/>
  <c r="B140" i="10"/>
  <c r="F86" i="10"/>
  <c r="F85" i="10"/>
  <c r="F68" i="10"/>
  <c r="B73" i="10"/>
  <c r="B6" i="10" l="1"/>
  <c r="F1" i="10"/>
  <c r="F18" i="10"/>
  <c r="F755" i="9"/>
  <c r="F738" i="9"/>
  <c r="F604" i="9"/>
  <c r="F554" i="9"/>
  <c r="F336" i="9"/>
  <c r="F286" i="9"/>
  <c r="F219" i="9"/>
  <c r="F202" i="9"/>
  <c r="F18" i="9"/>
  <c r="F671" i="8"/>
  <c r="F621" i="8"/>
  <c r="F604" i="8"/>
  <c r="F420" i="8"/>
  <c r="B408" i="8"/>
  <c r="F403" i="8"/>
  <c r="B274" i="8"/>
  <c r="F470" i="7" l="1"/>
  <c r="F420" i="7"/>
  <c r="F403" i="7"/>
  <c r="B408" i="7"/>
  <c r="F269" i="7"/>
  <c r="B274" i="7"/>
  <c r="F219" i="7"/>
  <c r="F202" i="7"/>
  <c r="B274" i="6"/>
  <c r="F286" i="6"/>
  <c r="F219" i="6"/>
  <c r="F202" i="6"/>
  <c r="F688" i="6"/>
  <c r="F671" i="6"/>
  <c r="F621" i="6"/>
  <c r="F604" i="6"/>
  <c r="B274" i="4"/>
  <c r="B274" i="3"/>
  <c r="F144" i="3"/>
  <c r="F143" i="3"/>
  <c r="F137" i="3"/>
  <c r="F138" i="3"/>
  <c r="F139" i="3"/>
  <c r="F140" i="3"/>
  <c r="F141" i="3"/>
  <c r="F142" i="3"/>
  <c r="F145" i="3"/>
  <c r="F146" i="3"/>
  <c r="F147" i="3"/>
  <c r="F148" i="3"/>
  <c r="F149" i="3"/>
  <c r="S31" i="1"/>
  <c r="S32" i="1"/>
  <c r="S33" i="1"/>
  <c r="S26" i="1"/>
  <c r="S28" i="1"/>
  <c r="S29" i="1"/>
  <c r="S30" i="1"/>
  <c r="S27" i="1"/>
  <c r="Q106" i="1" l="1"/>
  <c r="Q105" i="1"/>
  <c r="Q98" i="1"/>
  <c r="Q107" i="1" s="1"/>
  <c r="Q97" i="1"/>
  <c r="Q90" i="1"/>
  <c r="Q89" i="1"/>
  <c r="O82" i="1"/>
  <c r="O81" i="1"/>
  <c r="N106" i="1"/>
  <c r="N105" i="1"/>
  <c r="N98" i="1"/>
  <c r="N97" i="1"/>
  <c r="L82" i="1"/>
  <c r="L81" i="1"/>
  <c r="N90" i="1"/>
  <c r="N89" i="1"/>
  <c r="K90" i="1"/>
  <c r="K99" i="1" s="1"/>
  <c r="K89" i="1"/>
  <c r="K106" i="1"/>
  <c r="K105" i="1"/>
  <c r="K98" i="1"/>
  <c r="K97" i="1"/>
  <c r="I82" i="1"/>
  <c r="I81" i="1"/>
  <c r="H106" i="1"/>
  <c r="H105" i="1"/>
  <c r="F82" i="1"/>
  <c r="F81" i="1"/>
  <c r="H90" i="1"/>
  <c r="H89" i="1"/>
  <c r="H98" i="1"/>
  <c r="H97" i="1"/>
  <c r="E106" i="1"/>
  <c r="E105" i="1"/>
  <c r="E98" i="1"/>
  <c r="E107" i="1" s="1"/>
  <c r="E97" i="1"/>
  <c r="E90" i="1"/>
  <c r="E89" i="1"/>
  <c r="C82" i="1"/>
  <c r="C81" i="1"/>
  <c r="O45" i="1"/>
  <c r="O44" i="1"/>
  <c r="Q69" i="1"/>
  <c r="Q68" i="1"/>
  <c r="Q61" i="1"/>
  <c r="Q60" i="1"/>
  <c r="Q53" i="1"/>
  <c r="Q52" i="1"/>
  <c r="N69" i="1"/>
  <c r="N68" i="1"/>
  <c r="N61" i="1"/>
  <c r="N70" i="1" s="1"/>
  <c r="N60" i="1"/>
  <c r="N53" i="1"/>
  <c r="N52" i="1"/>
  <c r="L45" i="1"/>
  <c r="L44" i="1"/>
  <c r="K60" i="1"/>
  <c r="K61" i="1"/>
  <c r="K69" i="1"/>
  <c r="K68" i="1"/>
  <c r="K53" i="1"/>
  <c r="K52" i="1"/>
  <c r="I45" i="1"/>
  <c r="I44" i="1"/>
  <c r="K31" i="1"/>
  <c r="K30" i="1"/>
  <c r="I7" i="1"/>
  <c r="I6" i="1"/>
  <c r="F45" i="1"/>
  <c r="E53" i="1"/>
  <c r="F44" i="1"/>
  <c r="H60" i="1"/>
  <c r="H61" i="1"/>
  <c r="H53" i="1"/>
  <c r="H52" i="1"/>
  <c r="H68" i="1"/>
  <c r="E68" i="1"/>
  <c r="H69" i="1"/>
  <c r="C45" i="1"/>
  <c r="C44" i="1"/>
  <c r="E69" i="1"/>
  <c r="E61" i="1"/>
  <c r="F6" i="1"/>
  <c r="F7" i="1"/>
  <c r="F14" i="1"/>
  <c r="F15" i="1"/>
  <c r="F22" i="1"/>
  <c r="F23" i="1"/>
  <c r="E52" i="1"/>
  <c r="E60" i="1"/>
  <c r="Q31" i="1"/>
  <c r="N14" i="1"/>
  <c r="O6" i="1"/>
  <c r="L7" i="1"/>
  <c r="H22" i="1"/>
  <c r="Q22" i="1"/>
  <c r="L6" i="1"/>
  <c r="K14" i="1"/>
  <c r="Q15" i="1"/>
  <c r="N15" i="1"/>
  <c r="Q30" i="1"/>
  <c r="N22" i="1"/>
  <c r="K23" i="1"/>
  <c r="O7" i="1"/>
  <c r="N30" i="1"/>
  <c r="Q23" i="1"/>
  <c r="N31" i="1"/>
  <c r="K22" i="1"/>
  <c r="Q14" i="1"/>
  <c r="N23" i="1"/>
  <c r="H23" i="1"/>
  <c r="H31" i="1"/>
  <c r="H30" i="1"/>
  <c r="H15" i="1"/>
  <c r="H14" i="1"/>
  <c r="Q82" i="1"/>
  <c r="P82" i="1"/>
  <c r="Q81" i="1"/>
  <c r="P81" i="1"/>
  <c r="D44" i="1"/>
  <c r="E44" i="1"/>
  <c r="G44" i="1"/>
  <c r="H44" i="1"/>
  <c r="J44" i="1"/>
  <c r="K44" i="1"/>
  <c r="M44" i="1"/>
  <c r="N44" i="1"/>
  <c r="D45" i="1"/>
  <c r="E45" i="1"/>
  <c r="G45" i="1"/>
  <c r="H45" i="1"/>
  <c r="J45" i="1"/>
  <c r="K45" i="1"/>
  <c r="M45" i="1"/>
  <c r="N45" i="1"/>
  <c r="N82" i="1"/>
  <c r="M82" i="1"/>
  <c r="K82" i="1"/>
  <c r="J82" i="1"/>
  <c r="H82" i="1"/>
  <c r="G82" i="1"/>
  <c r="E82" i="1"/>
  <c r="D82" i="1"/>
  <c r="N81" i="1"/>
  <c r="M81" i="1"/>
  <c r="K81" i="1"/>
  <c r="J81" i="1"/>
  <c r="H81" i="1"/>
  <c r="G81" i="1"/>
  <c r="E81" i="1"/>
  <c r="D81" i="1"/>
  <c r="P98" i="1"/>
  <c r="O98" i="1"/>
  <c r="M106" i="1"/>
  <c r="L106" i="1"/>
  <c r="J106" i="1"/>
  <c r="I106" i="1"/>
  <c r="G106" i="1"/>
  <c r="F688" i="29" s="1"/>
  <c r="F106" i="1"/>
  <c r="D106" i="1"/>
  <c r="C106" i="1"/>
  <c r="P97" i="1"/>
  <c r="F470" i="32" s="1"/>
  <c r="O97" i="1"/>
  <c r="M105" i="1"/>
  <c r="L105" i="1"/>
  <c r="J105" i="1"/>
  <c r="F671" i="30" s="1"/>
  <c r="I105" i="1"/>
  <c r="G105" i="1"/>
  <c r="F105" i="1"/>
  <c r="D105" i="1"/>
  <c r="C105" i="1"/>
  <c r="G99" i="1"/>
  <c r="P106" i="1"/>
  <c r="F688" i="32" s="1"/>
  <c r="O106" i="1"/>
  <c r="M90" i="1"/>
  <c r="L90" i="1"/>
  <c r="J98" i="1"/>
  <c r="I98" i="1"/>
  <c r="G98" i="1"/>
  <c r="F487" i="29" s="1"/>
  <c r="F98" i="1"/>
  <c r="F107" i="1" s="1"/>
  <c r="D98" i="1"/>
  <c r="C98" i="1"/>
  <c r="C107" i="1" s="1"/>
  <c r="P105" i="1"/>
  <c r="O105" i="1"/>
  <c r="M89" i="1"/>
  <c r="L89" i="1"/>
  <c r="J97" i="1"/>
  <c r="F470" i="30" s="1"/>
  <c r="I97" i="1"/>
  <c r="G97" i="1"/>
  <c r="F97" i="1"/>
  <c r="D97" i="1"/>
  <c r="C97" i="1"/>
  <c r="P90" i="1"/>
  <c r="O90" i="1"/>
  <c r="M98" i="1"/>
  <c r="L98" i="1"/>
  <c r="J90" i="1"/>
  <c r="I90" i="1"/>
  <c r="G90" i="1"/>
  <c r="F90" i="1"/>
  <c r="D90" i="1"/>
  <c r="E83" i="1" s="1"/>
  <c r="C90" i="1"/>
  <c r="P89" i="1"/>
  <c r="O89" i="1"/>
  <c r="M97" i="1"/>
  <c r="L97" i="1"/>
  <c r="J89" i="1"/>
  <c r="I89" i="1"/>
  <c r="G89" i="1"/>
  <c r="F89" i="1"/>
  <c r="D89" i="1"/>
  <c r="C89" i="1"/>
  <c r="Q45" i="1"/>
  <c r="P45" i="1"/>
  <c r="Q44" i="1"/>
  <c r="P44" i="1"/>
  <c r="G6" i="1"/>
  <c r="H6" i="1"/>
  <c r="G7" i="1"/>
  <c r="H7" i="1"/>
  <c r="F487" i="32" l="1"/>
  <c r="P107" i="1"/>
  <c r="B681" i="32" s="1"/>
  <c r="F688" i="31"/>
  <c r="M99" i="1"/>
  <c r="B480" i="31" s="1"/>
  <c r="F269" i="29"/>
  <c r="G83" i="1"/>
  <c r="B78" i="29" s="1"/>
  <c r="F487" i="30"/>
  <c r="J107" i="1"/>
  <c r="B681" i="30" s="1"/>
  <c r="F478" i="30"/>
  <c r="F475" i="30"/>
  <c r="F481" i="30"/>
  <c r="F474" i="30"/>
  <c r="F472" i="30"/>
  <c r="F482" i="30"/>
  <c r="F484" i="30"/>
  <c r="F471" i="30"/>
  <c r="F477" i="30"/>
  <c r="F479" i="30"/>
  <c r="F473" i="30"/>
  <c r="F483" i="30"/>
  <c r="F476" i="30"/>
  <c r="F480" i="30"/>
  <c r="F494" i="29"/>
  <c r="F498" i="29"/>
  <c r="F488" i="29"/>
  <c r="F501" i="29"/>
  <c r="F496" i="29"/>
  <c r="F500" i="29"/>
  <c r="F499" i="29"/>
  <c r="F493" i="29"/>
  <c r="F489" i="29"/>
  <c r="F497" i="29"/>
  <c r="F491" i="29"/>
  <c r="F492" i="29"/>
  <c r="F495" i="29"/>
  <c r="F490" i="29"/>
  <c r="F286" i="31"/>
  <c r="N83" i="1"/>
  <c r="B145" i="31" s="1"/>
  <c r="F700" i="32"/>
  <c r="F695" i="32"/>
  <c r="F689" i="32"/>
  <c r="F702" i="32"/>
  <c r="F697" i="32"/>
  <c r="F692" i="32"/>
  <c r="F699" i="32"/>
  <c r="F696" i="32"/>
  <c r="F690" i="32"/>
  <c r="F693" i="32"/>
  <c r="F691" i="32"/>
  <c r="F694" i="32"/>
  <c r="F698" i="32"/>
  <c r="F701" i="32"/>
  <c r="F697" i="29"/>
  <c r="F702" i="29"/>
  <c r="F699" i="29"/>
  <c r="F695" i="29"/>
  <c r="F701" i="29"/>
  <c r="F693" i="29"/>
  <c r="F689" i="29"/>
  <c r="F690" i="29"/>
  <c r="F691" i="29"/>
  <c r="F696" i="29"/>
  <c r="F698" i="29"/>
  <c r="F700" i="29"/>
  <c r="F692" i="29"/>
  <c r="F694" i="29"/>
  <c r="F487" i="31"/>
  <c r="M107" i="1"/>
  <c r="B681" i="31" s="1"/>
  <c r="F684" i="30"/>
  <c r="F682" i="30"/>
  <c r="F676" i="30"/>
  <c r="F678" i="30"/>
  <c r="F679" i="30"/>
  <c r="F673" i="30"/>
  <c r="F680" i="30"/>
  <c r="F681" i="30"/>
  <c r="F675" i="30"/>
  <c r="F672" i="30"/>
  <c r="F683" i="30"/>
  <c r="F685" i="30"/>
  <c r="F674" i="30"/>
  <c r="F677" i="30"/>
  <c r="F482" i="32"/>
  <c r="F484" i="32"/>
  <c r="F473" i="32"/>
  <c r="F477" i="32"/>
  <c r="F483" i="32"/>
  <c r="F481" i="32"/>
  <c r="F476" i="32"/>
  <c r="F475" i="32"/>
  <c r="F472" i="32"/>
  <c r="F474" i="32"/>
  <c r="F471" i="32"/>
  <c r="F478" i="32"/>
  <c r="F479" i="32"/>
  <c r="F480" i="32"/>
  <c r="D53" i="1"/>
  <c r="D52" i="1"/>
  <c r="D61" i="1"/>
  <c r="D60" i="1"/>
  <c r="D69" i="1"/>
  <c r="F688" i="9" s="1"/>
  <c r="D68" i="1"/>
  <c r="F671" i="9" s="1"/>
  <c r="C53" i="1"/>
  <c r="C52" i="1"/>
  <c r="C61" i="1"/>
  <c r="C70" i="1" s="1"/>
  <c r="C60" i="1"/>
  <c r="C54" i="1" s="1"/>
  <c r="C69" i="1"/>
  <c r="C62" i="1" s="1"/>
  <c r="C68" i="1"/>
  <c r="C23" i="1"/>
  <c r="H70" i="1"/>
  <c r="P53" i="1"/>
  <c r="O53" i="1"/>
  <c r="M69" i="1"/>
  <c r="F688" i="12" s="1"/>
  <c r="L69" i="1"/>
  <c r="J53" i="1"/>
  <c r="I53" i="1"/>
  <c r="G69" i="1"/>
  <c r="F69" i="1"/>
  <c r="P52" i="1"/>
  <c r="O52" i="1"/>
  <c r="M68" i="1"/>
  <c r="L68" i="1"/>
  <c r="J52" i="1"/>
  <c r="F269" i="11" s="1"/>
  <c r="I52" i="1"/>
  <c r="G68" i="1"/>
  <c r="F68" i="1"/>
  <c r="H62" i="1"/>
  <c r="P69" i="1"/>
  <c r="F688" i="13" s="1"/>
  <c r="O69" i="1"/>
  <c r="M53" i="1"/>
  <c r="L53" i="1"/>
  <c r="J69" i="1"/>
  <c r="I69" i="1"/>
  <c r="G61" i="1"/>
  <c r="F61" i="1"/>
  <c r="P68" i="1"/>
  <c r="O68" i="1"/>
  <c r="M52" i="1"/>
  <c r="L52" i="1"/>
  <c r="J68" i="1"/>
  <c r="F671" i="11" s="1"/>
  <c r="I68" i="1"/>
  <c r="G60" i="1"/>
  <c r="F60" i="1"/>
  <c r="O54" i="1"/>
  <c r="I54" i="1"/>
  <c r="P61" i="1"/>
  <c r="O61" i="1"/>
  <c r="M61" i="1"/>
  <c r="L61" i="1"/>
  <c r="J61" i="1"/>
  <c r="I61" i="1"/>
  <c r="G53" i="1"/>
  <c r="F53" i="1"/>
  <c r="F62" i="1" s="1"/>
  <c r="P60" i="1"/>
  <c r="O60" i="1"/>
  <c r="M60" i="1"/>
  <c r="L60" i="1"/>
  <c r="J60" i="1"/>
  <c r="I60" i="1"/>
  <c r="G52" i="1"/>
  <c r="F269" i="10" s="1"/>
  <c r="F52" i="1"/>
  <c r="F46" i="1" s="1"/>
  <c r="P14" i="1"/>
  <c r="P23" i="1"/>
  <c r="F487" i="8" s="1"/>
  <c r="P22" i="1"/>
  <c r="P31" i="1"/>
  <c r="F688" i="8" s="1"/>
  <c r="P30" i="1"/>
  <c r="P15" i="1"/>
  <c r="O14" i="1"/>
  <c r="O15" i="1"/>
  <c r="O30" i="1"/>
  <c r="O31" i="1"/>
  <c r="O22" i="1"/>
  <c r="O23" i="1"/>
  <c r="M22" i="1"/>
  <c r="M30" i="1"/>
  <c r="M15" i="1"/>
  <c r="M14" i="1"/>
  <c r="M23" i="1"/>
  <c r="M31" i="1"/>
  <c r="L22" i="1"/>
  <c r="L23" i="1"/>
  <c r="L14" i="1"/>
  <c r="L15" i="1"/>
  <c r="L30" i="1"/>
  <c r="L31" i="1"/>
  <c r="J15" i="1"/>
  <c r="J14" i="1"/>
  <c r="J23" i="1"/>
  <c r="J22" i="1"/>
  <c r="J31" i="1"/>
  <c r="J30" i="1"/>
  <c r="I30" i="1"/>
  <c r="I31" i="1"/>
  <c r="I24" i="1" s="1"/>
  <c r="I22" i="1"/>
  <c r="I16" i="1" s="1"/>
  <c r="I23" i="1"/>
  <c r="I32" i="1" s="1"/>
  <c r="I14" i="1"/>
  <c r="I15" i="1"/>
  <c r="G31" i="1"/>
  <c r="G30" i="1"/>
  <c r="G23" i="1"/>
  <c r="G32" i="1" s="1"/>
  <c r="G22" i="1"/>
  <c r="G15" i="1"/>
  <c r="G14" i="1"/>
  <c r="D14" i="1"/>
  <c r="E23" i="1"/>
  <c r="E22" i="1"/>
  <c r="E15" i="1"/>
  <c r="E14" i="1"/>
  <c r="D15" i="1"/>
  <c r="D8" i="1" s="1"/>
  <c r="F688" i="11" l="1"/>
  <c r="D46" i="1"/>
  <c r="F269" i="9"/>
  <c r="F286" i="13"/>
  <c r="Q46" i="1"/>
  <c r="B145" i="13" s="1"/>
  <c r="F498" i="30"/>
  <c r="F495" i="30"/>
  <c r="F500" i="30"/>
  <c r="F489" i="30"/>
  <c r="F499" i="30"/>
  <c r="F488" i="30"/>
  <c r="F494" i="30"/>
  <c r="F496" i="30"/>
  <c r="F490" i="30"/>
  <c r="F492" i="30"/>
  <c r="F497" i="30"/>
  <c r="F501" i="30"/>
  <c r="F493" i="30"/>
  <c r="F491" i="30"/>
  <c r="F696" i="31"/>
  <c r="F689" i="31"/>
  <c r="F695" i="31"/>
  <c r="F700" i="31"/>
  <c r="F692" i="31"/>
  <c r="F702" i="31"/>
  <c r="F699" i="31"/>
  <c r="F690" i="31"/>
  <c r="F697" i="31"/>
  <c r="F694" i="31"/>
  <c r="F701" i="31"/>
  <c r="F693" i="31"/>
  <c r="F691" i="31"/>
  <c r="F698" i="31"/>
  <c r="F277" i="29"/>
  <c r="F270" i="29"/>
  <c r="F282" i="29"/>
  <c r="F272" i="29"/>
  <c r="F281" i="29"/>
  <c r="F280" i="29"/>
  <c r="F271" i="29"/>
  <c r="F279" i="29"/>
  <c r="F275" i="29"/>
  <c r="F283" i="29"/>
  <c r="F274" i="29"/>
  <c r="F276" i="29"/>
  <c r="F273" i="29"/>
  <c r="F278" i="29"/>
  <c r="F499" i="32"/>
  <c r="F494" i="32"/>
  <c r="F488" i="32"/>
  <c r="F498" i="32"/>
  <c r="F496" i="32"/>
  <c r="F491" i="32"/>
  <c r="F492" i="32"/>
  <c r="F500" i="32"/>
  <c r="F495" i="32"/>
  <c r="F489" i="32"/>
  <c r="F501" i="32"/>
  <c r="F497" i="32"/>
  <c r="F490" i="32"/>
  <c r="F493" i="32"/>
  <c r="M24" i="1"/>
  <c r="F286" i="7"/>
  <c r="G70" i="1"/>
  <c r="B681" i="10" s="1"/>
  <c r="F487" i="10"/>
  <c r="F286" i="12"/>
  <c r="N46" i="1"/>
  <c r="B145" i="12" s="1"/>
  <c r="F297" i="31"/>
  <c r="F288" i="31"/>
  <c r="F293" i="31"/>
  <c r="F300" i="31"/>
  <c r="F287" i="31"/>
  <c r="F298" i="31"/>
  <c r="F290" i="31"/>
  <c r="F294" i="31"/>
  <c r="F295" i="31"/>
  <c r="F292" i="31"/>
  <c r="F299" i="31"/>
  <c r="F296" i="31"/>
  <c r="F291" i="31"/>
  <c r="F289" i="31"/>
  <c r="G62" i="1"/>
  <c r="B480" i="10" s="1"/>
  <c r="F688" i="10"/>
  <c r="P32" i="1"/>
  <c r="F470" i="8"/>
  <c r="F487" i="12"/>
  <c r="M70" i="1"/>
  <c r="B681" i="12" s="1"/>
  <c r="M32" i="1"/>
  <c r="F487" i="7"/>
  <c r="J8" i="1"/>
  <c r="F269" i="6"/>
  <c r="F269" i="13"/>
  <c r="P46" i="1"/>
  <c r="B78" i="13" s="1"/>
  <c r="F495" i="31"/>
  <c r="F498" i="31"/>
  <c r="F491" i="31"/>
  <c r="F499" i="31"/>
  <c r="F489" i="31"/>
  <c r="F501" i="31"/>
  <c r="F490" i="31"/>
  <c r="F494" i="31"/>
  <c r="F488" i="31"/>
  <c r="F496" i="31"/>
  <c r="F497" i="31"/>
  <c r="F493" i="31"/>
  <c r="F500" i="31"/>
  <c r="F492" i="31"/>
  <c r="F30" i="1"/>
  <c r="X27" i="1" s="1"/>
  <c r="F31" i="1"/>
  <c r="F32" i="1"/>
  <c r="C22" i="1"/>
  <c r="C14" i="1"/>
  <c r="C15" i="1"/>
  <c r="C7" i="1"/>
  <c r="C6" i="1"/>
  <c r="X33" i="1"/>
  <c r="X32" i="1"/>
  <c r="Q6" i="1"/>
  <c r="M7" i="1"/>
  <c r="P7" i="1"/>
  <c r="N6" i="1"/>
  <c r="Q7" i="1"/>
  <c r="N7" i="1"/>
  <c r="P6" i="1"/>
  <c r="M6" i="1"/>
  <c r="K6" i="1"/>
  <c r="J6" i="1"/>
  <c r="J7" i="1"/>
  <c r="K7" i="1"/>
  <c r="E7" i="1"/>
  <c r="E6" i="1"/>
  <c r="D7" i="1"/>
  <c r="D6" i="1"/>
  <c r="X28" i="1" l="1"/>
  <c r="X29" i="1"/>
  <c r="X30" i="1"/>
  <c r="X31" i="1"/>
  <c r="B35" i="23" l="1"/>
  <c r="B34" i="23"/>
  <c r="H31" i="23"/>
  <c r="H30" i="23"/>
  <c r="S2" i="19" l="1"/>
  <c r="T2" i="19"/>
  <c r="S3" i="19"/>
  <c r="T3" i="19"/>
  <c r="S4" i="19"/>
  <c r="T4" i="19"/>
  <c r="S20" i="19"/>
  <c r="T20" i="19" s="1"/>
  <c r="S21" i="19"/>
  <c r="T21" i="19" s="1"/>
  <c r="S22" i="19"/>
  <c r="T22" i="19" s="1"/>
  <c r="S23" i="19"/>
  <c r="T23" i="19" s="1"/>
  <c r="B38" i="23" l="1"/>
  <c r="B39" i="23"/>
  <c r="A274" i="21" l="1"/>
  <c r="F120" i="1"/>
  <c r="F119" i="1"/>
  <c r="B275" i="21"/>
  <c r="B276" i="21"/>
  <c r="A271" i="21"/>
  <c r="A204" i="21"/>
  <c r="G301" i="21"/>
  <c r="A289" i="21"/>
  <c r="G284" i="21"/>
  <c r="B279" i="21"/>
  <c r="I120" i="1"/>
  <c r="B31" i="23" s="1"/>
  <c r="I119" i="1"/>
  <c r="B30" i="23" s="1"/>
  <c r="K120" i="1"/>
  <c r="K119" i="1"/>
  <c r="C120" i="1"/>
  <c r="C119" i="1"/>
  <c r="E123" i="1"/>
  <c r="D122" i="1"/>
  <c r="D123" i="1"/>
  <c r="E122" i="1"/>
  <c r="D120" i="1"/>
  <c r="D119" i="1"/>
  <c r="E120" i="1"/>
  <c r="E119" i="1"/>
  <c r="H120" i="1"/>
  <c r="H119" i="1"/>
  <c r="G123" i="1"/>
  <c r="F286" i="21" s="1"/>
  <c r="G122" i="1"/>
  <c r="F269" i="21" s="1"/>
  <c r="H9" i="23"/>
  <c r="J3" i="23" s="1"/>
  <c r="H8" i="23"/>
  <c r="J11" i="23" s="1"/>
  <c r="E9" i="23"/>
  <c r="G3" i="23" s="1"/>
  <c r="E8" i="23"/>
  <c r="B13" i="23"/>
  <c r="B12" i="23"/>
  <c r="B9" i="23"/>
  <c r="D3" i="23" s="1"/>
  <c r="B8" i="23"/>
  <c r="D11" i="23" s="1"/>
  <c r="E5" i="23"/>
  <c r="G7" i="23" s="1"/>
  <c r="E4" i="23"/>
  <c r="B5" i="23"/>
  <c r="D7" i="23" s="1"/>
  <c r="B4" i="23"/>
  <c r="H13" i="23"/>
  <c r="H12" i="23"/>
  <c r="H5" i="23"/>
  <c r="J7" i="23" s="1"/>
  <c r="H4" i="23"/>
  <c r="E24" i="23"/>
  <c r="E23" i="23"/>
  <c r="B20" i="23"/>
  <c r="B24" i="23"/>
  <c r="D18" i="23" s="1"/>
  <c r="B23" i="23"/>
  <c r="H24" i="23"/>
  <c r="H23" i="23"/>
  <c r="H20" i="23"/>
  <c r="H19" i="23"/>
  <c r="B19" i="23"/>
  <c r="P24" i="1" l="1"/>
  <c r="N32" i="1"/>
  <c r="N8" i="1"/>
  <c r="K24" i="1"/>
  <c r="J24" i="1"/>
  <c r="U32" i="1" l="1"/>
  <c r="U30" i="1"/>
  <c r="U28" i="1"/>
  <c r="U31" i="1"/>
  <c r="U33" i="1"/>
  <c r="U27" i="1"/>
  <c r="U29" i="1"/>
  <c r="K32" i="1"/>
  <c r="W31" i="1"/>
  <c r="W33" i="1"/>
  <c r="W32" i="1"/>
  <c r="W27" i="1"/>
  <c r="W28" i="1"/>
  <c r="W30" i="1"/>
  <c r="W29" i="1"/>
  <c r="V30" i="1"/>
  <c r="V32" i="1"/>
  <c r="V27" i="1"/>
  <c r="V33" i="1"/>
  <c r="V31" i="1"/>
  <c r="V28" i="1"/>
  <c r="V29" i="1"/>
  <c r="C24" i="1" l="1"/>
  <c r="F219" i="22" l="1"/>
  <c r="F202" i="22"/>
  <c r="B209" i="22"/>
  <c r="B208" i="22"/>
  <c r="B207" i="22"/>
  <c r="G234" i="22"/>
  <c r="A222" i="22"/>
  <c r="G217" i="22"/>
  <c r="B212" i="22"/>
  <c r="A204" i="22"/>
  <c r="B142" i="22"/>
  <c r="B141" i="22"/>
  <c r="B140" i="22"/>
  <c r="I122" i="1"/>
  <c r="I123" i="1"/>
  <c r="I125" i="1"/>
  <c r="F135" i="22" s="1"/>
  <c r="I126" i="1"/>
  <c r="F152" i="22" s="1"/>
  <c r="A207" i="21"/>
  <c r="B209" i="21"/>
  <c r="B208" i="21"/>
  <c r="H123" i="1"/>
  <c r="H122" i="1"/>
  <c r="G234" i="21"/>
  <c r="A222" i="21"/>
  <c r="G217" i="21"/>
  <c r="B142" i="21"/>
  <c r="S18" i="19"/>
  <c r="T18" i="19" s="1"/>
  <c r="S19" i="19"/>
  <c r="T19" i="19" s="1"/>
  <c r="S24" i="19"/>
  <c r="T24" i="19" s="1"/>
  <c r="S25" i="19"/>
  <c r="T25" i="19" s="1"/>
  <c r="S26" i="19"/>
  <c r="T26" i="19" s="1"/>
  <c r="S27" i="19"/>
  <c r="T27" i="19" s="1"/>
  <c r="F216" i="21" l="1"/>
  <c r="F202" i="21"/>
  <c r="F209" i="21" s="1"/>
  <c r="F219" i="21"/>
  <c r="F233" i="21" s="1"/>
  <c r="F203" i="21"/>
  <c r="F205" i="21"/>
  <c r="F207" i="21"/>
  <c r="F211" i="21"/>
  <c r="F213" i="21"/>
  <c r="F215" i="21"/>
  <c r="F220" i="21"/>
  <c r="F204" i="21"/>
  <c r="F206" i="21"/>
  <c r="F208" i="21"/>
  <c r="F210" i="21"/>
  <c r="F212" i="21"/>
  <c r="F214" i="21"/>
  <c r="B74" i="22"/>
  <c r="B73" i="22"/>
  <c r="B7" i="22"/>
  <c r="B6" i="22"/>
  <c r="G167" i="22"/>
  <c r="A155" i="22"/>
  <c r="B154" i="22"/>
  <c r="G150" i="22"/>
  <c r="A137" i="22"/>
  <c r="G100" i="22"/>
  <c r="A88" i="22"/>
  <c r="B87" i="22"/>
  <c r="G83" i="22"/>
  <c r="B75" i="22"/>
  <c r="A70" i="22"/>
  <c r="G33" i="22"/>
  <c r="A21" i="22"/>
  <c r="G16" i="22"/>
  <c r="B8" i="22"/>
  <c r="B141" i="21"/>
  <c r="B140" i="21"/>
  <c r="B74" i="21"/>
  <c r="B73" i="21"/>
  <c r="B6" i="21"/>
  <c r="B7" i="21"/>
  <c r="G167" i="21"/>
  <c r="A155" i="21"/>
  <c r="B154" i="21"/>
  <c r="G150" i="21"/>
  <c r="A137" i="21"/>
  <c r="G100" i="21"/>
  <c r="A88" i="21"/>
  <c r="B87" i="21"/>
  <c r="G83" i="21"/>
  <c r="B75" i="21"/>
  <c r="A70" i="21"/>
  <c r="G33" i="21"/>
  <c r="A21" i="21"/>
  <c r="G16" i="21"/>
  <c r="B8" i="21"/>
  <c r="B343" i="20"/>
  <c r="B342" i="20"/>
  <c r="B341" i="20"/>
  <c r="B275" i="20"/>
  <c r="B274" i="20"/>
  <c r="B276" i="20"/>
  <c r="B208" i="20"/>
  <c r="B209" i="20"/>
  <c r="B207" i="20"/>
  <c r="B75" i="20"/>
  <c r="B74" i="20"/>
  <c r="B142" i="20"/>
  <c r="B141" i="20"/>
  <c r="B140" i="20"/>
  <c r="B73" i="20"/>
  <c r="F166" i="22"/>
  <c r="F149" i="22"/>
  <c r="F18" i="22"/>
  <c r="F143" i="22" s="1"/>
  <c r="F1" i="22"/>
  <c r="F15" i="22" s="1"/>
  <c r="F85" i="22"/>
  <c r="F99" i="22" s="1"/>
  <c r="F68" i="22"/>
  <c r="F82" i="22" s="1"/>
  <c r="F152" i="21"/>
  <c r="F166" i="21" s="1"/>
  <c r="F135" i="21"/>
  <c r="F149" i="21" s="1"/>
  <c r="F123" i="1"/>
  <c r="F122" i="1"/>
  <c r="B145" i="21" s="1"/>
  <c r="F1" i="21"/>
  <c r="F15" i="21" s="1"/>
  <c r="E126" i="1"/>
  <c r="F353" i="20" s="1"/>
  <c r="F367" i="20" s="1"/>
  <c r="E125" i="1"/>
  <c r="F336" i="20" s="1"/>
  <c r="F350" i="20" s="1"/>
  <c r="F286" i="20"/>
  <c r="F300" i="20" s="1"/>
  <c r="F269" i="20"/>
  <c r="F283" i="20" s="1"/>
  <c r="B279" i="20"/>
  <c r="F202" i="20"/>
  <c r="F216" i="20" s="1"/>
  <c r="F18" i="20"/>
  <c r="F143" i="20" s="1"/>
  <c r="F1" i="20"/>
  <c r="F15" i="20" s="1"/>
  <c r="C123" i="1"/>
  <c r="C122" i="1"/>
  <c r="F68" i="20" s="1"/>
  <c r="F82" i="20" s="1"/>
  <c r="C126" i="1"/>
  <c r="F152" i="20" s="1"/>
  <c r="C125" i="1"/>
  <c r="F135" i="20" s="1"/>
  <c r="F149" i="20" s="1"/>
  <c r="B8" i="20"/>
  <c r="B6" i="20"/>
  <c r="B7" i="20"/>
  <c r="G368" i="20"/>
  <c r="A356" i="20"/>
  <c r="G351" i="20"/>
  <c r="A338" i="20"/>
  <c r="G301" i="20"/>
  <c r="A290" i="20"/>
  <c r="A289" i="20"/>
  <c r="G284" i="20"/>
  <c r="A271" i="20"/>
  <c r="G234" i="20"/>
  <c r="A222" i="20"/>
  <c r="G217" i="20"/>
  <c r="A204" i="20"/>
  <c r="G167" i="20"/>
  <c r="A155" i="20"/>
  <c r="B154" i="20"/>
  <c r="G150" i="20"/>
  <c r="A137" i="20"/>
  <c r="G100" i="20"/>
  <c r="A88" i="20"/>
  <c r="B87" i="20"/>
  <c r="G83" i="20"/>
  <c r="A70" i="20"/>
  <c r="G33" i="20"/>
  <c r="A21" i="20"/>
  <c r="G16" i="20"/>
  <c r="F282" i="21" l="1"/>
  <c r="F270" i="21"/>
  <c r="F273" i="21"/>
  <c r="F278" i="21"/>
  <c r="F283" i="21"/>
  <c r="F277" i="21"/>
  <c r="F272" i="21"/>
  <c r="F271" i="21"/>
  <c r="F274" i="21"/>
  <c r="F281" i="21"/>
  <c r="F276" i="21"/>
  <c r="F275" i="21"/>
  <c r="F280" i="21"/>
  <c r="F279" i="21"/>
  <c r="F221" i="21"/>
  <c r="F229" i="21"/>
  <c r="F228" i="21"/>
  <c r="F227" i="21"/>
  <c r="F230" i="21"/>
  <c r="F222" i="21"/>
  <c r="F231" i="21"/>
  <c r="F223" i="21"/>
  <c r="F232" i="21"/>
  <c r="F224" i="21"/>
  <c r="F225" i="21"/>
  <c r="F226" i="21"/>
  <c r="F300" i="21"/>
  <c r="F298" i="21"/>
  <c r="F296" i="21"/>
  <c r="F294" i="21"/>
  <c r="F292" i="21"/>
  <c r="F290" i="21"/>
  <c r="F287" i="21"/>
  <c r="F299" i="21"/>
  <c r="F297" i="21"/>
  <c r="F295" i="21"/>
  <c r="F293" i="21"/>
  <c r="F291" i="21"/>
  <c r="F289" i="21"/>
  <c r="F288" i="21"/>
  <c r="F18" i="21"/>
  <c r="F143" i="21" s="1"/>
  <c r="F85" i="20"/>
  <c r="F99" i="20" s="1"/>
  <c r="B11" i="20"/>
  <c r="B78" i="20"/>
  <c r="F85" i="21"/>
  <c r="F99" i="21" s="1"/>
  <c r="F219" i="20"/>
  <c r="F233" i="20" s="1"/>
  <c r="B346" i="20"/>
  <c r="B212" i="20"/>
  <c r="B145" i="22"/>
  <c r="B11" i="22"/>
  <c r="B78" i="22"/>
  <c r="F68" i="21"/>
  <c r="F82" i="21" s="1"/>
  <c r="B78" i="21"/>
  <c r="B145" i="20"/>
  <c r="F2" i="22"/>
  <c r="F3" i="22"/>
  <c r="F4" i="22"/>
  <c r="F5" i="22"/>
  <c r="F6" i="22"/>
  <c r="F7" i="22"/>
  <c r="F8" i="22"/>
  <c r="F9" i="22"/>
  <c r="F10" i="22"/>
  <c r="F11" i="22"/>
  <c r="F12" i="22"/>
  <c r="F13" i="22"/>
  <c r="F14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136" i="22"/>
  <c r="F137" i="22"/>
  <c r="F138" i="22"/>
  <c r="F139" i="22"/>
  <c r="F140" i="22"/>
  <c r="F141" i="22"/>
  <c r="F142" i="22"/>
  <c r="F144" i="22"/>
  <c r="F145" i="22"/>
  <c r="F146" i="22"/>
  <c r="F147" i="22"/>
  <c r="F148" i="22"/>
  <c r="F153" i="22"/>
  <c r="F154" i="22"/>
  <c r="F155" i="22"/>
  <c r="F156" i="22"/>
  <c r="F157" i="22"/>
  <c r="F158" i="22"/>
  <c r="F159" i="22"/>
  <c r="F160" i="22"/>
  <c r="F161" i="22"/>
  <c r="F162" i="22"/>
  <c r="F163" i="22"/>
  <c r="F164" i="22"/>
  <c r="F165" i="22"/>
  <c r="F2" i="21"/>
  <c r="F3" i="21"/>
  <c r="F4" i="21"/>
  <c r="F5" i="21"/>
  <c r="F6" i="21"/>
  <c r="F7" i="21"/>
  <c r="F8" i="21"/>
  <c r="F9" i="21"/>
  <c r="F10" i="21"/>
  <c r="F11" i="21"/>
  <c r="F12" i="21"/>
  <c r="F13" i="21"/>
  <c r="F14" i="21"/>
  <c r="F136" i="21"/>
  <c r="F137" i="21"/>
  <c r="F138" i="21"/>
  <c r="F139" i="21"/>
  <c r="F140" i="21"/>
  <c r="F141" i="21"/>
  <c r="F142" i="21"/>
  <c r="F144" i="21"/>
  <c r="F145" i="21"/>
  <c r="F146" i="21"/>
  <c r="F147" i="21"/>
  <c r="F148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2" i="20"/>
  <c r="F3" i="20"/>
  <c r="F4" i="20"/>
  <c r="F5" i="20"/>
  <c r="F6" i="20"/>
  <c r="F7" i="20"/>
  <c r="F8" i="20"/>
  <c r="F9" i="20"/>
  <c r="F10" i="20"/>
  <c r="F11" i="20"/>
  <c r="F12" i="20"/>
  <c r="F13" i="20"/>
  <c r="F14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69" i="20"/>
  <c r="F70" i="20"/>
  <c r="F71" i="20"/>
  <c r="F72" i="20"/>
  <c r="F73" i="20"/>
  <c r="F74" i="20"/>
  <c r="F75" i="20"/>
  <c r="F77" i="20"/>
  <c r="F78" i="20"/>
  <c r="F79" i="20"/>
  <c r="F80" i="20"/>
  <c r="F81" i="20"/>
  <c r="F136" i="20"/>
  <c r="F137" i="20"/>
  <c r="F138" i="20"/>
  <c r="F139" i="20"/>
  <c r="F140" i="20"/>
  <c r="F141" i="20"/>
  <c r="F142" i="20"/>
  <c r="F144" i="20"/>
  <c r="F145" i="20"/>
  <c r="F146" i="20"/>
  <c r="F147" i="20"/>
  <c r="F148" i="20"/>
  <c r="F166" i="20"/>
  <c r="F165" i="20"/>
  <c r="F164" i="20"/>
  <c r="F153" i="20"/>
  <c r="F154" i="20"/>
  <c r="F155" i="20"/>
  <c r="F156" i="20"/>
  <c r="F157" i="20"/>
  <c r="F158" i="20"/>
  <c r="F159" i="20"/>
  <c r="F160" i="20"/>
  <c r="F161" i="20"/>
  <c r="F162" i="20"/>
  <c r="F163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21" i="21" l="1"/>
  <c r="F77" i="21"/>
  <c r="F227" i="20"/>
  <c r="F93" i="20"/>
  <c r="F86" i="20"/>
  <c r="F222" i="20"/>
  <c r="F98" i="20"/>
  <c r="F91" i="20"/>
  <c r="F231" i="20"/>
  <c r="F97" i="20"/>
  <c r="F90" i="20"/>
  <c r="F29" i="21"/>
  <c r="F230" i="20"/>
  <c r="F95" i="20"/>
  <c r="F87" i="20"/>
  <c r="F25" i="21"/>
  <c r="F74" i="21"/>
  <c r="F71" i="21"/>
  <c r="F79" i="21"/>
  <c r="F69" i="21"/>
  <c r="F78" i="21"/>
  <c r="F73" i="21"/>
  <c r="F31" i="21"/>
  <c r="F23" i="21"/>
  <c r="F19" i="21"/>
  <c r="F81" i="21"/>
  <c r="F75" i="21"/>
  <c r="F70" i="21"/>
  <c r="F27" i="21"/>
  <c r="F223" i="20"/>
  <c r="F94" i="20"/>
  <c r="F89" i="20"/>
  <c r="F226" i="20"/>
  <c r="F96" i="20"/>
  <c r="F92" i="20"/>
  <c r="F88" i="20"/>
  <c r="F30" i="21"/>
  <c r="F26" i="21"/>
  <c r="F22" i="21"/>
  <c r="F32" i="21"/>
  <c r="F28" i="21"/>
  <c r="F24" i="21"/>
  <c r="F20" i="21"/>
  <c r="F92" i="21"/>
  <c r="F97" i="21"/>
  <c r="F89" i="21"/>
  <c r="F93" i="21"/>
  <c r="F96" i="21"/>
  <c r="F88" i="21"/>
  <c r="F95" i="21"/>
  <c r="F91" i="21"/>
  <c r="F87" i="21"/>
  <c r="F98" i="21"/>
  <c r="F94" i="21"/>
  <c r="F90" i="21"/>
  <c r="F86" i="21"/>
  <c r="F80" i="21"/>
  <c r="F76" i="21"/>
  <c r="F72" i="21"/>
  <c r="F229" i="20"/>
  <c r="F225" i="20"/>
  <c r="F221" i="20"/>
  <c r="F232" i="20"/>
  <c r="F228" i="20"/>
  <c r="F224" i="20"/>
  <c r="F220" i="20"/>
  <c r="A606" i="4"/>
  <c r="B609" i="4"/>
  <c r="B610" i="4"/>
  <c r="S6" i="19" l="1"/>
  <c r="T6" i="19" s="1"/>
  <c r="S7" i="19"/>
  <c r="T7" i="19" s="1"/>
  <c r="S8" i="19"/>
  <c r="T8" i="19" s="1"/>
  <c r="S9" i="19"/>
  <c r="T9" i="19" s="1"/>
  <c r="S10" i="19"/>
  <c r="T10" i="19" s="1"/>
  <c r="S11" i="19"/>
  <c r="T11" i="19" s="1"/>
  <c r="S12" i="19"/>
  <c r="T12" i="19" s="1"/>
  <c r="S13" i="19"/>
  <c r="T13" i="19" s="1"/>
  <c r="S14" i="19"/>
  <c r="T14" i="19" s="1"/>
  <c r="S15" i="19"/>
  <c r="T15" i="19" s="1"/>
  <c r="S16" i="19"/>
  <c r="T16" i="19" s="1"/>
  <c r="S17" i="19"/>
  <c r="T17" i="19" s="1"/>
  <c r="S5" i="19"/>
  <c r="T5" i="19" s="1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E28" i="19"/>
  <c r="S28" i="19" l="1"/>
  <c r="T28" i="19" s="1"/>
  <c r="A759" i="14"/>
  <c r="A758" i="14"/>
  <c r="B745" i="14"/>
  <c r="B744" i="14"/>
  <c r="B743" i="14"/>
  <c r="B676" i="14"/>
  <c r="B677" i="14"/>
  <c r="B678" i="14"/>
  <c r="A692" i="14"/>
  <c r="A691" i="14"/>
  <c r="B681" i="14"/>
  <c r="F688" i="14"/>
  <c r="F701" i="14" s="1"/>
  <c r="F671" i="14"/>
  <c r="F684" i="14" s="1"/>
  <c r="A625" i="14"/>
  <c r="A624" i="14"/>
  <c r="B611" i="14"/>
  <c r="B610" i="14"/>
  <c r="B609" i="14"/>
  <c r="A558" i="14"/>
  <c r="A557" i="14"/>
  <c r="B544" i="14"/>
  <c r="B543" i="14"/>
  <c r="B542" i="14"/>
  <c r="A491" i="14"/>
  <c r="A490" i="14"/>
  <c r="B477" i="14"/>
  <c r="B476" i="14"/>
  <c r="B475" i="14"/>
  <c r="F487" i="14"/>
  <c r="F501" i="14" s="1"/>
  <c r="A424" i="14"/>
  <c r="A423" i="14"/>
  <c r="B410" i="14"/>
  <c r="B409" i="14"/>
  <c r="B408" i="14"/>
  <c r="A357" i="14"/>
  <c r="A356" i="14"/>
  <c r="B343" i="14"/>
  <c r="B342" i="14"/>
  <c r="B341" i="14"/>
  <c r="A290" i="14"/>
  <c r="A289" i="14"/>
  <c r="B276" i="14"/>
  <c r="B275" i="14"/>
  <c r="B274" i="14"/>
  <c r="F286" i="14"/>
  <c r="F298" i="14" s="1"/>
  <c r="F269" i="14"/>
  <c r="F279" i="14" s="1"/>
  <c r="A223" i="14"/>
  <c r="A222" i="14"/>
  <c r="B209" i="14"/>
  <c r="B208" i="14"/>
  <c r="B207" i="14"/>
  <c r="A156" i="14"/>
  <c r="A155" i="14"/>
  <c r="B142" i="14"/>
  <c r="B141" i="14"/>
  <c r="B140" i="14"/>
  <c r="A89" i="14"/>
  <c r="A88" i="14"/>
  <c r="F85" i="14"/>
  <c r="F98" i="14" s="1"/>
  <c r="F68" i="14"/>
  <c r="A22" i="14"/>
  <c r="A21" i="14"/>
  <c r="B8" i="14"/>
  <c r="B7" i="14"/>
  <c r="B6" i="14"/>
  <c r="A625" i="13"/>
  <c r="B610" i="13"/>
  <c r="B409" i="13"/>
  <c r="F416" i="13"/>
  <c r="A222" i="13"/>
  <c r="F223" i="13"/>
  <c r="B208" i="13"/>
  <c r="F209" i="13"/>
  <c r="A21" i="13"/>
  <c r="F29" i="13"/>
  <c r="B7" i="13"/>
  <c r="F15" i="13"/>
  <c r="A692" i="13"/>
  <c r="A691" i="13"/>
  <c r="F695" i="13"/>
  <c r="B677" i="13"/>
  <c r="F499" i="13"/>
  <c r="B476" i="13"/>
  <c r="B475" i="13"/>
  <c r="F483" i="13"/>
  <c r="A289" i="13"/>
  <c r="F300" i="13"/>
  <c r="B275" i="13"/>
  <c r="F283" i="13"/>
  <c r="A88" i="13"/>
  <c r="B87" i="13"/>
  <c r="B74" i="13"/>
  <c r="F82" i="13"/>
  <c r="A759" i="13"/>
  <c r="A758" i="13"/>
  <c r="B744" i="13"/>
  <c r="F567" i="13"/>
  <c r="B543" i="13"/>
  <c r="F546" i="13"/>
  <c r="F366" i="13"/>
  <c r="B342" i="13"/>
  <c r="F348" i="13"/>
  <c r="A155" i="13"/>
  <c r="B154" i="13"/>
  <c r="F165" i="13"/>
  <c r="B141" i="13"/>
  <c r="F149" i="13"/>
  <c r="A759" i="12"/>
  <c r="A758" i="12"/>
  <c r="B744" i="12"/>
  <c r="A557" i="12"/>
  <c r="F566" i="12"/>
  <c r="B543" i="12"/>
  <c r="F551" i="12"/>
  <c r="A356" i="12"/>
  <c r="F361" i="12"/>
  <c r="B342" i="12"/>
  <c r="F342" i="12"/>
  <c r="A155" i="12"/>
  <c r="B154" i="12"/>
  <c r="F154" i="12"/>
  <c r="B141" i="12"/>
  <c r="F140" i="12"/>
  <c r="A625" i="12"/>
  <c r="A624" i="12"/>
  <c r="B610" i="12"/>
  <c r="F434" i="12"/>
  <c r="B409" i="12"/>
  <c r="F406" i="12"/>
  <c r="A222" i="12"/>
  <c r="F230" i="12"/>
  <c r="B208" i="12"/>
  <c r="F216" i="12"/>
  <c r="A21" i="12"/>
  <c r="F26" i="12"/>
  <c r="B7" i="12"/>
  <c r="F8" i="12"/>
  <c r="A692" i="12"/>
  <c r="A691" i="12"/>
  <c r="F702" i="12"/>
  <c r="B677" i="12"/>
  <c r="F685" i="12"/>
  <c r="F500" i="12"/>
  <c r="B476" i="12"/>
  <c r="F483" i="12"/>
  <c r="A289" i="12"/>
  <c r="F297" i="12"/>
  <c r="B275" i="12"/>
  <c r="F283" i="12"/>
  <c r="A88" i="12"/>
  <c r="B87" i="12"/>
  <c r="F96" i="12"/>
  <c r="B74" i="12"/>
  <c r="A692" i="11"/>
  <c r="A691" i="11"/>
  <c r="F700" i="11"/>
  <c r="B677" i="11"/>
  <c r="F682" i="11"/>
  <c r="F495" i="11"/>
  <c r="B480" i="11"/>
  <c r="B476" i="11"/>
  <c r="F300" i="11"/>
  <c r="B275" i="11"/>
  <c r="B87" i="11"/>
  <c r="B74" i="11"/>
  <c r="A625" i="11"/>
  <c r="A624" i="11"/>
  <c r="B610" i="11"/>
  <c r="F431" i="11"/>
  <c r="B409" i="11"/>
  <c r="F414" i="11"/>
  <c r="A222" i="11"/>
  <c r="F230" i="11"/>
  <c r="B208" i="11"/>
  <c r="F216" i="11"/>
  <c r="A21" i="11"/>
  <c r="F26" i="11"/>
  <c r="B7" i="11"/>
  <c r="F7" i="11"/>
  <c r="A759" i="11"/>
  <c r="A758" i="11"/>
  <c r="B744" i="11"/>
  <c r="A557" i="11"/>
  <c r="F567" i="11"/>
  <c r="B543" i="11"/>
  <c r="A356" i="11"/>
  <c r="F367" i="11"/>
  <c r="B346" i="11"/>
  <c r="B342" i="11"/>
  <c r="F341" i="11"/>
  <c r="A156" i="11"/>
  <c r="A155" i="11"/>
  <c r="B154" i="11"/>
  <c r="F164" i="11"/>
  <c r="B141" i="11"/>
  <c r="A759" i="10"/>
  <c r="A758" i="10"/>
  <c r="B744" i="10"/>
  <c r="A557" i="10"/>
  <c r="F557" i="10"/>
  <c r="B543" i="10"/>
  <c r="F551" i="10"/>
  <c r="A356" i="10"/>
  <c r="F363" i="10"/>
  <c r="B342" i="10"/>
  <c r="F349" i="10"/>
  <c r="A156" i="10"/>
  <c r="A155" i="10"/>
  <c r="B154" i="10"/>
  <c r="F157" i="10"/>
  <c r="B141" i="10"/>
  <c r="F149" i="10"/>
  <c r="A692" i="10"/>
  <c r="A691" i="10"/>
  <c r="B677" i="10"/>
  <c r="F674" i="10"/>
  <c r="A490" i="10"/>
  <c r="F494" i="10"/>
  <c r="B476" i="10"/>
  <c r="F474" i="10"/>
  <c r="A290" i="10"/>
  <c r="A289" i="10"/>
  <c r="F299" i="10"/>
  <c r="B275" i="10"/>
  <c r="A89" i="10"/>
  <c r="A88" i="10"/>
  <c r="B87" i="10"/>
  <c r="F98" i="10"/>
  <c r="B74" i="10"/>
  <c r="A625" i="10"/>
  <c r="A624" i="10"/>
  <c r="B610" i="10"/>
  <c r="A423" i="10"/>
  <c r="F432" i="10"/>
  <c r="B409" i="10"/>
  <c r="F415" i="10"/>
  <c r="A223" i="10"/>
  <c r="A222" i="10"/>
  <c r="F233" i="10"/>
  <c r="B208" i="10"/>
  <c r="F214" i="10"/>
  <c r="F12" i="10"/>
  <c r="A22" i="10"/>
  <c r="A21" i="10"/>
  <c r="F29" i="10"/>
  <c r="B7" i="10"/>
  <c r="G770" i="13"/>
  <c r="G753" i="13"/>
  <c r="B745" i="13"/>
  <c r="A740" i="13"/>
  <c r="G703" i="13"/>
  <c r="G686" i="13"/>
  <c r="B678" i="13"/>
  <c r="A673" i="13"/>
  <c r="G636" i="13"/>
  <c r="G619" i="13"/>
  <c r="B611" i="13"/>
  <c r="A606" i="13"/>
  <c r="G569" i="13"/>
  <c r="G552" i="13"/>
  <c r="F550" i="13"/>
  <c r="B544" i="13"/>
  <c r="A539" i="13"/>
  <c r="G502" i="13"/>
  <c r="G485" i="13"/>
  <c r="B477" i="13"/>
  <c r="A472" i="13"/>
  <c r="G435" i="13"/>
  <c r="G418" i="13"/>
  <c r="B410" i="13"/>
  <c r="A405" i="13"/>
  <c r="G368" i="13"/>
  <c r="G351" i="13"/>
  <c r="B343" i="13"/>
  <c r="A338" i="13"/>
  <c r="G301" i="13"/>
  <c r="G284" i="13"/>
  <c r="B276" i="13"/>
  <c r="A271" i="13"/>
  <c r="G234" i="13"/>
  <c r="F231" i="13"/>
  <c r="G217" i="13"/>
  <c r="B209" i="13"/>
  <c r="A204" i="13"/>
  <c r="G167" i="13"/>
  <c r="G150" i="13"/>
  <c r="B142" i="13"/>
  <c r="A137" i="13"/>
  <c r="G100" i="13"/>
  <c r="G83" i="13"/>
  <c r="B75" i="13"/>
  <c r="A70" i="13"/>
  <c r="G33" i="13"/>
  <c r="G16" i="13"/>
  <c r="B8" i="13"/>
  <c r="G770" i="12"/>
  <c r="G753" i="12"/>
  <c r="B745" i="12"/>
  <c r="A740" i="12"/>
  <c r="G703" i="12"/>
  <c r="G686" i="12"/>
  <c r="B678" i="12"/>
  <c r="A673" i="12"/>
  <c r="G636" i="12"/>
  <c r="G619" i="12"/>
  <c r="B611" i="12"/>
  <c r="A606" i="12"/>
  <c r="G569" i="12"/>
  <c r="G552" i="12"/>
  <c r="B544" i="12"/>
  <c r="A539" i="12"/>
  <c r="G502" i="12"/>
  <c r="G485" i="12"/>
  <c r="B477" i="12"/>
  <c r="A472" i="12"/>
  <c r="G435" i="12"/>
  <c r="G418" i="12"/>
  <c r="B410" i="12"/>
  <c r="A405" i="12"/>
  <c r="G368" i="12"/>
  <c r="G351" i="12"/>
  <c r="B343" i="12"/>
  <c r="A338" i="12"/>
  <c r="G301" i="12"/>
  <c r="G284" i="12"/>
  <c r="B276" i="12"/>
  <c r="A271" i="12"/>
  <c r="G234" i="12"/>
  <c r="G217" i="12"/>
  <c r="B209" i="12"/>
  <c r="A204" i="12"/>
  <c r="G167" i="12"/>
  <c r="G150" i="12"/>
  <c r="B142" i="12"/>
  <c r="A137" i="12"/>
  <c r="G100" i="12"/>
  <c r="G83" i="12"/>
  <c r="B75" i="12"/>
  <c r="A70" i="12"/>
  <c r="G33" i="12"/>
  <c r="G16" i="12"/>
  <c r="B8" i="12"/>
  <c r="G770" i="11"/>
  <c r="G753" i="11"/>
  <c r="B745" i="11"/>
  <c r="A740" i="11"/>
  <c r="G703" i="11"/>
  <c r="G686" i="11"/>
  <c r="B678" i="11"/>
  <c r="A673" i="11"/>
  <c r="G636" i="11"/>
  <c r="G619" i="11"/>
  <c r="B611" i="11"/>
  <c r="A606" i="11"/>
  <c r="G569" i="11"/>
  <c r="G552" i="11"/>
  <c r="B544" i="11"/>
  <c r="A539" i="11"/>
  <c r="G502" i="11"/>
  <c r="G485" i="11"/>
  <c r="B477" i="11"/>
  <c r="A472" i="11"/>
  <c r="G435" i="11"/>
  <c r="G418" i="11"/>
  <c r="B410" i="11"/>
  <c r="A405" i="11"/>
  <c r="G368" i="11"/>
  <c r="G351" i="11"/>
  <c r="B343" i="11"/>
  <c r="A338" i="11"/>
  <c r="G301" i="11"/>
  <c r="G284" i="11"/>
  <c r="B276" i="11"/>
  <c r="A271" i="11"/>
  <c r="G234" i="11"/>
  <c r="G217" i="11"/>
  <c r="B209" i="11"/>
  <c r="A204" i="11"/>
  <c r="G167" i="11"/>
  <c r="G150" i="11"/>
  <c r="B142" i="11"/>
  <c r="A137" i="11"/>
  <c r="G100" i="11"/>
  <c r="G83" i="11"/>
  <c r="B75" i="11"/>
  <c r="A70" i="11"/>
  <c r="G33" i="11"/>
  <c r="G16" i="11"/>
  <c r="B8" i="11"/>
  <c r="G770" i="10"/>
  <c r="G753" i="10"/>
  <c r="B745" i="10"/>
  <c r="A740" i="10"/>
  <c r="G703" i="10"/>
  <c r="G686" i="10"/>
  <c r="B678" i="10"/>
  <c r="A673" i="10"/>
  <c r="G636" i="10"/>
  <c r="G619" i="10"/>
  <c r="B611" i="10"/>
  <c r="A606" i="10"/>
  <c r="G569" i="10"/>
  <c r="G552" i="10"/>
  <c r="B544" i="10"/>
  <c r="A539" i="10"/>
  <c r="G502" i="10"/>
  <c r="G485" i="10"/>
  <c r="B477" i="10"/>
  <c r="A472" i="10"/>
  <c r="G435" i="10"/>
  <c r="G418" i="10"/>
  <c r="B410" i="10"/>
  <c r="A405" i="10"/>
  <c r="G368" i="10"/>
  <c r="G351" i="10"/>
  <c r="B343" i="10"/>
  <c r="A338" i="10"/>
  <c r="G301" i="10"/>
  <c r="G284" i="10"/>
  <c r="B276" i="10"/>
  <c r="A271" i="10"/>
  <c r="G234" i="10"/>
  <c r="G217" i="10"/>
  <c r="B209" i="10"/>
  <c r="A204" i="10"/>
  <c r="G167" i="10"/>
  <c r="G150" i="10"/>
  <c r="B142" i="10"/>
  <c r="A137" i="10"/>
  <c r="G100" i="10"/>
  <c r="G83" i="10"/>
  <c r="B75" i="10"/>
  <c r="A70" i="10"/>
  <c r="G33" i="10"/>
  <c r="G16" i="10"/>
  <c r="B8" i="10"/>
  <c r="A759" i="9"/>
  <c r="A758" i="9"/>
  <c r="B745" i="9"/>
  <c r="B744" i="9"/>
  <c r="B743" i="9"/>
  <c r="A692" i="9"/>
  <c r="A691" i="9"/>
  <c r="B681" i="9"/>
  <c r="B677" i="9"/>
  <c r="B676" i="9"/>
  <c r="F701" i="9"/>
  <c r="F676" i="9"/>
  <c r="A625" i="9"/>
  <c r="A624" i="9"/>
  <c r="B609" i="9"/>
  <c r="B610" i="9"/>
  <c r="B611" i="9"/>
  <c r="A558" i="9"/>
  <c r="A557" i="9"/>
  <c r="B544" i="9"/>
  <c r="B543" i="9"/>
  <c r="B542" i="9"/>
  <c r="F566" i="9"/>
  <c r="F537" i="9"/>
  <c r="F550" i="9" s="1"/>
  <c r="A491" i="9"/>
  <c r="A490" i="9"/>
  <c r="F487" i="9"/>
  <c r="F498" i="9" s="1"/>
  <c r="B477" i="9"/>
  <c r="B476" i="9"/>
  <c r="B475" i="9"/>
  <c r="F470" i="9"/>
  <c r="F484" i="9" s="1"/>
  <c r="A424" i="9"/>
  <c r="A423" i="9"/>
  <c r="B410" i="9"/>
  <c r="B409" i="9"/>
  <c r="B408" i="9"/>
  <c r="A357" i="9"/>
  <c r="A356" i="9"/>
  <c r="F353" i="9"/>
  <c r="F366" i="9" s="1"/>
  <c r="F350" i="9"/>
  <c r="B346" i="9"/>
  <c r="B343" i="9"/>
  <c r="B341" i="9"/>
  <c r="A290" i="9"/>
  <c r="A289" i="9"/>
  <c r="B276" i="9"/>
  <c r="B275" i="9"/>
  <c r="B274" i="9"/>
  <c r="F299" i="9"/>
  <c r="F279" i="9"/>
  <c r="A223" i="9"/>
  <c r="A222" i="9"/>
  <c r="B209" i="9"/>
  <c r="B207" i="9"/>
  <c r="A156" i="9"/>
  <c r="A155" i="9"/>
  <c r="B142" i="9"/>
  <c r="B141" i="9"/>
  <c r="B140" i="9"/>
  <c r="B145" i="9"/>
  <c r="F135" i="9"/>
  <c r="F148" i="9" s="1"/>
  <c r="F152" i="9"/>
  <c r="F163" i="9" s="1"/>
  <c r="A89" i="9"/>
  <c r="A88" i="9"/>
  <c r="B78" i="9"/>
  <c r="B75" i="9"/>
  <c r="B74" i="9"/>
  <c r="B73" i="9"/>
  <c r="F68" i="9"/>
  <c r="A22" i="9"/>
  <c r="A21" i="9"/>
  <c r="B6" i="9"/>
  <c r="B8" i="9"/>
  <c r="B208" i="9"/>
  <c r="B7" i="9"/>
  <c r="A759" i="8"/>
  <c r="A758" i="8"/>
  <c r="B744" i="8"/>
  <c r="B743" i="8"/>
  <c r="A558" i="8"/>
  <c r="A557" i="8"/>
  <c r="B543" i="8"/>
  <c r="B542" i="8"/>
  <c r="A357" i="8"/>
  <c r="A356" i="8"/>
  <c r="B342" i="8"/>
  <c r="B341" i="8"/>
  <c r="A156" i="8"/>
  <c r="A155" i="8"/>
  <c r="B154" i="8"/>
  <c r="B141" i="8"/>
  <c r="B140" i="8"/>
  <c r="A692" i="8"/>
  <c r="A691" i="8"/>
  <c r="F700" i="8"/>
  <c r="B681" i="8"/>
  <c r="B677" i="8"/>
  <c r="B676" i="8"/>
  <c r="F682" i="8"/>
  <c r="A491" i="8"/>
  <c r="A490" i="8"/>
  <c r="F501" i="8"/>
  <c r="B476" i="8"/>
  <c r="B475" i="8"/>
  <c r="F482" i="8"/>
  <c r="A290" i="8"/>
  <c r="A289" i="8"/>
  <c r="F286" i="8"/>
  <c r="B275" i="8"/>
  <c r="F269" i="8"/>
  <c r="F283" i="8" s="1"/>
  <c r="A89" i="8"/>
  <c r="A88" i="8"/>
  <c r="B87" i="8"/>
  <c r="B74" i="8"/>
  <c r="B73" i="8"/>
  <c r="F68" i="8"/>
  <c r="F82" i="8" s="1"/>
  <c r="A625" i="8"/>
  <c r="A624" i="8"/>
  <c r="B610" i="8"/>
  <c r="B609" i="8"/>
  <c r="A424" i="8"/>
  <c r="A423" i="8"/>
  <c r="B409" i="8"/>
  <c r="A223" i="8"/>
  <c r="A222" i="8"/>
  <c r="B208" i="8"/>
  <c r="B207" i="8"/>
  <c r="A22" i="8"/>
  <c r="A21" i="8"/>
  <c r="B7" i="8"/>
  <c r="B6" i="8"/>
  <c r="A625" i="7"/>
  <c r="A624" i="7"/>
  <c r="B610" i="7"/>
  <c r="B609" i="7"/>
  <c r="A424" i="7"/>
  <c r="A423" i="7"/>
  <c r="B409" i="7"/>
  <c r="A223" i="7"/>
  <c r="A222" i="7"/>
  <c r="B208" i="7"/>
  <c r="B207" i="7"/>
  <c r="A22" i="7"/>
  <c r="A21" i="7"/>
  <c r="B7" i="7"/>
  <c r="B6" i="7"/>
  <c r="A692" i="7"/>
  <c r="A691" i="7"/>
  <c r="F688" i="7"/>
  <c r="F696" i="7" s="1"/>
  <c r="B681" i="7"/>
  <c r="B677" i="7"/>
  <c r="B676" i="7"/>
  <c r="F671" i="7"/>
  <c r="F681" i="7" s="1"/>
  <c r="A491" i="7"/>
  <c r="B476" i="7"/>
  <c r="B475" i="7"/>
  <c r="A290" i="7"/>
  <c r="A289" i="7"/>
  <c r="F298" i="7"/>
  <c r="B275" i="7"/>
  <c r="F282" i="7"/>
  <c r="A89" i="7"/>
  <c r="A88" i="7"/>
  <c r="B87" i="7"/>
  <c r="F85" i="7"/>
  <c r="F97" i="7" s="1"/>
  <c r="B74" i="7"/>
  <c r="B73" i="7"/>
  <c r="F68" i="7"/>
  <c r="F79" i="7" s="1"/>
  <c r="A759" i="7"/>
  <c r="A758" i="7"/>
  <c r="B744" i="7"/>
  <c r="B743" i="7"/>
  <c r="A558" i="7"/>
  <c r="A557" i="7"/>
  <c r="B543" i="7"/>
  <c r="B542" i="7"/>
  <c r="A357" i="7"/>
  <c r="A356" i="7"/>
  <c r="B342" i="7"/>
  <c r="B341" i="7"/>
  <c r="A156" i="7"/>
  <c r="A155" i="7"/>
  <c r="B154" i="7"/>
  <c r="B141" i="7"/>
  <c r="B140" i="7"/>
  <c r="F701" i="6"/>
  <c r="F487" i="6"/>
  <c r="F500" i="6" s="1"/>
  <c r="F470" i="6"/>
  <c r="F482" i="6" s="1"/>
  <c r="F297" i="6"/>
  <c r="F281" i="6"/>
  <c r="F68" i="6"/>
  <c r="F82" i="6" s="1"/>
  <c r="A759" i="6"/>
  <c r="A758" i="6"/>
  <c r="B744" i="6"/>
  <c r="B743" i="6"/>
  <c r="A558" i="6"/>
  <c r="A557" i="6"/>
  <c r="B543" i="6"/>
  <c r="B542" i="6"/>
  <c r="A357" i="6"/>
  <c r="A356" i="6"/>
  <c r="B342" i="6"/>
  <c r="B341" i="6"/>
  <c r="A156" i="6"/>
  <c r="A155" i="6"/>
  <c r="B154" i="6"/>
  <c r="B141" i="6"/>
  <c r="B140" i="6"/>
  <c r="A692" i="6"/>
  <c r="B681" i="6"/>
  <c r="B677" i="6"/>
  <c r="B676" i="6"/>
  <c r="A491" i="6"/>
  <c r="A490" i="6"/>
  <c r="B476" i="6"/>
  <c r="B475" i="6"/>
  <c r="A290" i="6"/>
  <c r="A289" i="6"/>
  <c r="B275" i="6"/>
  <c r="A89" i="6"/>
  <c r="A88" i="6"/>
  <c r="B87" i="6"/>
  <c r="B74" i="6"/>
  <c r="B73" i="6"/>
  <c r="A625" i="6"/>
  <c r="B610" i="6"/>
  <c r="B609" i="6"/>
  <c r="A424" i="6"/>
  <c r="A423" i="6"/>
  <c r="B409" i="6"/>
  <c r="B408" i="6"/>
  <c r="A223" i="6"/>
  <c r="A222" i="6"/>
  <c r="B208" i="6"/>
  <c r="B207" i="6"/>
  <c r="A22" i="6"/>
  <c r="A21" i="6"/>
  <c r="B7" i="6"/>
  <c r="B6" i="6"/>
  <c r="F688" i="4"/>
  <c r="F702" i="4" s="1"/>
  <c r="F671" i="4"/>
  <c r="F682" i="4" s="1"/>
  <c r="F487" i="4"/>
  <c r="F499" i="4" s="1"/>
  <c r="F470" i="4"/>
  <c r="F286" i="4"/>
  <c r="F299" i="4" s="1"/>
  <c r="F269" i="4"/>
  <c r="F280" i="4" s="1"/>
  <c r="F85" i="4"/>
  <c r="F97" i="4" s="1"/>
  <c r="A759" i="4"/>
  <c r="A758" i="4"/>
  <c r="B744" i="4"/>
  <c r="B743" i="4"/>
  <c r="A558" i="4"/>
  <c r="A557" i="4"/>
  <c r="B543" i="4"/>
  <c r="B542" i="4"/>
  <c r="A357" i="4"/>
  <c r="A356" i="4"/>
  <c r="B342" i="4"/>
  <c r="B341" i="4"/>
  <c r="A156" i="4"/>
  <c r="A155" i="4"/>
  <c r="B154" i="4"/>
  <c r="B141" i="4"/>
  <c r="B140" i="4"/>
  <c r="A692" i="4"/>
  <c r="A691" i="4"/>
  <c r="B681" i="4"/>
  <c r="B677" i="4"/>
  <c r="B676" i="4"/>
  <c r="A491" i="4"/>
  <c r="A490" i="4"/>
  <c r="B476" i="4"/>
  <c r="B475" i="4"/>
  <c r="A290" i="4"/>
  <c r="A289" i="4"/>
  <c r="B275" i="4"/>
  <c r="A89" i="4"/>
  <c r="A88" i="4"/>
  <c r="B87" i="4"/>
  <c r="B74" i="4"/>
  <c r="B73" i="4"/>
  <c r="A625" i="4"/>
  <c r="A624" i="4"/>
  <c r="A424" i="4"/>
  <c r="A423" i="4"/>
  <c r="B409" i="4"/>
  <c r="B408" i="4"/>
  <c r="A223" i="4"/>
  <c r="A222" i="4"/>
  <c r="B208" i="4"/>
  <c r="B207" i="4"/>
  <c r="A22" i="4"/>
  <c r="A21" i="4"/>
  <c r="B7" i="4"/>
  <c r="B6" i="4"/>
  <c r="G770" i="14"/>
  <c r="G753" i="14"/>
  <c r="A740" i="14"/>
  <c r="G703" i="14"/>
  <c r="G686" i="14"/>
  <c r="A673" i="14"/>
  <c r="G636" i="14"/>
  <c r="G619" i="14"/>
  <c r="A606" i="14"/>
  <c r="G569" i="14"/>
  <c r="G552" i="14"/>
  <c r="A539" i="14"/>
  <c r="G502" i="14"/>
  <c r="G485" i="14"/>
  <c r="A472" i="14"/>
  <c r="G435" i="14"/>
  <c r="G418" i="14"/>
  <c r="A405" i="14"/>
  <c r="G368" i="14"/>
  <c r="G351" i="14"/>
  <c r="A338" i="14"/>
  <c r="G301" i="14"/>
  <c r="G284" i="14"/>
  <c r="A271" i="14"/>
  <c r="G234" i="14"/>
  <c r="G217" i="14"/>
  <c r="A204" i="14"/>
  <c r="G167" i="14"/>
  <c r="B154" i="14"/>
  <c r="G150" i="14"/>
  <c r="A137" i="14"/>
  <c r="G100" i="14"/>
  <c r="B87" i="14"/>
  <c r="G83" i="14"/>
  <c r="B75" i="14"/>
  <c r="B74" i="14"/>
  <c r="B73" i="14"/>
  <c r="A70" i="14"/>
  <c r="G33" i="14"/>
  <c r="G16" i="14"/>
  <c r="G770" i="9"/>
  <c r="G753" i="9"/>
  <c r="A740" i="9"/>
  <c r="G703" i="9"/>
  <c r="G686" i="9"/>
  <c r="B678" i="9"/>
  <c r="A673" i="9"/>
  <c r="G636" i="9"/>
  <c r="G619" i="9"/>
  <c r="A606" i="9"/>
  <c r="G569" i="9"/>
  <c r="G552" i="9"/>
  <c r="A539" i="9"/>
  <c r="G502" i="9"/>
  <c r="G485" i="9"/>
  <c r="A472" i="9"/>
  <c r="G435" i="9"/>
  <c r="G418" i="9"/>
  <c r="A405" i="9"/>
  <c r="G368" i="9"/>
  <c r="G351" i="9"/>
  <c r="B342" i="9"/>
  <c r="A338" i="9"/>
  <c r="G301" i="9"/>
  <c r="G284" i="9"/>
  <c r="A271" i="9"/>
  <c r="G234" i="9"/>
  <c r="G217" i="9"/>
  <c r="A204" i="9"/>
  <c r="G167" i="9"/>
  <c r="B154" i="9"/>
  <c r="G150" i="9"/>
  <c r="F147" i="9"/>
  <c r="A137" i="9"/>
  <c r="G100" i="9"/>
  <c r="B87" i="9"/>
  <c r="G83" i="9"/>
  <c r="A70" i="9"/>
  <c r="G33" i="9"/>
  <c r="G16" i="9"/>
  <c r="G770" i="8"/>
  <c r="G753" i="8"/>
  <c r="B745" i="8"/>
  <c r="A740" i="8"/>
  <c r="G703" i="8"/>
  <c r="G686" i="8"/>
  <c r="B678" i="8"/>
  <c r="A673" i="8"/>
  <c r="G636" i="8"/>
  <c r="G619" i="8"/>
  <c r="B611" i="8"/>
  <c r="A606" i="8"/>
  <c r="G569" i="8"/>
  <c r="G552" i="8"/>
  <c r="B544" i="8"/>
  <c r="A539" i="8"/>
  <c r="G502" i="8"/>
  <c r="G485" i="8"/>
  <c r="B477" i="8"/>
  <c r="A472" i="8"/>
  <c r="G435" i="8"/>
  <c r="G418" i="8"/>
  <c r="B410" i="8"/>
  <c r="A405" i="8"/>
  <c r="G368" i="8"/>
  <c r="G351" i="8"/>
  <c r="B343" i="8"/>
  <c r="A338" i="8"/>
  <c r="G301" i="8"/>
  <c r="G284" i="8"/>
  <c r="B276" i="8"/>
  <c r="A271" i="8"/>
  <c r="G234" i="8"/>
  <c r="G217" i="8"/>
  <c r="B209" i="8"/>
  <c r="A204" i="8"/>
  <c r="G167" i="8"/>
  <c r="G150" i="8"/>
  <c r="B142" i="8"/>
  <c r="A137" i="8"/>
  <c r="G100" i="8"/>
  <c r="G83" i="8"/>
  <c r="B75" i="8"/>
  <c r="A70" i="8"/>
  <c r="G33" i="8"/>
  <c r="G16" i="8"/>
  <c r="B8" i="8"/>
  <c r="G770" i="7"/>
  <c r="G753" i="7"/>
  <c r="B745" i="7"/>
  <c r="A740" i="7"/>
  <c r="G703" i="7"/>
  <c r="G686" i="7"/>
  <c r="B678" i="7"/>
  <c r="A673" i="7"/>
  <c r="G636" i="7"/>
  <c r="G619" i="7"/>
  <c r="B611" i="7"/>
  <c r="A606" i="7"/>
  <c r="G569" i="7"/>
  <c r="G552" i="7"/>
  <c r="B544" i="7"/>
  <c r="A539" i="7"/>
  <c r="G502" i="7"/>
  <c r="G485" i="7"/>
  <c r="B477" i="7"/>
  <c r="A472" i="7"/>
  <c r="G435" i="7"/>
  <c r="G418" i="7"/>
  <c r="B410" i="7"/>
  <c r="A405" i="7"/>
  <c r="G368" i="7"/>
  <c r="G351" i="7"/>
  <c r="B343" i="7"/>
  <c r="A338" i="7"/>
  <c r="G301" i="7"/>
  <c r="G284" i="7"/>
  <c r="B276" i="7"/>
  <c r="A271" i="7"/>
  <c r="G234" i="7"/>
  <c r="G217" i="7"/>
  <c r="B209" i="7"/>
  <c r="A204" i="7"/>
  <c r="G167" i="7"/>
  <c r="G150" i="7"/>
  <c r="B142" i="7"/>
  <c r="A137" i="7"/>
  <c r="G100" i="7"/>
  <c r="G83" i="7"/>
  <c r="B75" i="7"/>
  <c r="A70" i="7"/>
  <c r="G33" i="7"/>
  <c r="G16" i="7"/>
  <c r="B8" i="7"/>
  <c r="G770" i="6"/>
  <c r="G753" i="6"/>
  <c r="B745" i="6"/>
  <c r="A740" i="6"/>
  <c r="G703" i="6"/>
  <c r="G686" i="6"/>
  <c r="B678" i="6"/>
  <c r="A673" i="6"/>
  <c r="G636" i="6"/>
  <c r="G619" i="6"/>
  <c r="B611" i="6"/>
  <c r="A606" i="6"/>
  <c r="G569" i="6"/>
  <c r="G552" i="6"/>
  <c r="B544" i="6"/>
  <c r="A539" i="6"/>
  <c r="G502" i="6"/>
  <c r="G485" i="6"/>
  <c r="B477" i="6"/>
  <c r="A472" i="6"/>
  <c r="G435" i="6"/>
  <c r="G418" i="6"/>
  <c r="B410" i="6"/>
  <c r="A405" i="6"/>
  <c r="G368" i="6"/>
  <c r="G351" i="6"/>
  <c r="B343" i="6"/>
  <c r="A338" i="6"/>
  <c r="G301" i="6"/>
  <c r="G284" i="6"/>
  <c r="B276" i="6"/>
  <c r="A271" i="6"/>
  <c r="G234" i="6"/>
  <c r="G217" i="6"/>
  <c r="B209" i="6"/>
  <c r="A204" i="6"/>
  <c r="G167" i="6"/>
  <c r="G150" i="6"/>
  <c r="B142" i="6"/>
  <c r="A137" i="6"/>
  <c r="G100" i="6"/>
  <c r="G83" i="6"/>
  <c r="B75" i="6"/>
  <c r="A70" i="6"/>
  <c r="G33" i="6"/>
  <c r="G16" i="6"/>
  <c r="B8" i="6"/>
  <c r="G770" i="4"/>
  <c r="G753" i="4"/>
  <c r="B745" i="4"/>
  <c r="A740" i="4"/>
  <c r="G703" i="4"/>
  <c r="G686" i="4"/>
  <c r="B678" i="4"/>
  <c r="A673" i="4"/>
  <c r="G636" i="4"/>
  <c r="G619" i="4"/>
  <c r="B611" i="4"/>
  <c r="G569" i="4"/>
  <c r="G552" i="4"/>
  <c r="B544" i="4"/>
  <c r="A539" i="4"/>
  <c r="G502" i="4"/>
  <c r="G485" i="4"/>
  <c r="B477" i="4"/>
  <c r="A472" i="4"/>
  <c r="G435" i="4"/>
  <c r="G418" i="4"/>
  <c r="B410" i="4"/>
  <c r="A405" i="4"/>
  <c r="G368" i="4"/>
  <c r="G351" i="4"/>
  <c r="B343" i="4"/>
  <c r="A338" i="4"/>
  <c r="G301" i="4"/>
  <c r="G284" i="4"/>
  <c r="B276" i="4"/>
  <c r="A271" i="4"/>
  <c r="G234" i="4"/>
  <c r="G217" i="4"/>
  <c r="B209" i="4"/>
  <c r="A204" i="4"/>
  <c r="G167" i="4"/>
  <c r="G150" i="4"/>
  <c r="B142" i="4"/>
  <c r="A137" i="4"/>
  <c r="G100" i="4"/>
  <c r="G83" i="4"/>
  <c r="B75" i="4"/>
  <c r="A70" i="4"/>
  <c r="G33" i="4"/>
  <c r="G16" i="4"/>
  <c r="B8" i="4"/>
  <c r="A21" i="3"/>
  <c r="A22" i="3"/>
  <c r="A625" i="3"/>
  <c r="A624" i="3"/>
  <c r="A424" i="3"/>
  <c r="A423" i="3"/>
  <c r="A357" i="3"/>
  <c r="A356" i="3"/>
  <c r="A223" i="3"/>
  <c r="A222" i="3"/>
  <c r="A88" i="3"/>
  <c r="A89" i="3"/>
  <c r="B154" i="3"/>
  <c r="B87" i="3"/>
  <c r="F18" i="14"/>
  <c r="F1" i="14"/>
  <c r="F403" i="3"/>
  <c r="F554" i="8"/>
  <c r="F568" i="8" s="1"/>
  <c r="F537" i="8"/>
  <c r="F551" i="8" s="1"/>
  <c r="F135" i="4"/>
  <c r="F149" i="4" s="1"/>
  <c r="F152" i="4"/>
  <c r="F164" i="4" s="1"/>
  <c r="F152" i="7"/>
  <c r="F166" i="7" s="1"/>
  <c r="F135" i="7"/>
  <c r="F145" i="7" s="1"/>
  <c r="F353" i="8"/>
  <c r="F361" i="8" s="1"/>
  <c r="F336" i="8"/>
  <c r="F350" i="8" s="1"/>
  <c r="F755" i="6"/>
  <c r="F769" i="6" s="1"/>
  <c r="F738" i="6"/>
  <c r="F752" i="6" s="1"/>
  <c r="F554" i="6"/>
  <c r="F568" i="6" s="1"/>
  <c r="F537" i="6"/>
  <c r="F550" i="6" s="1"/>
  <c r="B480" i="9"/>
  <c r="F769" i="9"/>
  <c r="F85" i="6"/>
  <c r="B748" i="9"/>
  <c r="B212" i="14"/>
  <c r="B279" i="6"/>
  <c r="B547" i="6"/>
  <c r="B346" i="7"/>
  <c r="B748" i="8"/>
  <c r="B480" i="14"/>
  <c r="B279" i="14"/>
  <c r="B78" i="14"/>
  <c r="B480" i="8"/>
  <c r="B480" i="7"/>
  <c r="B480" i="6"/>
  <c r="B480" i="4"/>
  <c r="F755" i="3"/>
  <c r="F621" i="4"/>
  <c r="F633" i="4" s="1"/>
  <c r="F767" i="4"/>
  <c r="F635" i="6"/>
  <c r="F621" i="7"/>
  <c r="F635" i="7" s="1"/>
  <c r="F755" i="7"/>
  <c r="F769" i="7" s="1"/>
  <c r="F635" i="8"/>
  <c r="F755" i="8"/>
  <c r="F769" i="8" s="1"/>
  <c r="B413" i="3"/>
  <c r="F403" i="9"/>
  <c r="F417" i="9" s="1"/>
  <c r="F233" i="9"/>
  <c r="F85" i="9"/>
  <c r="B279" i="9"/>
  <c r="F143" i="9"/>
  <c r="B212" i="9"/>
  <c r="F216" i="9"/>
  <c r="F537" i="3"/>
  <c r="F403" i="4"/>
  <c r="F414" i="4" s="1"/>
  <c r="F551" i="4"/>
  <c r="F403" i="6"/>
  <c r="F417" i="6" s="1"/>
  <c r="F417" i="7"/>
  <c r="F537" i="7"/>
  <c r="F551" i="7" s="1"/>
  <c r="F417" i="8"/>
  <c r="B279" i="3"/>
  <c r="B346" i="3"/>
  <c r="F18" i="4"/>
  <c r="F143" i="4" s="1"/>
  <c r="B212" i="4"/>
  <c r="B279" i="4"/>
  <c r="F18" i="6"/>
  <c r="B212" i="6"/>
  <c r="F152" i="6"/>
  <c r="F166" i="6" s="1"/>
  <c r="F18" i="7"/>
  <c r="F143" i="7" s="1"/>
  <c r="B212" i="7"/>
  <c r="B279" i="7"/>
  <c r="F18" i="8"/>
  <c r="F85" i="8"/>
  <c r="F152" i="8"/>
  <c r="F166" i="8" s="1"/>
  <c r="B78" i="3"/>
  <c r="B145" i="3"/>
  <c r="F202" i="4"/>
  <c r="F213" i="4" s="1"/>
  <c r="B78" i="4"/>
  <c r="F336" i="4"/>
  <c r="F347" i="4" s="1"/>
  <c r="F216" i="6"/>
  <c r="B11" i="6"/>
  <c r="B78" i="6"/>
  <c r="F336" i="6"/>
  <c r="F350" i="6" s="1"/>
  <c r="B145" i="6"/>
  <c r="F216" i="7"/>
  <c r="B11" i="7"/>
  <c r="B78" i="7"/>
  <c r="F336" i="7"/>
  <c r="F350" i="7" s="1"/>
  <c r="B145" i="7"/>
  <c r="F202" i="8"/>
  <c r="F216" i="8" s="1"/>
  <c r="B78" i="8"/>
  <c r="S25" i="1"/>
  <c r="F501" i="7"/>
  <c r="B480" i="3"/>
  <c r="S24" i="1"/>
  <c r="F470" i="14"/>
  <c r="S23" i="1"/>
  <c r="F470" i="3"/>
  <c r="F68" i="4"/>
  <c r="S22" i="1"/>
  <c r="S21" i="1"/>
  <c r="S20" i="1"/>
  <c r="F353" i="14"/>
  <c r="S19" i="1"/>
  <c r="F353" i="7"/>
  <c r="F367" i="7" s="1"/>
  <c r="F755" i="14"/>
  <c r="F738" i="8"/>
  <c r="F752" i="8" s="1"/>
  <c r="S18" i="1"/>
  <c r="F554" i="14"/>
  <c r="F749" i="4"/>
  <c r="F554" i="7"/>
  <c r="F568" i="7" s="1"/>
  <c r="B748" i="3"/>
  <c r="S17" i="1"/>
  <c r="F135" i="8"/>
  <c r="F135" i="14"/>
  <c r="S16" i="1"/>
  <c r="F537" i="14"/>
  <c r="S15" i="1"/>
  <c r="F353" i="6"/>
  <c r="F367" i="6" s="1"/>
  <c r="F738" i="14"/>
  <c r="F738" i="7"/>
  <c r="F752" i="7" s="1"/>
  <c r="S14" i="1"/>
  <c r="F336" i="14"/>
  <c r="F566" i="4"/>
  <c r="S13" i="1"/>
  <c r="F135" i="3"/>
  <c r="F152" i="14"/>
  <c r="F353" i="4"/>
  <c r="F366" i="4" s="1"/>
  <c r="S12" i="1"/>
  <c r="F420" i="14"/>
  <c r="F618" i="9"/>
  <c r="F434" i="8"/>
  <c r="F434" i="7"/>
  <c r="F219" i="4"/>
  <c r="F231" i="4" s="1"/>
  <c r="S11" i="1"/>
  <c r="F1" i="6"/>
  <c r="F15" i="6" s="1"/>
  <c r="F618" i="6"/>
  <c r="F604" i="4"/>
  <c r="F219" i="3"/>
  <c r="S10" i="1"/>
  <c r="F621" i="14"/>
  <c r="F618" i="8"/>
  <c r="F420" i="6"/>
  <c r="F434" i="6" s="1"/>
  <c r="S9" i="1"/>
  <c r="F202" i="14"/>
  <c r="F635" i="9"/>
  <c r="S8" i="1"/>
  <c r="F604" i="14"/>
  <c r="F604" i="7"/>
  <c r="F618" i="7" s="1"/>
  <c r="F1" i="4"/>
  <c r="F14" i="4" s="1"/>
  <c r="S7" i="1"/>
  <c r="F3" i="1"/>
  <c r="I3" i="1" s="1"/>
  <c r="A607" i="6" s="1"/>
  <c r="F233" i="6"/>
  <c r="S6" i="1"/>
  <c r="F1" i="7"/>
  <c r="F15" i="7" s="1"/>
  <c r="F403" i="14"/>
  <c r="F1" i="9"/>
  <c r="F15" i="9" s="1"/>
  <c r="F420" i="4"/>
  <c r="F434" i="4" s="1"/>
  <c r="S5" i="1"/>
  <c r="F219" i="14"/>
  <c r="F420" i="9"/>
  <c r="F434" i="9" s="1"/>
  <c r="F233" i="7"/>
  <c r="F1" i="8"/>
  <c r="F15" i="8" s="1"/>
  <c r="S4" i="1"/>
  <c r="A759" i="3"/>
  <c r="A758" i="3"/>
  <c r="B745" i="3"/>
  <c r="B744" i="3"/>
  <c r="B743" i="3"/>
  <c r="A741" i="3"/>
  <c r="F738" i="3"/>
  <c r="F745" i="3" s="1"/>
  <c r="A692" i="3"/>
  <c r="A691" i="3"/>
  <c r="F688" i="3"/>
  <c r="B681" i="3"/>
  <c r="B678" i="3"/>
  <c r="B677" i="3"/>
  <c r="B676" i="3"/>
  <c r="A674" i="3"/>
  <c r="F671" i="3"/>
  <c r="F676" i="3" s="1"/>
  <c r="B614" i="3"/>
  <c r="B611" i="3"/>
  <c r="B610" i="3"/>
  <c r="B609" i="3"/>
  <c r="A607" i="3"/>
  <c r="F604" i="3"/>
  <c r="F609" i="3" s="1"/>
  <c r="A558" i="3"/>
  <c r="A557" i="3"/>
  <c r="B544" i="3"/>
  <c r="B543" i="3"/>
  <c r="B542" i="3"/>
  <c r="A540" i="3"/>
  <c r="A491" i="3"/>
  <c r="A490" i="3"/>
  <c r="F487" i="3"/>
  <c r="F490" i="3" s="1"/>
  <c r="B477" i="3"/>
  <c r="B476" i="3"/>
  <c r="B475" i="3"/>
  <c r="A473" i="3"/>
  <c r="F420" i="3"/>
  <c r="B410" i="3"/>
  <c r="B409" i="3"/>
  <c r="B408" i="3"/>
  <c r="A406" i="3"/>
  <c r="F353" i="3"/>
  <c r="F356" i="3" s="1"/>
  <c r="B343" i="3"/>
  <c r="B342" i="3"/>
  <c r="B341" i="3"/>
  <c r="A339" i="3"/>
  <c r="A290" i="3"/>
  <c r="A289" i="3"/>
  <c r="B276" i="3"/>
  <c r="B275" i="3"/>
  <c r="A272" i="3"/>
  <c r="F269" i="3"/>
  <c r="F283" i="3" s="1"/>
  <c r="B209" i="3"/>
  <c r="B208" i="3"/>
  <c r="B207" i="3"/>
  <c r="A205" i="3"/>
  <c r="F202" i="3"/>
  <c r="F209" i="3" s="1"/>
  <c r="A156" i="3"/>
  <c r="A155" i="3"/>
  <c r="F152" i="3"/>
  <c r="F157" i="3" s="1"/>
  <c r="B142" i="3"/>
  <c r="B141" i="3"/>
  <c r="B140" i="3"/>
  <c r="A138" i="3"/>
  <c r="F85" i="3"/>
  <c r="F99" i="3" s="1"/>
  <c r="B75" i="3"/>
  <c r="B74" i="3"/>
  <c r="B73" i="3"/>
  <c r="A71" i="3"/>
  <c r="F68" i="3"/>
  <c r="F72" i="3" s="1"/>
  <c r="B8" i="3"/>
  <c r="B7" i="3"/>
  <c r="B6" i="3"/>
  <c r="A4" i="3"/>
  <c r="G770" i="3"/>
  <c r="G753" i="3"/>
  <c r="A740" i="3"/>
  <c r="G703" i="3"/>
  <c r="G686" i="3"/>
  <c r="A673" i="3"/>
  <c r="G636" i="3"/>
  <c r="G619" i="3"/>
  <c r="A606" i="3"/>
  <c r="G569" i="3"/>
  <c r="G552" i="3"/>
  <c r="A539" i="3"/>
  <c r="G502" i="3"/>
  <c r="G485" i="3"/>
  <c r="A472" i="3"/>
  <c r="G435" i="3"/>
  <c r="G418" i="3"/>
  <c r="A405" i="3"/>
  <c r="G368" i="3"/>
  <c r="G351" i="3"/>
  <c r="A338" i="3"/>
  <c r="G301" i="3"/>
  <c r="G284" i="3"/>
  <c r="A271" i="3"/>
  <c r="G234" i="3"/>
  <c r="G217" i="3"/>
  <c r="A204" i="3"/>
  <c r="G167" i="3"/>
  <c r="G150" i="3"/>
  <c r="A137" i="3"/>
  <c r="G100" i="3"/>
  <c r="G83" i="3"/>
  <c r="A70" i="3"/>
  <c r="G33" i="3"/>
  <c r="G16" i="3"/>
  <c r="AP516" i="2"/>
  <c r="Y516" i="2"/>
  <c r="F516" i="2"/>
  <c r="AP515" i="2"/>
  <c r="Y515" i="2"/>
  <c r="F515" i="2"/>
  <c r="AP514" i="2"/>
  <c r="Y514" i="2"/>
  <c r="F514" i="2"/>
  <c r="AP513" i="2"/>
  <c r="Y513" i="2"/>
  <c r="F513" i="2"/>
  <c r="AP512" i="2"/>
  <c r="Y512" i="2"/>
  <c r="F512" i="2"/>
  <c r="AP511" i="2"/>
  <c r="Y511" i="2"/>
  <c r="F511" i="2"/>
  <c r="AP510" i="2"/>
  <c r="Y510" i="2"/>
  <c r="F510" i="2"/>
  <c r="AP509" i="2"/>
  <c r="Y509" i="2"/>
  <c r="F509" i="2"/>
  <c r="AP508" i="2"/>
  <c r="Y508" i="2"/>
  <c r="F508" i="2"/>
  <c r="AP507" i="2"/>
  <c r="Y507" i="2"/>
  <c r="F507" i="2"/>
  <c r="AP506" i="2"/>
  <c r="Y506" i="2"/>
  <c r="F506" i="2"/>
  <c r="AP505" i="2"/>
  <c r="Y505" i="2"/>
  <c r="F505" i="2"/>
  <c r="AP504" i="2"/>
  <c r="Y504" i="2"/>
  <c r="F504" i="2"/>
  <c r="AP503" i="2"/>
  <c r="Y503" i="2"/>
  <c r="F503" i="2"/>
  <c r="AP502" i="2"/>
  <c r="Y502" i="2"/>
  <c r="F502" i="2"/>
  <c r="AP501" i="2"/>
  <c r="Y501" i="2"/>
  <c r="AP500" i="2"/>
  <c r="Y500" i="2"/>
  <c r="F500" i="2"/>
  <c r="AP499" i="2"/>
  <c r="Y499" i="2"/>
  <c r="F499" i="2"/>
  <c r="AP498" i="2"/>
  <c r="Y498" i="2"/>
  <c r="F498" i="2"/>
  <c r="AP497" i="2"/>
  <c r="Y497" i="2"/>
  <c r="F497" i="2"/>
  <c r="AP496" i="2"/>
  <c r="Y496" i="2"/>
  <c r="F496" i="2"/>
  <c r="AP495" i="2"/>
  <c r="Y495" i="2"/>
  <c r="F495" i="2"/>
  <c r="AP494" i="2"/>
  <c r="Y494" i="2"/>
  <c r="F494" i="2"/>
  <c r="AP493" i="2"/>
  <c r="Y493" i="2"/>
  <c r="F493" i="2"/>
  <c r="AP492" i="2"/>
  <c r="Y492" i="2"/>
  <c r="F492" i="2"/>
  <c r="AP491" i="2"/>
  <c r="Y491" i="2"/>
  <c r="F491" i="2"/>
  <c r="AP490" i="2"/>
  <c r="Y490" i="2"/>
  <c r="F490" i="2"/>
  <c r="AP489" i="2"/>
  <c r="Y489" i="2"/>
  <c r="F489" i="2"/>
  <c r="AP488" i="2"/>
  <c r="Y488" i="2"/>
  <c r="F488" i="2"/>
  <c r="AP487" i="2"/>
  <c r="Y487" i="2"/>
  <c r="F487" i="2"/>
  <c r="AP486" i="2"/>
  <c r="Y486" i="2"/>
  <c r="F486" i="2"/>
  <c r="AP485" i="2"/>
  <c r="Y485" i="2"/>
  <c r="AP484" i="2"/>
  <c r="Y484" i="2"/>
  <c r="F484" i="2"/>
  <c r="AP483" i="2"/>
  <c r="Y483" i="2"/>
  <c r="F483" i="2"/>
  <c r="AP482" i="2"/>
  <c r="Y482" i="2"/>
  <c r="F482" i="2"/>
  <c r="AP481" i="2"/>
  <c r="Y481" i="2"/>
  <c r="F481" i="2"/>
  <c r="AP480" i="2"/>
  <c r="Y480" i="2"/>
  <c r="F480" i="2"/>
  <c r="AP479" i="2"/>
  <c r="Y479" i="2"/>
  <c r="F479" i="2"/>
  <c r="AP478" i="2"/>
  <c r="Y478" i="2"/>
  <c r="F478" i="2"/>
  <c r="AP477" i="2"/>
  <c r="Y477" i="2"/>
  <c r="F477" i="2"/>
  <c r="AP476" i="2"/>
  <c r="Y476" i="2"/>
  <c r="F476" i="2"/>
  <c r="AP475" i="2"/>
  <c r="Y475" i="2"/>
  <c r="F475" i="2"/>
  <c r="AP474" i="2"/>
  <c r="Y474" i="2"/>
  <c r="F474" i="2"/>
  <c r="AP473" i="2"/>
  <c r="Y473" i="2"/>
  <c r="F473" i="2"/>
  <c r="AP472" i="2"/>
  <c r="Y472" i="2"/>
  <c r="F472" i="2"/>
  <c r="AP471" i="2"/>
  <c r="Y471" i="2"/>
  <c r="F471" i="2"/>
  <c r="AP470" i="2"/>
  <c r="Y470" i="2"/>
  <c r="F470" i="2"/>
  <c r="AP469" i="2"/>
  <c r="Y469" i="2"/>
  <c r="AP468" i="2"/>
  <c r="Y468" i="2"/>
  <c r="F468" i="2"/>
  <c r="AP467" i="2"/>
  <c r="Y467" i="2"/>
  <c r="F467" i="2"/>
  <c r="AP466" i="2"/>
  <c r="Y466" i="2"/>
  <c r="F466" i="2"/>
  <c r="AP465" i="2"/>
  <c r="Y465" i="2"/>
  <c r="F465" i="2"/>
  <c r="AP464" i="2"/>
  <c r="Y464" i="2"/>
  <c r="F464" i="2"/>
  <c r="AP463" i="2"/>
  <c r="Y463" i="2"/>
  <c r="F463" i="2"/>
  <c r="AP462" i="2"/>
  <c r="Y462" i="2"/>
  <c r="F462" i="2"/>
  <c r="AP461" i="2"/>
  <c r="Y461" i="2"/>
  <c r="F461" i="2"/>
  <c r="AP460" i="2"/>
  <c r="Y460" i="2"/>
  <c r="F460" i="2"/>
  <c r="AP459" i="2"/>
  <c r="Y459" i="2"/>
  <c r="F459" i="2"/>
  <c r="AP458" i="2"/>
  <c r="Y458" i="2"/>
  <c r="F458" i="2"/>
  <c r="AP457" i="2"/>
  <c r="Y457" i="2"/>
  <c r="F457" i="2"/>
  <c r="AP456" i="2"/>
  <c r="Y456" i="2"/>
  <c r="F456" i="2"/>
  <c r="AP455" i="2"/>
  <c r="Y455" i="2"/>
  <c r="F455" i="2"/>
  <c r="AP454" i="2"/>
  <c r="Y454" i="2"/>
  <c r="F454" i="2"/>
  <c r="AP453" i="2"/>
  <c r="Y453" i="2"/>
  <c r="AP452" i="2"/>
  <c r="Y452" i="2"/>
  <c r="F452" i="2"/>
  <c r="AP451" i="2"/>
  <c r="Y451" i="2"/>
  <c r="F451" i="2"/>
  <c r="AP450" i="2"/>
  <c r="Y450" i="2"/>
  <c r="F450" i="2"/>
  <c r="AP449" i="2"/>
  <c r="Y449" i="2"/>
  <c r="F449" i="2"/>
  <c r="AP448" i="2"/>
  <c r="Y448" i="2"/>
  <c r="F448" i="2"/>
  <c r="AP447" i="2"/>
  <c r="Y447" i="2"/>
  <c r="F447" i="2"/>
  <c r="AP446" i="2"/>
  <c r="Y446" i="2"/>
  <c r="F446" i="2"/>
  <c r="AP445" i="2"/>
  <c r="Y445" i="2"/>
  <c r="F445" i="2"/>
  <c r="AP444" i="2"/>
  <c r="Y444" i="2"/>
  <c r="F444" i="2"/>
  <c r="AP443" i="2"/>
  <c r="Y443" i="2"/>
  <c r="F443" i="2"/>
  <c r="AP442" i="2"/>
  <c r="Y442" i="2"/>
  <c r="F442" i="2"/>
  <c r="AP441" i="2"/>
  <c r="Y441" i="2"/>
  <c r="F441" i="2"/>
  <c r="AP440" i="2"/>
  <c r="Y440" i="2"/>
  <c r="F440" i="2"/>
  <c r="AP439" i="2"/>
  <c r="Y439" i="2"/>
  <c r="F439" i="2"/>
  <c r="AP438" i="2"/>
  <c r="Y438" i="2"/>
  <c r="F438" i="2"/>
  <c r="AP437" i="2"/>
  <c r="Y437" i="2"/>
  <c r="AP436" i="2"/>
  <c r="Y436" i="2"/>
  <c r="F436" i="2"/>
  <c r="AP435" i="2"/>
  <c r="Y435" i="2"/>
  <c r="F435" i="2"/>
  <c r="AP434" i="2"/>
  <c r="Y434" i="2"/>
  <c r="F434" i="2"/>
  <c r="AP433" i="2"/>
  <c r="Y433" i="2"/>
  <c r="F433" i="2"/>
  <c r="AP432" i="2"/>
  <c r="Y432" i="2"/>
  <c r="F432" i="2"/>
  <c r="AP431" i="2"/>
  <c r="Y431" i="2"/>
  <c r="F431" i="2"/>
  <c r="AP430" i="2"/>
  <c r="Y430" i="2"/>
  <c r="F430" i="2"/>
  <c r="AP429" i="2"/>
  <c r="Y429" i="2"/>
  <c r="F429" i="2"/>
  <c r="AP428" i="2"/>
  <c r="Y428" i="2"/>
  <c r="F428" i="2"/>
  <c r="AP427" i="2"/>
  <c r="Y427" i="2"/>
  <c r="F427" i="2"/>
  <c r="AP426" i="2"/>
  <c r="Y426" i="2"/>
  <c r="F426" i="2"/>
  <c r="AP425" i="2"/>
  <c r="Y425" i="2"/>
  <c r="F425" i="2"/>
  <c r="AP424" i="2"/>
  <c r="Y424" i="2"/>
  <c r="F424" i="2"/>
  <c r="AP423" i="2"/>
  <c r="Y423" i="2"/>
  <c r="F423" i="2"/>
  <c r="AP422" i="2"/>
  <c r="Y422" i="2"/>
  <c r="F422" i="2"/>
  <c r="AP421" i="2"/>
  <c r="Y421" i="2"/>
  <c r="F421" i="2"/>
  <c r="AP420" i="2"/>
  <c r="Y420" i="2"/>
  <c r="AP419" i="2"/>
  <c r="Y419" i="2"/>
  <c r="F419" i="2"/>
  <c r="AP418" i="2"/>
  <c r="Y418" i="2"/>
  <c r="F418" i="2"/>
  <c r="AP417" i="2"/>
  <c r="Y417" i="2"/>
  <c r="F417" i="2"/>
  <c r="AP416" i="2"/>
  <c r="Y416" i="2"/>
  <c r="F416" i="2"/>
  <c r="AP415" i="2"/>
  <c r="Y415" i="2"/>
  <c r="F415" i="2"/>
  <c r="AP414" i="2"/>
  <c r="Y414" i="2"/>
  <c r="F414" i="2"/>
  <c r="AP413" i="2"/>
  <c r="Y413" i="2"/>
  <c r="F413" i="2"/>
  <c r="AP412" i="2"/>
  <c r="Y412" i="2"/>
  <c r="F412" i="2"/>
  <c r="AP411" i="2"/>
  <c r="Y411" i="2"/>
  <c r="F411" i="2"/>
  <c r="AP410" i="2"/>
  <c r="Y410" i="2"/>
  <c r="F410" i="2"/>
  <c r="AP409" i="2"/>
  <c r="Y409" i="2"/>
  <c r="F409" i="2"/>
  <c r="AP408" i="2"/>
  <c r="Y408" i="2"/>
  <c r="F408" i="2"/>
  <c r="AP407" i="2"/>
  <c r="Y407" i="2"/>
  <c r="F407" i="2"/>
  <c r="AP406" i="2"/>
  <c r="Y406" i="2"/>
  <c r="F406" i="2"/>
  <c r="AP405" i="2"/>
  <c r="Y405" i="2"/>
  <c r="F405" i="2"/>
  <c r="AP404" i="2"/>
  <c r="Y404" i="2"/>
  <c r="F404" i="2"/>
  <c r="AP403" i="2"/>
  <c r="Y403" i="2"/>
  <c r="F403" i="2"/>
  <c r="AP402" i="2"/>
  <c r="Y402" i="2"/>
  <c r="F402" i="2"/>
  <c r="AP401" i="2"/>
  <c r="Y401" i="2"/>
  <c r="F401" i="2"/>
  <c r="AP400" i="2"/>
  <c r="Y400" i="2"/>
  <c r="F400" i="2"/>
  <c r="AP399" i="2"/>
  <c r="Y399" i="2"/>
  <c r="F399" i="2"/>
  <c r="AP398" i="2"/>
  <c r="Y398" i="2"/>
  <c r="F398" i="2"/>
  <c r="AP397" i="2"/>
  <c r="Y397" i="2"/>
  <c r="F397" i="2"/>
  <c r="AP396" i="2"/>
  <c r="Y396" i="2"/>
  <c r="F396" i="2"/>
  <c r="AP395" i="2"/>
  <c r="Y395" i="2"/>
  <c r="F395" i="2"/>
  <c r="AP394" i="2"/>
  <c r="Y394" i="2"/>
  <c r="F394" i="2"/>
  <c r="AP393" i="2"/>
  <c r="Y393" i="2"/>
  <c r="F393" i="2"/>
  <c r="AP392" i="2"/>
  <c r="Y392" i="2"/>
  <c r="F392" i="2"/>
  <c r="AP391" i="2"/>
  <c r="Y391" i="2"/>
  <c r="F391" i="2"/>
  <c r="AP390" i="2"/>
  <c r="Y390" i="2"/>
  <c r="F390" i="2"/>
  <c r="AP389" i="2"/>
  <c r="Y389" i="2"/>
  <c r="F389" i="2"/>
  <c r="AP388" i="2"/>
  <c r="Y388" i="2"/>
  <c r="F388" i="2"/>
  <c r="AP387" i="2"/>
  <c r="Y387" i="2"/>
  <c r="F387" i="2"/>
  <c r="AP386" i="2"/>
  <c r="Y386" i="2"/>
  <c r="F386" i="2"/>
  <c r="AP385" i="2"/>
  <c r="Y385" i="2"/>
  <c r="F385" i="2"/>
  <c r="AP384" i="2"/>
  <c r="Y384" i="2"/>
  <c r="F384" i="2"/>
  <c r="AP383" i="2"/>
  <c r="Y383" i="2"/>
  <c r="F383" i="2"/>
  <c r="AP382" i="2"/>
  <c r="Y382" i="2"/>
  <c r="F382" i="2"/>
  <c r="AP381" i="2"/>
  <c r="Y381" i="2"/>
  <c r="F381" i="2"/>
  <c r="AP380" i="2"/>
  <c r="Y380" i="2"/>
  <c r="F380" i="2"/>
  <c r="AP379" i="2"/>
  <c r="Y379" i="2"/>
  <c r="F379" i="2"/>
  <c r="AP378" i="2"/>
  <c r="Y378" i="2"/>
  <c r="F378" i="2"/>
  <c r="AP377" i="2"/>
  <c r="Y377" i="2"/>
  <c r="F377" i="2"/>
  <c r="AP376" i="2"/>
  <c r="Y376" i="2"/>
  <c r="F376" i="2"/>
  <c r="AP375" i="2"/>
  <c r="Y375" i="2"/>
  <c r="F375" i="2"/>
  <c r="AP374" i="2"/>
  <c r="Y374" i="2"/>
  <c r="F374" i="2"/>
  <c r="AP373" i="2"/>
  <c r="Y373" i="2"/>
  <c r="F373" i="2"/>
  <c r="AP372" i="2"/>
  <c r="Y372" i="2"/>
  <c r="AP371" i="2"/>
  <c r="Y371" i="2"/>
  <c r="F371" i="2"/>
  <c r="AP370" i="2"/>
  <c r="Y370" i="2"/>
  <c r="F370" i="2"/>
  <c r="AP369" i="2"/>
  <c r="Y369" i="2"/>
  <c r="F369" i="2"/>
  <c r="AP368" i="2"/>
  <c r="Y368" i="2"/>
  <c r="F368" i="2"/>
  <c r="AP367" i="2"/>
  <c r="Y367" i="2"/>
  <c r="F367" i="2"/>
  <c r="AP366" i="2"/>
  <c r="Y366" i="2"/>
  <c r="F366" i="2"/>
  <c r="AP365" i="2"/>
  <c r="Y365" i="2"/>
  <c r="F365" i="2"/>
  <c r="AP364" i="2"/>
  <c r="Y364" i="2"/>
  <c r="F364" i="2"/>
  <c r="AP363" i="2"/>
  <c r="Y363" i="2"/>
  <c r="F363" i="2"/>
  <c r="AP362" i="2"/>
  <c r="Y362" i="2"/>
  <c r="F362" i="2"/>
  <c r="AP361" i="2"/>
  <c r="Y361" i="2"/>
  <c r="F361" i="2"/>
  <c r="AP360" i="2"/>
  <c r="Y360" i="2"/>
  <c r="F360" i="2"/>
  <c r="AP359" i="2"/>
  <c r="Y359" i="2"/>
  <c r="F359" i="2"/>
  <c r="AP358" i="2"/>
  <c r="Y358" i="2"/>
  <c r="F358" i="2"/>
  <c r="AP357" i="2"/>
  <c r="Y357" i="2"/>
  <c r="F357" i="2"/>
  <c r="AP356" i="2"/>
  <c r="Y356" i="2"/>
  <c r="AP355" i="2"/>
  <c r="Y355" i="2"/>
  <c r="F355" i="2"/>
  <c r="AP354" i="2"/>
  <c r="Y354" i="2"/>
  <c r="F354" i="2"/>
  <c r="AP353" i="2"/>
  <c r="Y353" i="2"/>
  <c r="F353" i="2"/>
  <c r="AP352" i="2"/>
  <c r="Y352" i="2"/>
  <c r="F352" i="2"/>
  <c r="AP351" i="2"/>
  <c r="Y351" i="2"/>
  <c r="F351" i="2"/>
  <c r="AP350" i="2"/>
  <c r="Y350" i="2"/>
  <c r="F350" i="2"/>
  <c r="AP349" i="2"/>
  <c r="Y349" i="2"/>
  <c r="F349" i="2"/>
  <c r="AP348" i="2"/>
  <c r="Y348" i="2"/>
  <c r="F348" i="2"/>
  <c r="AP347" i="2"/>
  <c r="Y347" i="2"/>
  <c r="F347" i="2"/>
  <c r="AP346" i="2"/>
  <c r="Y346" i="2"/>
  <c r="F346" i="2"/>
  <c r="AP345" i="2"/>
  <c r="Y345" i="2"/>
  <c r="F345" i="2"/>
  <c r="AP344" i="2"/>
  <c r="Y344" i="2"/>
  <c r="F344" i="2"/>
  <c r="AP343" i="2"/>
  <c r="Y343" i="2"/>
  <c r="F343" i="2"/>
  <c r="AP342" i="2"/>
  <c r="Y342" i="2"/>
  <c r="F342" i="2"/>
  <c r="AP341" i="2"/>
  <c r="Y341" i="2"/>
  <c r="F341" i="2"/>
  <c r="AP340" i="2"/>
  <c r="Y340" i="2"/>
  <c r="AP339" i="2"/>
  <c r="Y339" i="2"/>
  <c r="F339" i="2"/>
  <c r="AP338" i="2"/>
  <c r="Y338" i="2"/>
  <c r="F338" i="2"/>
  <c r="AP337" i="2"/>
  <c r="Y337" i="2"/>
  <c r="F337" i="2"/>
  <c r="AP336" i="2"/>
  <c r="Y336" i="2"/>
  <c r="F336" i="2"/>
  <c r="AP335" i="2"/>
  <c r="Y335" i="2"/>
  <c r="F335" i="2"/>
  <c r="AP334" i="2"/>
  <c r="Y334" i="2"/>
  <c r="F334" i="2"/>
  <c r="AP333" i="2"/>
  <c r="Y333" i="2"/>
  <c r="F333" i="2"/>
  <c r="AP332" i="2"/>
  <c r="Y332" i="2"/>
  <c r="F332" i="2"/>
  <c r="AP331" i="2"/>
  <c r="Y331" i="2"/>
  <c r="F331" i="2"/>
  <c r="AP330" i="2"/>
  <c r="Y330" i="2"/>
  <c r="F330" i="2"/>
  <c r="AP329" i="2"/>
  <c r="Y329" i="2"/>
  <c r="F329" i="2"/>
  <c r="AP328" i="2"/>
  <c r="Y328" i="2"/>
  <c r="F328" i="2"/>
  <c r="AP327" i="2"/>
  <c r="Y327" i="2"/>
  <c r="F327" i="2"/>
  <c r="AP326" i="2"/>
  <c r="Y326" i="2"/>
  <c r="F326" i="2"/>
  <c r="AP325" i="2"/>
  <c r="Y325" i="2"/>
  <c r="F325" i="2"/>
  <c r="AP324" i="2"/>
  <c r="Y324" i="2"/>
  <c r="AP323" i="2"/>
  <c r="Y323" i="2"/>
  <c r="F323" i="2"/>
  <c r="AP322" i="2"/>
  <c r="Y322" i="2"/>
  <c r="F322" i="2"/>
  <c r="AP321" i="2"/>
  <c r="Y321" i="2"/>
  <c r="F321" i="2"/>
  <c r="AP320" i="2"/>
  <c r="Y320" i="2"/>
  <c r="F320" i="2"/>
  <c r="AP319" i="2"/>
  <c r="Y319" i="2"/>
  <c r="F319" i="2"/>
  <c r="AP318" i="2"/>
  <c r="Y318" i="2"/>
  <c r="F318" i="2"/>
  <c r="AP317" i="2"/>
  <c r="Y317" i="2"/>
  <c r="F317" i="2"/>
  <c r="AP316" i="2"/>
  <c r="Y316" i="2"/>
  <c r="F316" i="2"/>
  <c r="AP315" i="2"/>
  <c r="Y315" i="2"/>
  <c r="F315" i="2"/>
  <c r="AP314" i="2"/>
  <c r="Y314" i="2"/>
  <c r="F314" i="2"/>
  <c r="AP313" i="2"/>
  <c r="Y313" i="2"/>
  <c r="F313" i="2"/>
  <c r="AP312" i="2"/>
  <c r="Y312" i="2"/>
  <c r="F312" i="2"/>
  <c r="AP311" i="2"/>
  <c r="Y311" i="2"/>
  <c r="F311" i="2"/>
  <c r="AP310" i="2"/>
  <c r="Y310" i="2"/>
  <c r="F310" i="2"/>
  <c r="AP309" i="2"/>
  <c r="Y309" i="2"/>
  <c r="F309" i="2"/>
  <c r="AP308" i="2"/>
  <c r="Y308" i="2"/>
  <c r="AP307" i="2"/>
  <c r="Y307" i="2"/>
  <c r="F307" i="2"/>
  <c r="AP306" i="2"/>
  <c r="Y306" i="2"/>
  <c r="F306" i="2"/>
  <c r="AP305" i="2"/>
  <c r="Y305" i="2"/>
  <c r="F305" i="2"/>
  <c r="AP304" i="2"/>
  <c r="Y304" i="2"/>
  <c r="F304" i="2"/>
  <c r="AP303" i="2"/>
  <c r="Y303" i="2"/>
  <c r="F303" i="2"/>
  <c r="AP302" i="2"/>
  <c r="Y302" i="2"/>
  <c r="F302" i="2"/>
  <c r="AP301" i="2"/>
  <c r="Y301" i="2"/>
  <c r="F301" i="2"/>
  <c r="AP300" i="2"/>
  <c r="Y300" i="2"/>
  <c r="F300" i="2"/>
  <c r="AP299" i="2"/>
  <c r="Y299" i="2"/>
  <c r="F299" i="2"/>
  <c r="AP298" i="2"/>
  <c r="Y298" i="2"/>
  <c r="F298" i="2"/>
  <c r="AP297" i="2"/>
  <c r="Y297" i="2"/>
  <c r="F297" i="2"/>
  <c r="AP296" i="2"/>
  <c r="Y296" i="2"/>
  <c r="F296" i="2"/>
  <c r="AP295" i="2"/>
  <c r="Y295" i="2"/>
  <c r="F295" i="2"/>
  <c r="AP294" i="2"/>
  <c r="Y294" i="2"/>
  <c r="F294" i="2"/>
  <c r="AP293" i="2"/>
  <c r="Y293" i="2"/>
  <c r="F293" i="2"/>
  <c r="AP292" i="2"/>
  <c r="Y292" i="2"/>
  <c r="F292" i="2"/>
  <c r="AP291" i="2"/>
  <c r="Y291" i="2"/>
  <c r="AP290" i="2"/>
  <c r="Y290" i="2"/>
  <c r="F290" i="2"/>
  <c r="AP289" i="2"/>
  <c r="Y289" i="2"/>
  <c r="F289" i="2"/>
  <c r="AP288" i="2"/>
  <c r="Y288" i="2"/>
  <c r="F288" i="2"/>
  <c r="AP287" i="2"/>
  <c r="Y287" i="2"/>
  <c r="F287" i="2"/>
  <c r="AP286" i="2"/>
  <c r="Y286" i="2"/>
  <c r="F286" i="2"/>
  <c r="AP285" i="2"/>
  <c r="Y285" i="2"/>
  <c r="F285" i="2"/>
  <c r="AP284" i="2"/>
  <c r="Y284" i="2"/>
  <c r="F284" i="2"/>
  <c r="AP283" i="2"/>
  <c r="Y283" i="2"/>
  <c r="F283" i="2"/>
  <c r="AP282" i="2"/>
  <c r="Y282" i="2"/>
  <c r="F282" i="2"/>
  <c r="AP281" i="2"/>
  <c r="Y281" i="2"/>
  <c r="F281" i="2"/>
  <c r="AP280" i="2"/>
  <c r="Y280" i="2"/>
  <c r="F280" i="2"/>
  <c r="AP279" i="2"/>
  <c r="Y279" i="2"/>
  <c r="F279" i="2"/>
  <c r="AP278" i="2"/>
  <c r="Y278" i="2"/>
  <c r="F278" i="2"/>
  <c r="AP277" i="2"/>
  <c r="Y277" i="2"/>
  <c r="F277" i="2"/>
  <c r="AP276" i="2"/>
  <c r="Y276" i="2"/>
  <c r="F276" i="2"/>
  <c r="AP275" i="2"/>
  <c r="Y275" i="2"/>
  <c r="AP274" i="2"/>
  <c r="Y274" i="2"/>
  <c r="F274" i="2"/>
  <c r="AP273" i="2"/>
  <c r="Y273" i="2"/>
  <c r="F273" i="2"/>
  <c r="AP272" i="2"/>
  <c r="Y272" i="2"/>
  <c r="F272" i="2"/>
  <c r="AP271" i="2"/>
  <c r="Y271" i="2"/>
  <c r="F271" i="2"/>
  <c r="AP270" i="2"/>
  <c r="Y270" i="2"/>
  <c r="F270" i="2"/>
  <c r="AP269" i="2"/>
  <c r="Y269" i="2"/>
  <c r="F269" i="2"/>
  <c r="AP268" i="2"/>
  <c r="Y268" i="2"/>
  <c r="F268" i="2"/>
  <c r="AP267" i="2"/>
  <c r="Y267" i="2"/>
  <c r="F267" i="2"/>
  <c r="AP266" i="2"/>
  <c r="Y266" i="2"/>
  <c r="F266" i="2"/>
  <c r="AP265" i="2"/>
  <c r="Y265" i="2"/>
  <c r="F265" i="2"/>
  <c r="AP264" i="2"/>
  <c r="Y264" i="2"/>
  <c r="F264" i="2"/>
  <c r="AP263" i="2"/>
  <c r="Y263" i="2"/>
  <c r="F263" i="2"/>
  <c r="AP262" i="2"/>
  <c r="Y262" i="2"/>
  <c r="F262" i="2"/>
  <c r="AP261" i="2"/>
  <c r="Y261" i="2"/>
  <c r="F261" i="2"/>
  <c r="AP260" i="2"/>
  <c r="Y260" i="2"/>
  <c r="F260" i="2"/>
  <c r="AP259" i="2"/>
  <c r="Y259" i="2"/>
  <c r="AP258" i="2"/>
  <c r="Y258" i="2"/>
  <c r="F258" i="2"/>
  <c r="AP257" i="2"/>
  <c r="Y257" i="2"/>
  <c r="F257" i="2"/>
  <c r="AP256" i="2"/>
  <c r="Y256" i="2"/>
  <c r="F256" i="2"/>
  <c r="AP255" i="2"/>
  <c r="Y255" i="2"/>
  <c r="F255" i="2"/>
  <c r="AP254" i="2"/>
  <c r="Y254" i="2"/>
  <c r="F254" i="2"/>
  <c r="AP253" i="2"/>
  <c r="Y253" i="2"/>
  <c r="F253" i="2"/>
  <c r="AP252" i="2"/>
  <c r="Y252" i="2"/>
  <c r="F252" i="2"/>
  <c r="AP251" i="2"/>
  <c r="Y251" i="2"/>
  <c r="F251" i="2"/>
  <c r="AP250" i="2"/>
  <c r="Y250" i="2"/>
  <c r="F250" i="2"/>
  <c r="AP249" i="2"/>
  <c r="Y249" i="2"/>
  <c r="F249" i="2"/>
  <c r="AP248" i="2"/>
  <c r="Y248" i="2"/>
  <c r="F248" i="2"/>
  <c r="AP247" i="2"/>
  <c r="Y247" i="2"/>
  <c r="F247" i="2"/>
  <c r="AP246" i="2"/>
  <c r="Y246" i="2"/>
  <c r="F246" i="2"/>
  <c r="AP245" i="2"/>
  <c r="Y245" i="2"/>
  <c r="F245" i="2"/>
  <c r="AP244" i="2"/>
  <c r="Y244" i="2"/>
  <c r="F244" i="2"/>
  <c r="AP243" i="2"/>
  <c r="Y243" i="2"/>
  <c r="AP242" i="2"/>
  <c r="Y242" i="2"/>
  <c r="F242" i="2"/>
  <c r="AP241" i="2"/>
  <c r="Y241" i="2"/>
  <c r="F241" i="2"/>
  <c r="AP240" i="2"/>
  <c r="Y240" i="2"/>
  <c r="F240" i="2"/>
  <c r="AP239" i="2"/>
  <c r="Y239" i="2"/>
  <c r="F239" i="2"/>
  <c r="AP238" i="2"/>
  <c r="Y238" i="2"/>
  <c r="F238" i="2"/>
  <c r="AP237" i="2"/>
  <c r="Y237" i="2"/>
  <c r="F237" i="2"/>
  <c r="AP236" i="2"/>
  <c r="Y236" i="2"/>
  <c r="F236" i="2"/>
  <c r="AP235" i="2"/>
  <c r="Y235" i="2"/>
  <c r="F235" i="2"/>
  <c r="AP234" i="2"/>
  <c r="Y234" i="2"/>
  <c r="F234" i="2"/>
  <c r="AP233" i="2"/>
  <c r="Y233" i="2"/>
  <c r="F233" i="2"/>
  <c r="AP232" i="2"/>
  <c r="Y232" i="2"/>
  <c r="F232" i="2"/>
  <c r="AP231" i="2"/>
  <c r="Y231" i="2"/>
  <c r="F231" i="2"/>
  <c r="AP230" i="2"/>
  <c r="Y230" i="2"/>
  <c r="F230" i="2"/>
  <c r="AP229" i="2"/>
  <c r="Y229" i="2"/>
  <c r="F229" i="2"/>
  <c r="AP228" i="2"/>
  <c r="Y228" i="2"/>
  <c r="F228" i="2"/>
  <c r="AP227" i="2"/>
  <c r="Y227" i="2"/>
  <c r="AP226" i="2"/>
  <c r="Y226" i="2"/>
  <c r="F226" i="2"/>
  <c r="AP225" i="2"/>
  <c r="Y225" i="2"/>
  <c r="F225" i="2"/>
  <c r="AP224" i="2"/>
  <c r="Y224" i="2"/>
  <c r="F224" i="2"/>
  <c r="AP223" i="2"/>
  <c r="Y223" i="2"/>
  <c r="F223" i="2"/>
  <c r="AP222" i="2"/>
  <c r="Y222" i="2"/>
  <c r="F222" i="2"/>
  <c r="AP221" i="2"/>
  <c r="Y221" i="2"/>
  <c r="F221" i="2"/>
  <c r="AP220" i="2"/>
  <c r="Y220" i="2"/>
  <c r="F220" i="2"/>
  <c r="AP219" i="2"/>
  <c r="Y219" i="2"/>
  <c r="F219" i="2"/>
  <c r="AP218" i="2"/>
  <c r="Y218" i="2"/>
  <c r="F218" i="2"/>
  <c r="AP217" i="2"/>
  <c r="Y217" i="2"/>
  <c r="F217" i="2"/>
  <c r="AP216" i="2"/>
  <c r="Y216" i="2"/>
  <c r="F216" i="2"/>
  <c r="AP215" i="2"/>
  <c r="Y215" i="2"/>
  <c r="F215" i="2"/>
  <c r="AP214" i="2"/>
  <c r="Y214" i="2"/>
  <c r="F214" i="2"/>
  <c r="AP213" i="2"/>
  <c r="Y213" i="2"/>
  <c r="F213" i="2"/>
  <c r="AP212" i="2"/>
  <c r="Y212" i="2"/>
  <c r="F212" i="2"/>
  <c r="AP211" i="2"/>
  <c r="Y211" i="2"/>
  <c r="AP210" i="2"/>
  <c r="Y210" i="2"/>
  <c r="F210" i="2"/>
  <c r="AP209" i="2"/>
  <c r="Y209" i="2"/>
  <c r="F209" i="2"/>
  <c r="AP208" i="2"/>
  <c r="Y208" i="2"/>
  <c r="F208" i="2"/>
  <c r="AP207" i="2"/>
  <c r="Y207" i="2"/>
  <c r="F207" i="2"/>
  <c r="AP206" i="2"/>
  <c r="Y206" i="2"/>
  <c r="F206" i="2"/>
  <c r="AP205" i="2"/>
  <c r="Y205" i="2"/>
  <c r="F205" i="2"/>
  <c r="AP204" i="2"/>
  <c r="Y204" i="2"/>
  <c r="F204" i="2"/>
  <c r="AP203" i="2"/>
  <c r="Y203" i="2"/>
  <c r="F203" i="2"/>
  <c r="AP202" i="2"/>
  <c r="Y202" i="2"/>
  <c r="F202" i="2"/>
  <c r="AP201" i="2"/>
  <c r="Y201" i="2"/>
  <c r="F201" i="2"/>
  <c r="AP200" i="2"/>
  <c r="Y200" i="2"/>
  <c r="F200" i="2"/>
  <c r="AP199" i="2"/>
  <c r="Y199" i="2"/>
  <c r="F199" i="2"/>
  <c r="AP198" i="2"/>
  <c r="Y198" i="2"/>
  <c r="F198" i="2"/>
  <c r="AP197" i="2"/>
  <c r="Y197" i="2"/>
  <c r="F197" i="2"/>
  <c r="AP196" i="2"/>
  <c r="Y196" i="2"/>
  <c r="F196" i="2"/>
  <c r="AP195" i="2"/>
  <c r="Y195" i="2"/>
  <c r="AP194" i="2"/>
  <c r="Y194" i="2"/>
  <c r="F194" i="2"/>
  <c r="AP193" i="2"/>
  <c r="Y193" i="2"/>
  <c r="F193" i="2"/>
  <c r="AP192" i="2"/>
  <c r="Y192" i="2"/>
  <c r="F192" i="2"/>
  <c r="AP191" i="2"/>
  <c r="Y191" i="2"/>
  <c r="F191" i="2"/>
  <c r="AP190" i="2"/>
  <c r="Y190" i="2"/>
  <c r="F190" i="2"/>
  <c r="AP189" i="2"/>
  <c r="Y189" i="2"/>
  <c r="F189" i="2"/>
  <c r="AP188" i="2"/>
  <c r="Y188" i="2"/>
  <c r="F188" i="2"/>
  <c r="AP187" i="2"/>
  <c r="Y187" i="2"/>
  <c r="F187" i="2"/>
  <c r="AP186" i="2"/>
  <c r="Y186" i="2"/>
  <c r="F186" i="2"/>
  <c r="AP185" i="2"/>
  <c r="Y185" i="2"/>
  <c r="F185" i="2"/>
  <c r="AP184" i="2"/>
  <c r="Y184" i="2"/>
  <c r="F184" i="2"/>
  <c r="AP183" i="2"/>
  <c r="Y183" i="2"/>
  <c r="F183" i="2"/>
  <c r="AP182" i="2"/>
  <c r="Y182" i="2"/>
  <c r="F182" i="2"/>
  <c r="AP181" i="2"/>
  <c r="Y181" i="2"/>
  <c r="F181" i="2"/>
  <c r="AP180" i="2"/>
  <c r="Y180" i="2"/>
  <c r="F180" i="2"/>
  <c r="AP179" i="2"/>
  <c r="Y179" i="2"/>
  <c r="AP178" i="2"/>
  <c r="Y178" i="2"/>
  <c r="F178" i="2"/>
  <c r="AP177" i="2"/>
  <c r="Y177" i="2"/>
  <c r="F177" i="2"/>
  <c r="AP176" i="2"/>
  <c r="Y176" i="2"/>
  <c r="F176" i="2"/>
  <c r="AP175" i="2"/>
  <c r="Y175" i="2"/>
  <c r="F175" i="2"/>
  <c r="AP174" i="2"/>
  <c r="Y174" i="2"/>
  <c r="F174" i="2"/>
  <c r="AP173" i="2"/>
  <c r="Y173" i="2"/>
  <c r="F173" i="2"/>
  <c r="AP172" i="2"/>
  <c r="Y172" i="2"/>
  <c r="F172" i="2"/>
  <c r="AP171" i="2"/>
  <c r="Y171" i="2"/>
  <c r="F171" i="2"/>
  <c r="AP170" i="2"/>
  <c r="Y170" i="2"/>
  <c r="F170" i="2"/>
  <c r="AP169" i="2"/>
  <c r="Y169" i="2"/>
  <c r="F169" i="2"/>
  <c r="AP168" i="2"/>
  <c r="Y168" i="2"/>
  <c r="F168" i="2"/>
  <c r="AP167" i="2"/>
  <c r="Y167" i="2"/>
  <c r="F167" i="2"/>
  <c r="AP166" i="2"/>
  <c r="Y166" i="2"/>
  <c r="F166" i="2"/>
  <c r="AP165" i="2"/>
  <c r="Y165" i="2"/>
  <c r="F165" i="2"/>
  <c r="AP164" i="2"/>
  <c r="Y164" i="2"/>
  <c r="F164" i="2"/>
  <c r="AP163" i="2"/>
  <c r="Y163" i="2"/>
  <c r="AP162" i="2"/>
  <c r="Y162" i="2"/>
  <c r="F162" i="2"/>
  <c r="AP161" i="2"/>
  <c r="Y161" i="2"/>
  <c r="F161" i="2"/>
  <c r="AP160" i="2"/>
  <c r="Y160" i="2"/>
  <c r="F160" i="2"/>
  <c r="AP159" i="2"/>
  <c r="Y159" i="2"/>
  <c r="F159" i="2"/>
  <c r="AP158" i="2"/>
  <c r="Y158" i="2"/>
  <c r="F158" i="2"/>
  <c r="AP157" i="2"/>
  <c r="Y157" i="2"/>
  <c r="F157" i="2"/>
  <c r="AP156" i="2"/>
  <c r="Y156" i="2"/>
  <c r="F156" i="2"/>
  <c r="AP155" i="2"/>
  <c r="Y155" i="2"/>
  <c r="F155" i="2"/>
  <c r="AP154" i="2"/>
  <c r="Y154" i="2"/>
  <c r="F154" i="2"/>
  <c r="AP153" i="2"/>
  <c r="Y153" i="2"/>
  <c r="F153" i="2"/>
  <c r="AP152" i="2"/>
  <c r="Y152" i="2"/>
  <c r="F152" i="2"/>
  <c r="AP151" i="2"/>
  <c r="Y151" i="2"/>
  <c r="F151" i="2"/>
  <c r="AP150" i="2"/>
  <c r="Y150" i="2"/>
  <c r="F150" i="2"/>
  <c r="AP149" i="2"/>
  <c r="Y149" i="2"/>
  <c r="F149" i="2"/>
  <c r="AP148" i="2"/>
  <c r="Y148" i="2"/>
  <c r="F148" i="2"/>
  <c r="AP147" i="2"/>
  <c r="Y147" i="2"/>
  <c r="AP146" i="2"/>
  <c r="Y146" i="2"/>
  <c r="F146" i="2"/>
  <c r="AP145" i="2"/>
  <c r="Y145" i="2"/>
  <c r="F145" i="2"/>
  <c r="AP144" i="2"/>
  <c r="Y144" i="2"/>
  <c r="F144" i="2"/>
  <c r="AP143" i="2"/>
  <c r="Y143" i="2"/>
  <c r="F143" i="2"/>
  <c r="AP142" i="2"/>
  <c r="Y142" i="2"/>
  <c r="F142" i="2"/>
  <c r="AP141" i="2"/>
  <c r="Y141" i="2"/>
  <c r="F141" i="2"/>
  <c r="AP140" i="2"/>
  <c r="Y140" i="2"/>
  <c r="F140" i="2"/>
  <c r="AP139" i="2"/>
  <c r="Y139" i="2"/>
  <c r="F139" i="2"/>
  <c r="AP138" i="2"/>
  <c r="Y138" i="2"/>
  <c r="F138" i="2"/>
  <c r="AP137" i="2"/>
  <c r="Y137" i="2"/>
  <c r="F137" i="2"/>
  <c r="AP136" i="2"/>
  <c r="Y136" i="2"/>
  <c r="F136" i="2"/>
  <c r="AP135" i="2"/>
  <c r="Y135" i="2"/>
  <c r="F135" i="2"/>
  <c r="AP134" i="2"/>
  <c r="Y134" i="2"/>
  <c r="F134" i="2"/>
  <c r="AP133" i="2"/>
  <c r="Y133" i="2"/>
  <c r="F133" i="2"/>
  <c r="AP132" i="2"/>
  <c r="Y132" i="2"/>
  <c r="F132" i="2"/>
  <c r="AP131" i="2"/>
  <c r="Y131" i="2"/>
  <c r="F131" i="2"/>
  <c r="AP130" i="2"/>
  <c r="Y130" i="2"/>
  <c r="AP129" i="2"/>
  <c r="Y129" i="2"/>
  <c r="F129" i="2"/>
  <c r="AP128" i="2"/>
  <c r="Y128" i="2"/>
  <c r="F128" i="2"/>
  <c r="AP127" i="2"/>
  <c r="Y127" i="2"/>
  <c r="F127" i="2"/>
  <c r="AP126" i="2"/>
  <c r="Y126" i="2"/>
  <c r="F126" i="2"/>
  <c r="AP125" i="2"/>
  <c r="Y125" i="2"/>
  <c r="F125" i="2"/>
  <c r="AP124" i="2"/>
  <c r="Y124" i="2"/>
  <c r="F124" i="2"/>
  <c r="AP123" i="2"/>
  <c r="Y123" i="2"/>
  <c r="F123" i="2"/>
  <c r="AP122" i="2"/>
  <c r="Y122" i="2"/>
  <c r="F122" i="2"/>
  <c r="AP121" i="2"/>
  <c r="Y121" i="2"/>
  <c r="F121" i="2"/>
  <c r="AP120" i="2"/>
  <c r="Y120" i="2"/>
  <c r="F120" i="2"/>
  <c r="AP119" i="2"/>
  <c r="Y119" i="2"/>
  <c r="F119" i="2"/>
  <c r="AP118" i="2"/>
  <c r="Y118" i="2"/>
  <c r="F118" i="2"/>
  <c r="AP117" i="2"/>
  <c r="Y117" i="2"/>
  <c r="F117" i="2"/>
  <c r="AP116" i="2"/>
  <c r="Y116" i="2"/>
  <c r="F116" i="2"/>
  <c r="AP115" i="2"/>
  <c r="Y115" i="2"/>
  <c r="F115" i="2"/>
  <c r="AP114" i="2"/>
  <c r="Y114" i="2"/>
  <c r="AP113" i="2"/>
  <c r="Y113" i="2"/>
  <c r="F113" i="2"/>
  <c r="AP112" i="2"/>
  <c r="Y112" i="2"/>
  <c r="F112" i="2"/>
  <c r="AP111" i="2"/>
  <c r="Y111" i="2"/>
  <c r="F111" i="2"/>
  <c r="AP110" i="2"/>
  <c r="Y110" i="2"/>
  <c r="F110" i="2"/>
  <c r="AP109" i="2"/>
  <c r="Y109" i="2"/>
  <c r="F109" i="2"/>
  <c r="AP108" i="2"/>
  <c r="Y108" i="2"/>
  <c r="F108" i="2"/>
  <c r="AP107" i="2"/>
  <c r="Y107" i="2"/>
  <c r="F107" i="2"/>
  <c r="AP106" i="2"/>
  <c r="Y106" i="2"/>
  <c r="F106" i="2"/>
  <c r="AP105" i="2"/>
  <c r="Y105" i="2"/>
  <c r="F105" i="2"/>
  <c r="AP104" i="2"/>
  <c r="Y104" i="2"/>
  <c r="F104" i="2"/>
  <c r="AP103" i="2"/>
  <c r="Y103" i="2"/>
  <c r="F103" i="2"/>
  <c r="AP102" i="2"/>
  <c r="Y102" i="2"/>
  <c r="F102" i="2"/>
  <c r="AP101" i="2"/>
  <c r="Y101" i="2"/>
  <c r="F101" i="2"/>
  <c r="AP100" i="2"/>
  <c r="Y100" i="2"/>
  <c r="F100" i="2"/>
  <c r="AP99" i="2"/>
  <c r="Y99" i="2"/>
  <c r="AP98" i="2"/>
  <c r="Y98" i="2"/>
  <c r="AP97" i="2"/>
  <c r="Y97" i="2"/>
  <c r="F97" i="2"/>
  <c r="AP96" i="2"/>
  <c r="Y96" i="2"/>
  <c r="F96" i="2"/>
  <c r="AP95" i="2"/>
  <c r="Y95" i="2"/>
  <c r="F95" i="2"/>
  <c r="AP94" i="2"/>
  <c r="Y94" i="2"/>
  <c r="F94" i="2"/>
  <c r="AP93" i="2"/>
  <c r="Y93" i="2"/>
  <c r="F93" i="2"/>
  <c r="AP92" i="2"/>
  <c r="Y92" i="2"/>
  <c r="F92" i="2"/>
  <c r="AP91" i="2"/>
  <c r="Y91" i="2"/>
  <c r="F91" i="2"/>
  <c r="AP90" i="2"/>
  <c r="Y90" i="2"/>
  <c r="F90" i="2"/>
  <c r="AP89" i="2"/>
  <c r="Y89" i="2"/>
  <c r="F89" i="2"/>
  <c r="AP88" i="2"/>
  <c r="Y88" i="2"/>
  <c r="F88" i="2"/>
  <c r="AP87" i="2"/>
  <c r="Y87" i="2"/>
  <c r="F87" i="2"/>
  <c r="AP86" i="2"/>
  <c r="Y86" i="2"/>
  <c r="F86" i="2"/>
  <c r="AP85" i="2"/>
  <c r="Y85" i="2"/>
  <c r="F85" i="2"/>
  <c r="AP84" i="2"/>
  <c r="Y84" i="2"/>
  <c r="F84" i="2"/>
  <c r="AP83" i="2"/>
  <c r="Y83" i="2"/>
  <c r="AP82" i="2"/>
  <c r="Y82" i="2"/>
  <c r="AP81" i="2"/>
  <c r="Y81" i="2"/>
  <c r="F81" i="2"/>
  <c r="AP80" i="2"/>
  <c r="Y80" i="2"/>
  <c r="F80" i="2"/>
  <c r="AP79" i="2"/>
  <c r="Y79" i="2"/>
  <c r="F79" i="2"/>
  <c r="AP78" i="2"/>
  <c r="Y78" i="2"/>
  <c r="F78" i="2"/>
  <c r="AP77" i="2"/>
  <c r="Y77" i="2"/>
  <c r="F77" i="2"/>
  <c r="AP76" i="2"/>
  <c r="Y76" i="2"/>
  <c r="F76" i="2"/>
  <c r="AP75" i="2"/>
  <c r="Y75" i="2"/>
  <c r="F75" i="2"/>
  <c r="AP74" i="2"/>
  <c r="Y74" i="2"/>
  <c r="F74" i="2"/>
  <c r="AP73" i="2"/>
  <c r="Y73" i="2"/>
  <c r="F73" i="2"/>
  <c r="AP72" i="2"/>
  <c r="Y72" i="2"/>
  <c r="F72" i="2"/>
  <c r="AP71" i="2"/>
  <c r="Y71" i="2"/>
  <c r="F71" i="2"/>
  <c r="AP70" i="2"/>
  <c r="Y70" i="2"/>
  <c r="F70" i="2"/>
  <c r="AP69" i="2"/>
  <c r="Y69" i="2"/>
  <c r="F69" i="2"/>
  <c r="AP68" i="2"/>
  <c r="Y68" i="2"/>
  <c r="F68" i="2"/>
  <c r="AP67" i="2"/>
  <c r="Y67" i="2"/>
  <c r="AP66" i="2"/>
  <c r="Y66" i="2"/>
  <c r="AP65" i="2"/>
  <c r="Y65" i="2"/>
  <c r="F65" i="2"/>
  <c r="AP64" i="2"/>
  <c r="Y64" i="2"/>
  <c r="F64" i="2"/>
  <c r="AP63" i="2"/>
  <c r="Y63" i="2"/>
  <c r="F63" i="2"/>
  <c r="AP62" i="2"/>
  <c r="Y62" i="2"/>
  <c r="F62" i="2"/>
  <c r="AP61" i="2"/>
  <c r="Y61" i="2"/>
  <c r="F61" i="2"/>
  <c r="AP60" i="2"/>
  <c r="Y60" i="2"/>
  <c r="F60" i="2"/>
  <c r="AP59" i="2"/>
  <c r="Y59" i="2"/>
  <c r="F59" i="2"/>
  <c r="AP58" i="2"/>
  <c r="Y58" i="2"/>
  <c r="F58" i="2"/>
  <c r="AP57" i="2"/>
  <c r="Y57" i="2"/>
  <c r="F57" i="2"/>
  <c r="AP56" i="2"/>
  <c r="Y56" i="2"/>
  <c r="F56" i="2"/>
  <c r="AP55" i="2"/>
  <c r="Y55" i="2"/>
  <c r="F55" i="2"/>
  <c r="AP54" i="2"/>
  <c r="Y54" i="2"/>
  <c r="F54" i="2"/>
  <c r="AP53" i="2"/>
  <c r="Y53" i="2"/>
  <c r="F53" i="2"/>
  <c r="AP52" i="2"/>
  <c r="Y52" i="2"/>
  <c r="F52" i="2"/>
  <c r="AP51" i="2"/>
  <c r="Y51" i="2"/>
  <c r="AP50" i="2"/>
  <c r="Y50" i="2"/>
  <c r="AP49" i="2"/>
  <c r="Y49" i="2"/>
  <c r="F49" i="2"/>
  <c r="AP48" i="2"/>
  <c r="Y48" i="2"/>
  <c r="F48" i="2"/>
  <c r="AP47" i="2"/>
  <c r="Y47" i="2"/>
  <c r="F47" i="2"/>
  <c r="AP46" i="2"/>
  <c r="Y46" i="2"/>
  <c r="F46" i="2"/>
  <c r="AP45" i="2"/>
  <c r="Y45" i="2"/>
  <c r="F45" i="2"/>
  <c r="AP44" i="2"/>
  <c r="Y44" i="2"/>
  <c r="F44" i="2"/>
  <c r="AP43" i="2"/>
  <c r="Y43" i="2"/>
  <c r="F43" i="2"/>
  <c r="AP42" i="2"/>
  <c r="Y42" i="2"/>
  <c r="F42" i="2"/>
  <c r="AP41" i="2"/>
  <c r="Y41" i="2"/>
  <c r="F41" i="2"/>
  <c r="AP40" i="2"/>
  <c r="Y40" i="2"/>
  <c r="F40" i="2"/>
  <c r="AP39" i="2"/>
  <c r="Y39" i="2"/>
  <c r="F39" i="2"/>
  <c r="AP38" i="2"/>
  <c r="Y38" i="2"/>
  <c r="F38" i="2"/>
  <c r="AP37" i="2"/>
  <c r="Y37" i="2"/>
  <c r="F37" i="2"/>
  <c r="AP36" i="2"/>
  <c r="Y36" i="2"/>
  <c r="F36" i="2"/>
  <c r="AP35" i="2"/>
  <c r="Y35" i="2"/>
  <c r="AP34" i="2"/>
  <c r="Y34" i="2"/>
  <c r="AP33" i="2"/>
  <c r="Y33" i="2"/>
  <c r="F33" i="2"/>
  <c r="AP32" i="2"/>
  <c r="Y32" i="2"/>
  <c r="F32" i="2"/>
  <c r="AP31" i="2"/>
  <c r="Y31" i="2"/>
  <c r="F31" i="2"/>
  <c r="AP30" i="2"/>
  <c r="Y30" i="2"/>
  <c r="F30" i="2"/>
  <c r="AP29" i="2"/>
  <c r="Y29" i="2"/>
  <c r="F29" i="2"/>
  <c r="AP28" i="2"/>
  <c r="Y28" i="2"/>
  <c r="F28" i="2"/>
  <c r="AP27" i="2"/>
  <c r="Y27" i="2"/>
  <c r="F27" i="2"/>
  <c r="AP26" i="2"/>
  <c r="Y26" i="2"/>
  <c r="F26" i="2"/>
  <c r="AP25" i="2"/>
  <c r="Y25" i="2"/>
  <c r="F25" i="2"/>
  <c r="AP24" i="2"/>
  <c r="Y24" i="2"/>
  <c r="F24" i="2"/>
  <c r="AP23" i="2"/>
  <c r="Y23" i="2"/>
  <c r="F23" i="2"/>
  <c r="AP22" i="2"/>
  <c r="Y22" i="2"/>
  <c r="F22" i="2"/>
  <c r="AP21" i="2"/>
  <c r="Y21" i="2"/>
  <c r="F21" i="2"/>
  <c r="AP20" i="2"/>
  <c r="Y20" i="2"/>
  <c r="F20" i="2"/>
  <c r="AP19" i="2"/>
  <c r="Y19" i="2"/>
  <c r="AP18" i="2"/>
  <c r="Y18" i="2"/>
  <c r="AP17" i="2"/>
  <c r="Y17" i="2"/>
  <c r="F17" i="2"/>
  <c r="AP16" i="2"/>
  <c r="Y16" i="2"/>
  <c r="F16" i="2"/>
  <c r="AP15" i="2"/>
  <c r="Y15" i="2"/>
  <c r="F15" i="2"/>
  <c r="AP14" i="2"/>
  <c r="Y14" i="2"/>
  <c r="F14" i="2"/>
  <c r="AP13" i="2"/>
  <c r="Y13" i="2"/>
  <c r="F13" i="2"/>
  <c r="AP12" i="2"/>
  <c r="Y12" i="2"/>
  <c r="F12" i="2"/>
  <c r="AP11" i="2"/>
  <c r="Y11" i="2"/>
  <c r="F11" i="2"/>
  <c r="AP10" i="2"/>
  <c r="Y10" i="2"/>
  <c r="F10" i="2"/>
  <c r="AP9" i="2"/>
  <c r="Y9" i="2"/>
  <c r="F9" i="2"/>
  <c r="AP8" i="2"/>
  <c r="Y8" i="2"/>
  <c r="F8" i="2"/>
  <c r="AP7" i="2"/>
  <c r="Y7" i="2"/>
  <c r="F7" i="2"/>
  <c r="AP6" i="2"/>
  <c r="Y6" i="2"/>
  <c r="F6" i="2"/>
  <c r="AP5" i="2"/>
  <c r="Y5" i="2"/>
  <c r="F5" i="2"/>
  <c r="AP4" i="2"/>
  <c r="Y4" i="2"/>
  <c r="F4" i="2"/>
  <c r="F73" i="3"/>
  <c r="F490" i="14" l="1"/>
  <c r="F344" i="9"/>
  <c r="F697" i="4"/>
  <c r="F491" i="6"/>
  <c r="F22" i="12"/>
  <c r="F148" i="12"/>
  <c r="F154" i="9"/>
  <c r="F3" i="11"/>
  <c r="F685" i="9"/>
  <c r="F479" i="10"/>
  <c r="F7" i="12"/>
  <c r="F208" i="13"/>
  <c r="F292" i="4"/>
  <c r="F689" i="4"/>
  <c r="F75" i="6"/>
  <c r="F166" i="12"/>
  <c r="F343" i="12"/>
  <c r="F22" i="11"/>
  <c r="F271" i="14"/>
  <c r="F30" i="11"/>
  <c r="F357" i="12"/>
  <c r="F546" i="12"/>
  <c r="F215" i="12"/>
  <c r="F490" i="10"/>
  <c r="F12" i="11"/>
  <c r="F292" i="11"/>
  <c r="F12" i="12"/>
  <c r="F158" i="12"/>
  <c r="F204" i="12"/>
  <c r="F229" i="12"/>
  <c r="F211" i="13"/>
  <c r="F430" i="11"/>
  <c r="F685" i="11"/>
  <c r="F695" i="12"/>
  <c r="F345" i="13"/>
  <c r="F90" i="7"/>
  <c r="F295" i="14"/>
  <c r="F405" i="11"/>
  <c r="F291" i="14"/>
  <c r="F498" i="14"/>
  <c r="F32" i="13"/>
  <c r="F693" i="11"/>
  <c r="F427" i="12"/>
  <c r="F340" i="13"/>
  <c r="F357" i="13"/>
  <c r="F299" i="14"/>
  <c r="F679" i="14"/>
  <c r="F275" i="14"/>
  <c r="F287" i="14"/>
  <c r="F292" i="9"/>
  <c r="F87" i="12"/>
  <c r="F701" i="4"/>
  <c r="F89" i="14"/>
  <c r="F293" i="14"/>
  <c r="F675" i="14"/>
  <c r="F2" i="10"/>
  <c r="F410" i="10"/>
  <c r="F546" i="10"/>
  <c r="F422" i="11"/>
  <c r="F701" i="11"/>
  <c r="F24" i="13"/>
  <c r="F137" i="13"/>
  <c r="F408" i="13"/>
  <c r="F693" i="4"/>
  <c r="F696" i="6"/>
  <c r="F699" i="8"/>
  <c r="F289" i="14"/>
  <c r="F297" i="14"/>
  <c r="F494" i="14"/>
  <c r="F683" i="14"/>
  <c r="F9" i="10"/>
  <c r="F405" i="10"/>
  <c r="F14" i="13"/>
  <c r="F142" i="13"/>
  <c r="F424" i="11"/>
  <c r="F432" i="11"/>
  <c r="F679" i="11"/>
  <c r="F695" i="11"/>
  <c r="F337" i="13"/>
  <c r="F342" i="13"/>
  <c r="F347" i="13"/>
  <c r="F361" i="13"/>
  <c r="F6" i="10"/>
  <c r="F13" i="10"/>
  <c r="F404" i="10"/>
  <c r="F409" i="10"/>
  <c r="F414" i="10"/>
  <c r="F541" i="10"/>
  <c r="F426" i="11"/>
  <c r="F434" i="11"/>
  <c r="F674" i="11"/>
  <c r="F681" i="11"/>
  <c r="F689" i="11"/>
  <c r="F697" i="11"/>
  <c r="F423" i="12"/>
  <c r="F431" i="12"/>
  <c r="F691" i="12"/>
  <c r="F699" i="12"/>
  <c r="F5" i="13"/>
  <c r="F10" i="13"/>
  <c r="F20" i="13"/>
  <c r="F28" i="13"/>
  <c r="F136" i="13"/>
  <c r="F141" i="13"/>
  <c r="F146" i="13"/>
  <c r="F349" i="13"/>
  <c r="F365" i="13"/>
  <c r="F4" i="10"/>
  <c r="F11" i="10"/>
  <c r="F407" i="10"/>
  <c r="F412" i="10"/>
  <c r="F421" i="12"/>
  <c r="F429" i="12"/>
  <c r="F689" i="12"/>
  <c r="F697" i="12"/>
  <c r="F3" i="13"/>
  <c r="F8" i="13"/>
  <c r="F26" i="13"/>
  <c r="F139" i="13"/>
  <c r="F144" i="13"/>
  <c r="F15" i="10"/>
  <c r="F416" i="10"/>
  <c r="F428" i="11"/>
  <c r="F562" i="11"/>
  <c r="F676" i="11"/>
  <c r="F683" i="11"/>
  <c r="F691" i="11"/>
  <c r="F699" i="11"/>
  <c r="F425" i="12"/>
  <c r="F433" i="12"/>
  <c r="F693" i="12"/>
  <c r="F701" i="12"/>
  <c r="F7" i="13"/>
  <c r="F12" i="13"/>
  <c r="F22" i="13"/>
  <c r="F30" i="13"/>
  <c r="F148" i="13"/>
  <c r="F338" i="13"/>
  <c r="F343" i="13"/>
  <c r="F281" i="7"/>
  <c r="F674" i="7"/>
  <c r="F690" i="7"/>
  <c r="F701" i="7"/>
  <c r="F274" i="6"/>
  <c r="F277" i="6"/>
  <c r="F212" i="3"/>
  <c r="B212" i="3"/>
  <c r="F79" i="8"/>
  <c r="F70" i="6"/>
  <c r="F275" i="8"/>
  <c r="F690" i="14"/>
  <c r="F281" i="9"/>
  <c r="F423" i="3"/>
  <c r="F429" i="3"/>
  <c r="F693" i="3"/>
  <c r="F700" i="3"/>
  <c r="F82" i="10"/>
  <c r="F74" i="10"/>
  <c r="F70" i="10"/>
  <c r="F81" i="10"/>
  <c r="F682" i="10"/>
  <c r="F681" i="10"/>
  <c r="F700" i="10"/>
  <c r="F699" i="10"/>
  <c r="F695" i="10"/>
  <c r="F146" i="11"/>
  <c r="F145" i="11"/>
  <c r="F349" i="11"/>
  <c r="F344" i="11"/>
  <c r="F213" i="11"/>
  <c r="F212" i="11"/>
  <c r="F205" i="11"/>
  <c r="F231" i="11"/>
  <c r="F226" i="11"/>
  <c r="F222" i="11"/>
  <c r="F482" i="4"/>
  <c r="F479" i="4"/>
  <c r="F476" i="4"/>
  <c r="F282" i="6"/>
  <c r="F279" i="6"/>
  <c r="F272" i="6"/>
  <c r="F685" i="6"/>
  <c r="F677" i="6"/>
  <c r="F684" i="7"/>
  <c r="F679" i="7"/>
  <c r="F683" i="7"/>
  <c r="F676" i="7"/>
  <c r="F699" i="7"/>
  <c r="F700" i="7"/>
  <c r="F694" i="7"/>
  <c r="F689" i="7"/>
  <c r="F698" i="7"/>
  <c r="F693" i="7"/>
  <c r="F702" i="7"/>
  <c r="F697" i="7"/>
  <c r="F692" i="7"/>
  <c r="F298" i="8"/>
  <c r="F297" i="8"/>
  <c r="F348" i="9"/>
  <c r="F349" i="9"/>
  <c r="F346" i="9"/>
  <c r="F341" i="9"/>
  <c r="F345" i="9"/>
  <c r="F339" i="9"/>
  <c r="F683" i="9"/>
  <c r="F679" i="9"/>
  <c r="F691" i="10"/>
  <c r="F159" i="9"/>
  <c r="F288" i="14"/>
  <c r="F292" i="14"/>
  <c r="F296" i="14"/>
  <c r="F300" i="14"/>
  <c r="F492" i="14"/>
  <c r="F500" i="14"/>
  <c r="F672" i="14"/>
  <c r="F677" i="14"/>
  <c r="F685" i="14"/>
  <c r="F3" i="10"/>
  <c r="F7" i="10"/>
  <c r="F10" i="10"/>
  <c r="F14" i="10"/>
  <c r="F406" i="10"/>
  <c r="F413" i="10"/>
  <c r="F417" i="10"/>
  <c r="F421" i="11"/>
  <c r="F425" i="11"/>
  <c r="F429" i="11"/>
  <c r="F433" i="11"/>
  <c r="F566" i="11"/>
  <c r="F673" i="11"/>
  <c r="F677" i="11"/>
  <c r="F680" i="11"/>
  <c r="F684" i="11"/>
  <c r="F690" i="11"/>
  <c r="F694" i="11"/>
  <c r="F698" i="11"/>
  <c r="F702" i="11"/>
  <c r="F91" i="12"/>
  <c r="F208" i="12"/>
  <c r="F233" i="12"/>
  <c r="F282" i="12"/>
  <c r="F424" i="12"/>
  <c r="F428" i="12"/>
  <c r="F432" i="12"/>
  <c r="F692" i="12"/>
  <c r="F696" i="12"/>
  <c r="F700" i="12"/>
  <c r="F2" i="13"/>
  <c r="F6" i="13"/>
  <c r="F9" i="13"/>
  <c r="F13" i="13"/>
  <c r="F19" i="13"/>
  <c r="F23" i="13"/>
  <c r="F27" i="13"/>
  <c r="F31" i="13"/>
  <c r="F140" i="13"/>
  <c r="F147" i="13"/>
  <c r="F160" i="13"/>
  <c r="F339" i="13"/>
  <c r="F346" i="13"/>
  <c r="F350" i="13"/>
  <c r="F359" i="13"/>
  <c r="F367" i="13"/>
  <c r="F99" i="12"/>
  <c r="F221" i="12"/>
  <c r="F543" i="12"/>
  <c r="F411" i="13"/>
  <c r="F566" i="13"/>
  <c r="F271" i="9"/>
  <c r="F93" i="14"/>
  <c r="F290" i="14"/>
  <c r="F294" i="14"/>
  <c r="F488" i="14"/>
  <c r="F496" i="14"/>
  <c r="F673" i="14"/>
  <c r="F681" i="14"/>
  <c r="F5" i="10"/>
  <c r="F8" i="10"/>
  <c r="F290" i="10"/>
  <c r="F408" i="10"/>
  <c r="F411" i="10"/>
  <c r="F428" i="10"/>
  <c r="F498" i="10"/>
  <c r="F423" i="11"/>
  <c r="F427" i="11"/>
  <c r="F558" i="11"/>
  <c r="F672" i="11"/>
  <c r="F675" i="11"/>
  <c r="F678" i="11"/>
  <c r="F692" i="11"/>
  <c r="F696" i="11"/>
  <c r="F211" i="12"/>
  <c r="F225" i="12"/>
  <c r="F422" i="12"/>
  <c r="F426" i="12"/>
  <c r="F430" i="12"/>
  <c r="F690" i="12"/>
  <c r="F694" i="12"/>
  <c r="F698" i="12"/>
  <c r="F4" i="13"/>
  <c r="F11" i="13"/>
  <c r="F21" i="13"/>
  <c r="F25" i="13"/>
  <c r="F138" i="13"/>
  <c r="F145" i="13"/>
  <c r="F341" i="13"/>
  <c r="F344" i="13"/>
  <c r="F355" i="13"/>
  <c r="F363" i="13"/>
  <c r="F415" i="13"/>
  <c r="F298" i="10"/>
  <c r="F680" i="6"/>
  <c r="F287" i="8"/>
  <c r="F289" i="8"/>
  <c r="F299" i="8"/>
  <c r="F672" i="6"/>
  <c r="F676" i="6"/>
  <c r="F679" i="6"/>
  <c r="F684" i="6"/>
  <c r="F295" i="8"/>
  <c r="F86" i="14"/>
  <c r="F97" i="14"/>
  <c r="F288" i="10"/>
  <c r="F296" i="10"/>
  <c r="F673" i="6"/>
  <c r="F682" i="6"/>
  <c r="F292" i="10"/>
  <c r="F300" i="10"/>
  <c r="F675" i="6"/>
  <c r="F678" i="6"/>
  <c r="F683" i="6"/>
  <c r="F291" i="8"/>
  <c r="F294" i="10"/>
  <c r="F288" i="4"/>
  <c r="F692" i="4"/>
  <c r="F700" i="4"/>
  <c r="F700" i="6"/>
  <c r="F70" i="8"/>
  <c r="F138" i="9"/>
  <c r="F300" i="9"/>
  <c r="F692" i="9"/>
  <c r="F695" i="14"/>
  <c r="F227" i="10"/>
  <c r="F424" i="10"/>
  <c r="F8" i="11"/>
  <c r="F30" i="12"/>
  <c r="F144" i="12"/>
  <c r="F162" i="12"/>
  <c r="F227" i="13"/>
  <c r="F541" i="13"/>
  <c r="F203" i="3"/>
  <c r="F691" i="8"/>
  <c r="F700" i="9"/>
  <c r="F207" i="10"/>
  <c r="F696" i="4"/>
  <c r="F79" i="6"/>
  <c r="F495" i="6"/>
  <c r="F692" i="6"/>
  <c r="F289" i="7"/>
  <c r="F75" i="8"/>
  <c r="F474" i="8"/>
  <c r="F695" i="8"/>
  <c r="F165" i="9"/>
  <c r="F270" i="14"/>
  <c r="F161" i="10"/>
  <c r="F3" i="12"/>
  <c r="F365" i="12"/>
  <c r="F74" i="13"/>
  <c r="F206" i="13"/>
  <c r="F214" i="13"/>
  <c r="F146" i="10"/>
  <c r="F147" i="10"/>
  <c r="F140" i="10"/>
  <c r="F348" i="10"/>
  <c r="F343" i="10"/>
  <c r="F338" i="10"/>
  <c r="F347" i="10"/>
  <c r="F342" i="10"/>
  <c r="F337" i="10"/>
  <c r="F366" i="10"/>
  <c r="F361" i="10"/>
  <c r="F365" i="10"/>
  <c r="F357" i="10"/>
  <c r="F548" i="11"/>
  <c r="F549" i="11"/>
  <c r="F542" i="11"/>
  <c r="F545" i="11"/>
  <c r="F415" i="11"/>
  <c r="F412" i="11"/>
  <c r="F407" i="11"/>
  <c r="F416" i="11"/>
  <c r="F500" i="11"/>
  <c r="F499" i="11"/>
  <c r="F491" i="11"/>
  <c r="F682" i="13"/>
  <c r="F674" i="13"/>
  <c r="F681" i="13"/>
  <c r="F700" i="13"/>
  <c r="F696" i="13"/>
  <c r="F692" i="13"/>
  <c r="F702" i="13"/>
  <c r="F698" i="13"/>
  <c r="F694" i="13"/>
  <c r="F690" i="13"/>
  <c r="F431" i="13"/>
  <c r="F434" i="13"/>
  <c r="F426" i="13"/>
  <c r="F82" i="14"/>
  <c r="F79" i="14"/>
  <c r="F700" i="14"/>
  <c r="F696" i="14"/>
  <c r="F692" i="14"/>
  <c r="F493" i="8"/>
  <c r="F155" i="9"/>
  <c r="F161" i="9"/>
  <c r="F166" i="9"/>
  <c r="F273" i="9"/>
  <c r="F283" i="9"/>
  <c r="F72" i="14"/>
  <c r="F74" i="14"/>
  <c r="F82" i="9"/>
  <c r="F81" i="9"/>
  <c r="F689" i="13"/>
  <c r="F697" i="13"/>
  <c r="F497" i="3"/>
  <c r="F300" i="4"/>
  <c r="F691" i="4"/>
  <c r="F695" i="4"/>
  <c r="F699" i="4"/>
  <c r="F69" i="6"/>
  <c r="F283" i="6"/>
  <c r="F474" i="6"/>
  <c r="F674" i="6"/>
  <c r="F681" i="6"/>
  <c r="F86" i="7"/>
  <c r="F277" i="7"/>
  <c r="F685" i="7"/>
  <c r="F691" i="7"/>
  <c r="F695" i="7"/>
  <c r="F69" i="8"/>
  <c r="F293" i="8"/>
  <c r="F479" i="8"/>
  <c r="F73" i="9"/>
  <c r="F158" i="9"/>
  <c r="F338" i="9"/>
  <c r="F342" i="9"/>
  <c r="F551" i="9"/>
  <c r="F73" i="14"/>
  <c r="F75" i="14"/>
  <c r="F689" i="14"/>
  <c r="F694" i="14"/>
  <c r="F699" i="14"/>
  <c r="F145" i="10"/>
  <c r="F225" i="10"/>
  <c r="F345" i="10"/>
  <c r="F359" i="10"/>
  <c r="F410" i="11"/>
  <c r="F540" i="11"/>
  <c r="F430" i="13"/>
  <c r="F685" i="13"/>
  <c r="F693" i="13"/>
  <c r="F701" i="13"/>
  <c r="F500" i="8"/>
  <c r="F489" i="8"/>
  <c r="F164" i="9"/>
  <c r="F160" i="9"/>
  <c r="F156" i="9"/>
  <c r="F153" i="9"/>
  <c r="F280" i="9"/>
  <c r="F277" i="9"/>
  <c r="F32" i="10"/>
  <c r="F25" i="10"/>
  <c r="F143" i="10"/>
  <c r="F215" i="10"/>
  <c r="F212" i="10"/>
  <c r="F205" i="10"/>
  <c r="F216" i="10"/>
  <c r="F232" i="10"/>
  <c r="F228" i="10"/>
  <c r="F224" i="10"/>
  <c r="F220" i="10"/>
  <c r="F230" i="10"/>
  <c r="F226" i="10"/>
  <c r="F222" i="10"/>
  <c r="F164" i="10"/>
  <c r="F163" i="10"/>
  <c r="F155" i="10"/>
  <c r="F159" i="10"/>
  <c r="F416" i="12"/>
  <c r="F411" i="12"/>
  <c r="F415" i="12"/>
  <c r="F408" i="12"/>
  <c r="F565" i="12"/>
  <c r="F568" i="12"/>
  <c r="F560" i="12"/>
  <c r="F564" i="12"/>
  <c r="F556" i="12"/>
  <c r="F479" i="6"/>
  <c r="F94" i="7"/>
  <c r="F274" i="7"/>
  <c r="F691" i="14"/>
  <c r="F697" i="14"/>
  <c r="F702" i="14"/>
  <c r="F138" i="10"/>
  <c r="F165" i="10"/>
  <c r="F221" i="10"/>
  <c r="F229" i="10"/>
  <c r="F340" i="10"/>
  <c r="F367" i="10"/>
  <c r="F409" i="11"/>
  <c r="F547" i="11"/>
  <c r="F413" i="12"/>
  <c r="F558" i="12"/>
  <c r="F296" i="4"/>
  <c r="F690" i="4"/>
  <c r="F694" i="4"/>
  <c r="F698" i="4"/>
  <c r="F74" i="6"/>
  <c r="F483" i="6"/>
  <c r="F499" i="6"/>
  <c r="F98" i="7"/>
  <c r="F74" i="8"/>
  <c r="F497" i="8"/>
  <c r="F157" i="9"/>
  <c r="F162" i="9"/>
  <c r="F270" i="9"/>
  <c r="F275" i="9"/>
  <c r="F693" i="14"/>
  <c r="F698" i="14"/>
  <c r="F347" i="9"/>
  <c r="F343" i="9"/>
  <c r="F340" i="9"/>
  <c r="F337" i="9"/>
  <c r="F684" i="9"/>
  <c r="F681" i="9"/>
  <c r="F674" i="9"/>
  <c r="F21" i="10"/>
  <c r="F153" i="10"/>
  <c r="F210" i="10"/>
  <c r="F223" i="10"/>
  <c r="F231" i="10"/>
  <c r="F355" i="10"/>
  <c r="F404" i="11"/>
  <c r="F551" i="11"/>
  <c r="F417" i="12"/>
  <c r="F493" i="12"/>
  <c r="F562" i="12"/>
  <c r="F69" i="13"/>
  <c r="F422" i="13"/>
  <c r="F691" i="13"/>
  <c r="F699" i="13"/>
  <c r="F431" i="10"/>
  <c r="F434" i="10"/>
  <c r="F426" i="10"/>
  <c r="F430" i="10"/>
  <c r="F422" i="10"/>
  <c r="F484" i="10"/>
  <c r="F483" i="10"/>
  <c r="F501" i="10"/>
  <c r="F496" i="10"/>
  <c r="F488" i="10"/>
  <c r="F500" i="10"/>
  <c r="F492" i="10"/>
  <c r="F568" i="10"/>
  <c r="F565" i="10"/>
  <c r="F15" i="11"/>
  <c r="F14" i="11"/>
  <c r="F10" i="11"/>
  <c r="F5" i="11"/>
  <c r="F29" i="11"/>
  <c r="F32" i="11"/>
  <c r="F24" i="11"/>
  <c r="F143" i="11"/>
  <c r="F28" i="11"/>
  <c r="F20" i="11"/>
  <c r="F81" i="11"/>
  <c r="F80" i="11"/>
  <c r="F98" i="11"/>
  <c r="F89" i="11"/>
  <c r="F281" i="11"/>
  <c r="F280" i="11"/>
  <c r="F270" i="11"/>
  <c r="F271" i="11"/>
  <c r="F299" i="11"/>
  <c r="F296" i="11"/>
  <c r="F288" i="11"/>
  <c r="F15" i="12"/>
  <c r="F10" i="12"/>
  <c r="F5" i="12"/>
  <c r="F14" i="12"/>
  <c r="F29" i="12"/>
  <c r="F28" i="12"/>
  <c r="F20" i="12"/>
  <c r="F32" i="12"/>
  <c r="F24" i="12"/>
  <c r="F149" i="12"/>
  <c r="F146" i="12"/>
  <c r="F138" i="12"/>
  <c r="F163" i="12"/>
  <c r="F164" i="12"/>
  <c r="F156" i="12"/>
  <c r="F160" i="12"/>
  <c r="F350" i="12"/>
  <c r="F337" i="12"/>
  <c r="F347" i="12"/>
  <c r="F338" i="12"/>
  <c r="F366" i="12"/>
  <c r="F363" i="12"/>
  <c r="F355" i="12"/>
  <c r="F367" i="12"/>
  <c r="F359" i="12"/>
  <c r="F551" i="13"/>
  <c r="F544" i="13"/>
  <c r="F539" i="13"/>
  <c r="F548" i="13"/>
  <c r="F543" i="13"/>
  <c r="F538" i="13"/>
  <c r="F216" i="13"/>
  <c r="F215" i="13"/>
  <c r="F210" i="13"/>
  <c r="F207" i="13"/>
  <c r="F203" i="13"/>
  <c r="F213" i="13"/>
  <c r="F204" i="13"/>
  <c r="F232" i="13"/>
  <c r="F233" i="13"/>
  <c r="F225" i="13"/>
  <c r="F229" i="13"/>
  <c r="F221" i="13"/>
  <c r="F280" i="14"/>
  <c r="F283" i="14"/>
  <c r="F742" i="3"/>
  <c r="F743" i="3"/>
  <c r="F278" i="8"/>
  <c r="F89" i="10"/>
  <c r="F489" i="11"/>
  <c r="F493" i="11"/>
  <c r="F497" i="11"/>
  <c r="F501" i="11"/>
  <c r="F70" i="13"/>
  <c r="F77" i="13"/>
  <c r="F290" i="4"/>
  <c r="F298" i="4"/>
  <c r="F72" i="6"/>
  <c r="F77" i="6"/>
  <c r="F493" i="6"/>
  <c r="F501" i="6"/>
  <c r="F82" i="7"/>
  <c r="F81" i="8"/>
  <c r="F271" i="8"/>
  <c r="F282" i="8"/>
  <c r="F681" i="8"/>
  <c r="F288" i="9"/>
  <c r="F501" i="9"/>
  <c r="F70" i="14"/>
  <c r="F77" i="14"/>
  <c r="F273" i="14"/>
  <c r="F281" i="14"/>
  <c r="F77" i="10"/>
  <c r="F97" i="10"/>
  <c r="F472" i="10"/>
  <c r="F477" i="10"/>
  <c r="F491" i="10"/>
  <c r="F495" i="10"/>
  <c r="F499" i="10"/>
  <c r="F685" i="10"/>
  <c r="F73" i="11"/>
  <c r="F276" i="11"/>
  <c r="F290" i="11"/>
  <c r="F298" i="11"/>
  <c r="F490" i="11"/>
  <c r="F494" i="11"/>
  <c r="F498" i="11"/>
  <c r="F95" i="12"/>
  <c r="F271" i="12"/>
  <c r="F288" i="12"/>
  <c r="F72" i="13"/>
  <c r="F81" i="13"/>
  <c r="F294" i="4"/>
  <c r="F81" i="6"/>
  <c r="F300" i="6"/>
  <c r="F489" i="6"/>
  <c r="F497" i="6"/>
  <c r="F297" i="7"/>
  <c r="F72" i="8"/>
  <c r="F77" i="8"/>
  <c r="F483" i="8"/>
  <c r="F674" i="8"/>
  <c r="F77" i="9"/>
  <c r="F296" i="9"/>
  <c r="F69" i="14"/>
  <c r="F81" i="14"/>
  <c r="F277" i="14"/>
  <c r="F471" i="10"/>
  <c r="F476" i="10"/>
  <c r="F481" i="10"/>
  <c r="F489" i="10"/>
  <c r="F493" i="10"/>
  <c r="F497" i="10"/>
  <c r="F76" i="11"/>
  <c r="F275" i="11"/>
  <c r="F294" i="11"/>
  <c r="F488" i="11"/>
  <c r="F492" i="11"/>
  <c r="F496" i="11"/>
  <c r="F676" i="13"/>
  <c r="F679" i="13"/>
  <c r="F683" i="13"/>
  <c r="F673" i="13"/>
  <c r="F677" i="13"/>
  <c r="F680" i="13"/>
  <c r="F684" i="13"/>
  <c r="F501" i="12"/>
  <c r="F672" i="13"/>
  <c r="F675" i="13"/>
  <c r="F678" i="13"/>
  <c r="F361" i="9"/>
  <c r="F751" i="3"/>
  <c r="F142" i="9"/>
  <c r="F365" i="9"/>
  <c r="F561" i="9"/>
  <c r="F137" i="10"/>
  <c r="F141" i="10"/>
  <c r="F144" i="10"/>
  <c r="F148" i="10"/>
  <c r="F154" i="10"/>
  <c r="F158" i="10"/>
  <c r="F162" i="10"/>
  <c r="F166" i="10"/>
  <c r="F339" i="10"/>
  <c r="F346" i="10"/>
  <c r="F350" i="10"/>
  <c r="F356" i="10"/>
  <c r="F360" i="10"/>
  <c r="F364" i="10"/>
  <c r="F539" i="11"/>
  <c r="F543" i="11"/>
  <c r="F546" i="11"/>
  <c r="F550" i="11"/>
  <c r="F136" i="12"/>
  <c r="F139" i="12"/>
  <c r="F142" i="12"/>
  <c r="F147" i="12"/>
  <c r="F153" i="12"/>
  <c r="F157" i="12"/>
  <c r="F161" i="12"/>
  <c r="F165" i="12"/>
  <c r="F356" i="12"/>
  <c r="F360" i="12"/>
  <c r="F364" i="12"/>
  <c r="F555" i="12"/>
  <c r="F559" i="12"/>
  <c r="F563" i="12"/>
  <c r="F567" i="12"/>
  <c r="F542" i="13"/>
  <c r="F545" i="13"/>
  <c r="F549" i="13"/>
  <c r="F750" i="3"/>
  <c r="F365" i="3"/>
  <c r="F357" i="9"/>
  <c r="F136" i="10"/>
  <c r="F139" i="10"/>
  <c r="F142" i="10"/>
  <c r="F156" i="10"/>
  <c r="F160" i="10"/>
  <c r="F341" i="10"/>
  <c r="F344" i="10"/>
  <c r="F354" i="10"/>
  <c r="F358" i="10"/>
  <c r="F362" i="10"/>
  <c r="F561" i="10"/>
  <c r="F538" i="11"/>
  <c r="F541" i="11"/>
  <c r="F544" i="11"/>
  <c r="F137" i="12"/>
  <c r="F141" i="12"/>
  <c r="F145" i="12"/>
  <c r="F155" i="12"/>
  <c r="F159" i="12"/>
  <c r="F354" i="12"/>
  <c r="F358" i="12"/>
  <c r="F362" i="12"/>
  <c r="F557" i="12"/>
  <c r="F561" i="12"/>
  <c r="F540" i="13"/>
  <c r="F547" i="13"/>
  <c r="F349" i="12"/>
  <c r="F340" i="12"/>
  <c r="F345" i="12"/>
  <c r="F424" i="13"/>
  <c r="F428" i="13"/>
  <c r="F432" i="13"/>
  <c r="F204" i="3"/>
  <c r="F215" i="3"/>
  <c r="F23" i="10"/>
  <c r="F31" i="10"/>
  <c r="F203" i="10"/>
  <c r="F206" i="10"/>
  <c r="F209" i="10"/>
  <c r="F213" i="10"/>
  <c r="F421" i="10"/>
  <c r="F425" i="10"/>
  <c r="F429" i="10"/>
  <c r="F433" i="10"/>
  <c r="F2" i="11"/>
  <c r="F6" i="11"/>
  <c r="F9" i="11"/>
  <c r="F13" i="11"/>
  <c r="F19" i="11"/>
  <c r="F23" i="11"/>
  <c r="F27" i="11"/>
  <c r="F31" i="11"/>
  <c r="F406" i="11"/>
  <c r="F413" i="11"/>
  <c r="F417" i="11"/>
  <c r="F2" i="12"/>
  <c r="F6" i="12"/>
  <c r="F9" i="12"/>
  <c r="F13" i="12"/>
  <c r="F19" i="12"/>
  <c r="F23" i="12"/>
  <c r="F27" i="12"/>
  <c r="F31" i="12"/>
  <c r="F404" i="12"/>
  <c r="F407" i="12"/>
  <c r="F410" i="12"/>
  <c r="F414" i="12"/>
  <c r="F222" i="13"/>
  <c r="F226" i="13"/>
  <c r="F230" i="13"/>
  <c r="F421" i="13"/>
  <c r="F425" i="13"/>
  <c r="F429" i="13"/>
  <c r="F433" i="13"/>
  <c r="F19" i="10"/>
  <c r="F27" i="10"/>
  <c r="F204" i="10"/>
  <c r="F208" i="10"/>
  <c r="F211" i="10"/>
  <c r="F423" i="10"/>
  <c r="F427" i="10"/>
  <c r="F4" i="11"/>
  <c r="F11" i="11"/>
  <c r="F21" i="11"/>
  <c r="F25" i="11"/>
  <c r="F408" i="11"/>
  <c r="F411" i="11"/>
  <c r="F4" i="12"/>
  <c r="F11" i="12"/>
  <c r="F21" i="12"/>
  <c r="F25" i="12"/>
  <c r="F405" i="12"/>
  <c r="F409" i="12"/>
  <c r="F412" i="12"/>
  <c r="F220" i="13"/>
  <c r="F224" i="13"/>
  <c r="F228" i="13"/>
  <c r="F423" i="13"/>
  <c r="F427" i="13"/>
  <c r="F205" i="13"/>
  <c r="F212" i="13"/>
  <c r="F156" i="13"/>
  <c r="F164" i="13"/>
  <c r="F296" i="12"/>
  <c r="F71" i="6"/>
  <c r="F73" i="6"/>
  <c r="F76" i="6"/>
  <c r="F78" i="6"/>
  <c r="F80" i="6"/>
  <c r="F293" i="7"/>
  <c r="F685" i="8"/>
  <c r="F493" i="9"/>
  <c r="F75" i="13"/>
  <c r="F79" i="13"/>
  <c r="F140" i="9"/>
  <c r="F145" i="9"/>
  <c r="F149" i="9"/>
  <c r="F555" i="10"/>
  <c r="F559" i="10"/>
  <c r="F563" i="10"/>
  <c r="F567" i="10"/>
  <c r="F543" i="9"/>
  <c r="F550" i="10"/>
  <c r="F358" i="11"/>
  <c r="F339" i="12"/>
  <c r="F341" i="12"/>
  <c r="F344" i="12"/>
  <c r="F346" i="12"/>
  <c r="F348" i="12"/>
  <c r="F489" i="12"/>
  <c r="F497" i="12"/>
  <c r="F208" i="3"/>
  <c r="F207" i="3"/>
  <c r="F20" i="10"/>
  <c r="F22" i="10"/>
  <c r="F24" i="10"/>
  <c r="F26" i="10"/>
  <c r="F28" i="10"/>
  <c r="F30" i="10"/>
  <c r="F491" i="12"/>
  <c r="F495" i="12"/>
  <c r="F499" i="12"/>
  <c r="F488" i="6"/>
  <c r="F490" i="6"/>
  <c r="F492" i="6"/>
  <c r="F494" i="6"/>
  <c r="F496" i="6"/>
  <c r="F498" i="6"/>
  <c r="F71" i="7"/>
  <c r="F78" i="7"/>
  <c r="F471" i="8"/>
  <c r="F472" i="8"/>
  <c r="F476" i="8"/>
  <c r="F477" i="8"/>
  <c r="F481" i="8"/>
  <c r="F275" i="12"/>
  <c r="F278" i="12"/>
  <c r="F493" i="13"/>
  <c r="F270" i="13"/>
  <c r="F271" i="13"/>
  <c r="F280" i="13"/>
  <c r="F97" i="11"/>
  <c r="F475" i="12"/>
  <c r="F478" i="12"/>
  <c r="F293" i="13"/>
  <c r="F71" i="9"/>
  <c r="F75" i="9"/>
  <c r="F79" i="9"/>
  <c r="F93" i="11"/>
  <c r="F482" i="12"/>
  <c r="F289" i="13"/>
  <c r="F297" i="13"/>
  <c r="F677" i="12"/>
  <c r="F678" i="12"/>
  <c r="F71" i="8"/>
  <c r="F73" i="8"/>
  <c r="F76" i="8"/>
  <c r="F78" i="8"/>
  <c r="F80" i="8"/>
  <c r="F290" i="9"/>
  <c r="F294" i="9"/>
  <c r="F298" i="9"/>
  <c r="F672" i="12"/>
  <c r="F673" i="12"/>
  <c r="F682" i="12"/>
  <c r="F275" i="13"/>
  <c r="F276" i="13"/>
  <c r="F287" i="4"/>
  <c r="F289" i="4"/>
  <c r="F291" i="4"/>
  <c r="F293" i="4"/>
  <c r="F295" i="4"/>
  <c r="F297" i="4"/>
  <c r="F479" i="9"/>
  <c r="F489" i="14"/>
  <c r="F491" i="14"/>
  <c r="F493" i="14"/>
  <c r="F495" i="14"/>
  <c r="F497" i="14"/>
  <c r="F499" i="14"/>
  <c r="F292" i="12"/>
  <c r="F300" i="12"/>
  <c r="F488" i="12"/>
  <c r="F490" i="12"/>
  <c r="F492" i="12"/>
  <c r="F494" i="12"/>
  <c r="F496" i="12"/>
  <c r="F498" i="12"/>
  <c r="F272" i="7"/>
  <c r="F279" i="7"/>
  <c r="F283" i="7"/>
  <c r="F491" i="8"/>
  <c r="F495" i="8"/>
  <c r="F499" i="8"/>
  <c r="F87" i="11"/>
  <c r="F91" i="11"/>
  <c r="F95" i="11"/>
  <c r="F99" i="11"/>
  <c r="F473" i="12"/>
  <c r="F480" i="12"/>
  <c r="F484" i="12"/>
  <c r="F287" i="13"/>
  <c r="F291" i="13"/>
  <c r="F295" i="13"/>
  <c r="F299" i="13"/>
  <c r="F472" i="4"/>
  <c r="F483" i="4"/>
  <c r="F270" i="7"/>
  <c r="F271" i="7"/>
  <c r="F273" i="7"/>
  <c r="F275" i="7"/>
  <c r="F276" i="7"/>
  <c r="F278" i="7"/>
  <c r="F280" i="7"/>
  <c r="F488" i="8"/>
  <c r="F490" i="8"/>
  <c r="F492" i="8"/>
  <c r="F494" i="8"/>
  <c r="F496" i="8"/>
  <c r="F498" i="8"/>
  <c r="F86" i="11"/>
  <c r="F88" i="11"/>
  <c r="F90" i="11"/>
  <c r="F92" i="11"/>
  <c r="F94" i="11"/>
  <c r="F96" i="11"/>
  <c r="F471" i="12"/>
  <c r="F472" i="12"/>
  <c r="F474" i="12"/>
  <c r="F476" i="12"/>
  <c r="F477" i="12"/>
  <c r="F479" i="12"/>
  <c r="F481" i="12"/>
  <c r="F288" i="13"/>
  <c r="F290" i="13"/>
  <c r="F292" i="13"/>
  <c r="F294" i="13"/>
  <c r="F296" i="13"/>
  <c r="F298" i="13"/>
  <c r="F271" i="4"/>
  <c r="F672" i="9"/>
  <c r="F673" i="9"/>
  <c r="F675" i="9"/>
  <c r="F677" i="9"/>
  <c r="F678" i="9"/>
  <c r="F680" i="9"/>
  <c r="F682" i="9"/>
  <c r="F71" i="14"/>
  <c r="F76" i="14"/>
  <c r="F78" i="14"/>
  <c r="F80" i="14"/>
  <c r="F93" i="10"/>
  <c r="F287" i="11"/>
  <c r="F289" i="11"/>
  <c r="F291" i="11"/>
  <c r="F293" i="11"/>
  <c r="F295" i="11"/>
  <c r="F297" i="11"/>
  <c r="F471" i="6"/>
  <c r="F472" i="6"/>
  <c r="F476" i="6"/>
  <c r="F477" i="6"/>
  <c r="F481" i="6"/>
  <c r="F672" i="7"/>
  <c r="F673" i="7"/>
  <c r="F675" i="7"/>
  <c r="F677" i="7"/>
  <c r="F678" i="7"/>
  <c r="F680" i="7"/>
  <c r="F682" i="7"/>
  <c r="F674" i="14"/>
  <c r="F676" i="14"/>
  <c r="F678" i="14"/>
  <c r="F680" i="14"/>
  <c r="F682" i="14"/>
  <c r="F287" i="10"/>
  <c r="F289" i="10"/>
  <c r="F291" i="10"/>
  <c r="F293" i="10"/>
  <c r="F295" i="10"/>
  <c r="F297" i="10"/>
  <c r="F475" i="13"/>
  <c r="F478" i="13"/>
  <c r="F675" i="12"/>
  <c r="F680" i="12"/>
  <c r="F684" i="12"/>
  <c r="F273" i="13"/>
  <c r="F278" i="13"/>
  <c r="F282" i="13"/>
  <c r="F683" i="4"/>
  <c r="F270" i="6"/>
  <c r="F271" i="6"/>
  <c r="F273" i="6"/>
  <c r="F275" i="6"/>
  <c r="F276" i="6"/>
  <c r="F278" i="6"/>
  <c r="F280" i="6"/>
  <c r="F88" i="7"/>
  <c r="F92" i="7"/>
  <c r="F96" i="7"/>
  <c r="F674" i="12"/>
  <c r="F676" i="12"/>
  <c r="F679" i="12"/>
  <c r="F681" i="12"/>
  <c r="F683" i="12"/>
  <c r="F272" i="13"/>
  <c r="F274" i="13"/>
  <c r="F277" i="13"/>
  <c r="F279" i="13"/>
  <c r="F281" i="13"/>
  <c r="F473" i="10"/>
  <c r="F475" i="10"/>
  <c r="F478" i="10"/>
  <c r="F480" i="10"/>
  <c r="F482" i="10"/>
  <c r="F273" i="11"/>
  <c r="F278" i="11"/>
  <c r="F282" i="11"/>
  <c r="F71" i="13"/>
  <c r="F73" i="13"/>
  <c r="F76" i="13"/>
  <c r="F78" i="13"/>
  <c r="F80" i="13"/>
  <c r="F482" i="13"/>
  <c r="F488" i="13"/>
  <c r="F498" i="13"/>
  <c r="F606" i="3"/>
  <c r="F430" i="3"/>
  <c r="F279" i="3"/>
  <c r="F158" i="3"/>
  <c r="F616" i="3"/>
  <c r="F615" i="3"/>
  <c r="F355" i="3"/>
  <c r="F354" i="3"/>
  <c r="F557" i="9"/>
  <c r="F565" i="9"/>
  <c r="F556" i="11"/>
  <c r="F560" i="11"/>
  <c r="F564" i="11"/>
  <c r="F568" i="11"/>
  <c r="F539" i="12"/>
  <c r="F550" i="12"/>
  <c r="F354" i="13"/>
  <c r="F356" i="13"/>
  <c r="F358" i="13"/>
  <c r="F360" i="13"/>
  <c r="F362" i="13"/>
  <c r="F364" i="13"/>
  <c r="F538" i="10"/>
  <c r="F539" i="10"/>
  <c r="F543" i="10"/>
  <c r="F544" i="10"/>
  <c r="F548" i="10"/>
  <c r="F159" i="11"/>
  <c r="F366" i="11"/>
  <c r="F154" i="13"/>
  <c r="F158" i="13"/>
  <c r="F162" i="13"/>
  <c r="F166" i="13"/>
  <c r="F558" i="13"/>
  <c r="F153" i="13"/>
  <c r="F155" i="13"/>
  <c r="F157" i="13"/>
  <c r="F159" i="13"/>
  <c r="F161" i="13"/>
  <c r="F163" i="13"/>
  <c r="F562" i="13"/>
  <c r="F136" i="9"/>
  <c r="F137" i="9"/>
  <c r="F139" i="9"/>
  <c r="F141" i="9"/>
  <c r="F144" i="9"/>
  <c r="F146" i="9"/>
  <c r="F556" i="10"/>
  <c r="F558" i="10"/>
  <c r="F560" i="10"/>
  <c r="F562" i="10"/>
  <c r="F564" i="10"/>
  <c r="F566" i="10"/>
  <c r="F538" i="9"/>
  <c r="F539" i="9"/>
  <c r="F547" i="9"/>
  <c r="F692" i="3"/>
  <c r="F610" i="3"/>
  <c r="F426" i="3"/>
  <c r="F695" i="3"/>
  <c r="F607" i="3"/>
  <c r="F421" i="3"/>
  <c r="F696" i="3"/>
  <c r="F677" i="3"/>
  <c r="F614" i="3"/>
  <c r="F608" i="3"/>
  <c r="F428" i="3"/>
  <c r="F422" i="3"/>
  <c r="F699" i="3"/>
  <c r="F691" i="3"/>
  <c r="F611" i="3"/>
  <c r="F433" i="3"/>
  <c r="F427" i="3"/>
  <c r="F81" i="3"/>
  <c r="F541" i="9"/>
  <c r="F545" i="9"/>
  <c r="F549" i="9"/>
  <c r="F434" i="3"/>
  <c r="F540" i="9"/>
  <c r="F542" i="9"/>
  <c r="F544" i="9"/>
  <c r="F546" i="9"/>
  <c r="F548" i="9"/>
  <c r="F138" i="11"/>
  <c r="F149" i="11"/>
  <c r="F155" i="11"/>
  <c r="F163" i="11"/>
  <c r="F348" i="11"/>
  <c r="F354" i="11"/>
  <c r="F362" i="11"/>
  <c r="F555" i="11"/>
  <c r="F557" i="11"/>
  <c r="F559" i="11"/>
  <c r="F561" i="11"/>
  <c r="F563" i="11"/>
  <c r="F565" i="11"/>
  <c r="F540" i="10"/>
  <c r="F542" i="10"/>
  <c r="F545" i="10"/>
  <c r="F547" i="10"/>
  <c r="F549" i="10"/>
  <c r="F69" i="9"/>
  <c r="F70" i="9"/>
  <c r="F72" i="9"/>
  <c r="F74" i="9"/>
  <c r="F76" i="9"/>
  <c r="F78" i="9"/>
  <c r="F80" i="9"/>
  <c r="F287" i="9"/>
  <c r="F289" i="9"/>
  <c r="F291" i="9"/>
  <c r="F293" i="9"/>
  <c r="F295" i="9"/>
  <c r="F297" i="9"/>
  <c r="F475" i="9"/>
  <c r="F483" i="9"/>
  <c r="F489" i="9"/>
  <c r="F497" i="9"/>
  <c r="F696" i="9"/>
  <c r="F361" i="3"/>
  <c r="F219" i="8"/>
  <c r="F233" i="8" s="1"/>
  <c r="B413" i="8"/>
  <c r="F1" i="3"/>
  <c r="F10" i="3" s="1"/>
  <c r="E3" i="1"/>
  <c r="F135" i="6"/>
  <c r="F142" i="6" s="1"/>
  <c r="F149" i="8"/>
  <c r="F143" i="8"/>
  <c r="F746" i="3"/>
  <c r="F271" i="3"/>
  <c r="F162" i="3"/>
  <c r="F154" i="3"/>
  <c r="F747" i="3"/>
  <c r="F739" i="3"/>
  <c r="F280" i="3"/>
  <c r="F159" i="3"/>
  <c r="F78" i="3"/>
  <c r="F70" i="3"/>
  <c r="F82" i="3"/>
  <c r="F417" i="3"/>
  <c r="F414" i="3"/>
  <c r="F415" i="3"/>
  <c r="F406" i="3"/>
  <c r="F411" i="3"/>
  <c r="F407" i="3"/>
  <c r="F362" i="3"/>
  <c r="F98" i="3"/>
  <c r="F286" i="3"/>
  <c r="F297" i="3" s="1"/>
  <c r="F336" i="3"/>
  <c r="F342" i="3" s="1"/>
  <c r="F744" i="3"/>
  <c r="F698" i="3"/>
  <c r="F690" i="3"/>
  <c r="F432" i="3"/>
  <c r="F424" i="3"/>
  <c r="F357" i="3"/>
  <c r="F275" i="3"/>
  <c r="F210" i="3"/>
  <c r="F164" i="3"/>
  <c r="F156" i="3"/>
  <c r="F749" i="3"/>
  <c r="F741" i="3"/>
  <c r="F697" i="3"/>
  <c r="F689" i="3"/>
  <c r="F500" i="3"/>
  <c r="F425" i="3"/>
  <c r="F366" i="3"/>
  <c r="F272" i="3"/>
  <c r="F205" i="3"/>
  <c r="F155" i="3"/>
  <c r="F74" i="3"/>
  <c r="F18" i="3"/>
  <c r="F166" i="3"/>
  <c r="F216" i="3"/>
  <c r="F702" i="3"/>
  <c r="F752" i="3"/>
  <c r="B11" i="4"/>
  <c r="B346" i="8"/>
  <c r="B212" i="8"/>
  <c r="F748" i="3"/>
  <c r="F740" i="3"/>
  <c r="F694" i="3"/>
  <c r="F363" i="3"/>
  <c r="F214" i="3"/>
  <c r="F206" i="3"/>
  <c r="F160" i="3"/>
  <c r="F93" i="3"/>
  <c r="F701" i="3"/>
  <c r="F358" i="3"/>
  <c r="F213" i="3"/>
  <c r="F161" i="3"/>
  <c r="F542" i="3"/>
  <c r="F543" i="3"/>
  <c r="F544" i="3"/>
  <c r="F136" i="3"/>
  <c r="F758" i="3"/>
  <c r="F766" i="3"/>
  <c r="F757" i="3"/>
  <c r="F765" i="3"/>
  <c r="F763" i="3"/>
  <c r="F762" i="3"/>
  <c r="F761" i="3"/>
  <c r="F769" i="3"/>
  <c r="F759" i="3"/>
  <c r="F767" i="3"/>
  <c r="F756" i="3"/>
  <c r="F764" i="3"/>
  <c r="F760" i="3"/>
  <c r="F768" i="3"/>
  <c r="F220" i="3"/>
  <c r="F230" i="3"/>
  <c r="F223" i="3"/>
  <c r="F231" i="3"/>
  <c r="F226" i="3"/>
  <c r="F221" i="3"/>
  <c r="F229" i="3"/>
  <c r="F233" i="3"/>
  <c r="F224" i="3"/>
  <c r="F227" i="3"/>
  <c r="F225" i="3"/>
  <c r="F222" i="3"/>
  <c r="F232" i="3"/>
  <c r="W12" i="1"/>
  <c r="U12" i="1"/>
  <c r="X12" i="1"/>
  <c r="V12" i="1"/>
  <c r="W20" i="1"/>
  <c r="U20" i="1"/>
  <c r="X20" i="1"/>
  <c r="V20" i="1"/>
  <c r="F410" i="3"/>
  <c r="F276" i="3"/>
  <c r="F86" i="3"/>
  <c r="X26" i="1"/>
  <c r="W4" i="1"/>
  <c r="U4" i="1"/>
  <c r="X4" i="1"/>
  <c r="V4" i="1"/>
  <c r="X5" i="1"/>
  <c r="U5" i="1"/>
  <c r="V5" i="1"/>
  <c r="W5" i="1"/>
  <c r="V6" i="1"/>
  <c r="W6" i="1"/>
  <c r="U6" i="1"/>
  <c r="X6" i="1"/>
  <c r="V14" i="1"/>
  <c r="W14" i="1"/>
  <c r="U14" i="1"/>
  <c r="X14" i="1"/>
  <c r="V15" i="1"/>
  <c r="W15" i="1"/>
  <c r="X15" i="1"/>
  <c r="U15" i="1"/>
  <c r="B11" i="3"/>
  <c r="F554" i="3"/>
  <c r="F612" i="3"/>
  <c r="F489" i="3"/>
  <c r="F413" i="3"/>
  <c r="F405" i="3"/>
  <c r="F359" i="3"/>
  <c r="F281" i="3"/>
  <c r="F273" i="3"/>
  <c r="F89" i="3"/>
  <c r="F613" i="3"/>
  <c r="F605" i="3"/>
  <c r="F431" i="3"/>
  <c r="F412" i="3"/>
  <c r="F404" i="3"/>
  <c r="F360" i="3"/>
  <c r="F278" i="3"/>
  <c r="F270" i="3"/>
  <c r="F211" i="3"/>
  <c r="F163" i="3"/>
  <c r="F153" i="3"/>
  <c r="F94" i="3"/>
  <c r="F77" i="3"/>
  <c r="F69" i="3"/>
  <c r="F367" i="3"/>
  <c r="F618" i="3"/>
  <c r="F621" i="3"/>
  <c r="B11" i="8"/>
  <c r="B145" i="4"/>
  <c r="B346" i="6"/>
  <c r="B413" i="7"/>
  <c r="B547" i="4"/>
  <c r="B547" i="3"/>
  <c r="B346" i="4"/>
  <c r="B748" i="6"/>
  <c r="V7" i="1"/>
  <c r="W7" i="1"/>
  <c r="X7" i="1"/>
  <c r="U7" i="1"/>
  <c r="W8" i="1"/>
  <c r="U8" i="1"/>
  <c r="X8" i="1"/>
  <c r="V8" i="1"/>
  <c r="V11" i="1"/>
  <c r="W11" i="1"/>
  <c r="X11" i="1"/>
  <c r="U11" i="1"/>
  <c r="W16" i="1"/>
  <c r="U16" i="1"/>
  <c r="X16" i="1"/>
  <c r="V16" i="1"/>
  <c r="V19" i="1"/>
  <c r="W19" i="1"/>
  <c r="X19" i="1"/>
  <c r="U19" i="1"/>
  <c r="X21" i="1"/>
  <c r="U21" i="1"/>
  <c r="V21" i="1"/>
  <c r="W21" i="1"/>
  <c r="V23" i="1"/>
  <c r="W23" i="1"/>
  <c r="X23" i="1"/>
  <c r="U23" i="1"/>
  <c r="W26" i="1"/>
  <c r="X9" i="1"/>
  <c r="U9" i="1"/>
  <c r="V9" i="1"/>
  <c r="W9" i="1"/>
  <c r="V10" i="1"/>
  <c r="W10" i="1"/>
  <c r="U10" i="1"/>
  <c r="X10" i="1"/>
  <c r="X13" i="1"/>
  <c r="U13" i="1"/>
  <c r="V13" i="1"/>
  <c r="W13" i="1"/>
  <c r="X17" i="1"/>
  <c r="U17" i="1"/>
  <c r="V17" i="1"/>
  <c r="W17" i="1"/>
  <c r="V18" i="1"/>
  <c r="W18" i="1"/>
  <c r="U18" i="1"/>
  <c r="X18" i="1"/>
  <c r="V22" i="1"/>
  <c r="W22" i="1"/>
  <c r="X22" i="1"/>
  <c r="U22" i="1"/>
  <c r="W24" i="1"/>
  <c r="U24" i="1"/>
  <c r="X24" i="1"/>
  <c r="V24" i="1"/>
  <c r="X25" i="1"/>
  <c r="U25" i="1"/>
  <c r="V25" i="1"/>
  <c r="W25" i="1"/>
  <c r="F409" i="3"/>
  <c r="F277" i="3"/>
  <c r="F97" i="3"/>
  <c r="F678" i="3"/>
  <c r="F617" i="3"/>
  <c r="F492" i="3"/>
  <c r="F416" i="3"/>
  <c r="F408" i="3"/>
  <c r="F364" i="3"/>
  <c r="F282" i="3"/>
  <c r="F274" i="3"/>
  <c r="U26" i="1"/>
  <c r="V26" i="1"/>
  <c r="B11" i="9"/>
  <c r="B547" i="8"/>
  <c r="B547" i="7"/>
  <c r="B413" i="6"/>
  <c r="B413" i="4"/>
  <c r="B145" i="8"/>
  <c r="F679" i="3"/>
  <c r="F545" i="3"/>
  <c r="F499" i="3"/>
  <c r="F491" i="3"/>
  <c r="F680" i="3"/>
  <c r="F672" i="3"/>
  <c r="F546" i="3"/>
  <c r="F538" i="3"/>
  <c r="F494" i="3"/>
  <c r="F228" i="3"/>
  <c r="F165" i="3"/>
  <c r="F90" i="3"/>
  <c r="F79" i="3"/>
  <c r="F75" i="3"/>
  <c r="F71" i="3"/>
  <c r="F501" i="3"/>
  <c r="F551" i="3"/>
  <c r="F685" i="3"/>
  <c r="F296" i="6"/>
  <c r="F691" i="6"/>
  <c r="F695" i="6"/>
  <c r="F699" i="6"/>
  <c r="F288" i="7"/>
  <c r="F292" i="7"/>
  <c r="F296" i="7"/>
  <c r="F300" i="7"/>
  <c r="F274" i="8"/>
  <c r="F277" i="8"/>
  <c r="F281" i="8"/>
  <c r="F673" i="8"/>
  <c r="F677" i="8"/>
  <c r="F680" i="8"/>
  <c r="F684" i="8"/>
  <c r="F690" i="8"/>
  <c r="F694" i="8"/>
  <c r="F698" i="8"/>
  <c r="F702" i="8"/>
  <c r="F356" i="9"/>
  <c r="F360" i="9"/>
  <c r="F364" i="9"/>
  <c r="F471" i="9"/>
  <c r="F474" i="9"/>
  <c r="F478" i="9"/>
  <c r="F482" i="9"/>
  <c r="F488" i="9"/>
  <c r="F492" i="9"/>
  <c r="F496" i="9"/>
  <c r="F500" i="9"/>
  <c r="F556" i="9"/>
  <c r="F560" i="9"/>
  <c r="F564" i="9"/>
  <c r="F568" i="9"/>
  <c r="F691" i="9"/>
  <c r="F695" i="9"/>
  <c r="F699" i="9"/>
  <c r="F88" i="14"/>
  <c r="F92" i="14"/>
  <c r="F96" i="14"/>
  <c r="F73" i="10"/>
  <c r="F76" i="10"/>
  <c r="F80" i="10"/>
  <c r="F673" i="10"/>
  <c r="F677" i="10"/>
  <c r="F680" i="10"/>
  <c r="F684" i="10"/>
  <c r="F690" i="10"/>
  <c r="F694" i="10"/>
  <c r="F698" i="10"/>
  <c r="F702" i="10"/>
  <c r="F137" i="11"/>
  <c r="F141" i="11"/>
  <c r="F144" i="11"/>
  <c r="F148" i="11"/>
  <c r="F154" i="11"/>
  <c r="F158" i="11"/>
  <c r="F162" i="11"/>
  <c r="F166" i="11"/>
  <c r="F204" i="11"/>
  <c r="F208" i="11"/>
  <c r="F211" i="11"/>
  <c r="F215" i="11"/>
  <c r="F221" i="11"/>
  <c r="F225" i="11"/>
  <c r="F229" i="11"/>
  <c r="F233" i="11"/>
  <c r="F337" i="11"/>
  <c r="F340" i="11"/>
  <c r="F343" i="11"/>
  <c r="F347" i="11"/>
  <c r="F357" i="11"/>
  <c r="F361" i="11"/>
  <c r="F365" i="11"/>
  <c r="F86" i="12"/>
  <c r="F90" i="12"/>
  <c r="F94" i="12"/>
  <c r="F98" i="12"/>
  <c r="F207" i="12"/>
  <c r="F210" i="12"/>
  <c r="F214" i="12"/>
  <c r="F220" i="12"/>
  <c r="F224" i="12"/>
  <c r="F228" i="12"/>
  <c r="F232" i="12"/>
  <c r="F274" i="12"/>
  <c r="F277" i="12"/>
  <c r="F281" i="12"/>
  <c r="F287" i="12"/>
  <c r="F291" i="12"/>
  <c r="F295" i="12"/>
  <c r="F299" i="12"/>
  <c r="F542" i="12"/>
  <c r="F545" i="12"/>
  <c r="F549" i="12"/>
  <c r="F404" i="13"/>
  <c r="F407" i="13"/>
  <c r="F410" i="13"/>
  <c r="F414" i="13"/>
  <c r="F471" i="13"/>
  <c r="F474" i="13"/>
  <c r="F477" i="13"/>
  <c r="F481" i="13"/>
  <c r="F492" i="13"/>
  <c r="F497" i="13"/>
  <c r="F557" i="13"/>
  <c r="F561" i="13"/>
  <c r="F565" i="13"/>
  <c r="F681" i="3"/>
  <c r="F673" i="3"/>
  <c r="F547" i="3"/>
  <c r="F539" i="3"/>
  <c r="F493" i="3"/>
  <c r="F682" i="3"/>
  <c r="F674" i="3"/>
  <c r="F548" i="3"/>
  <c r="F540" i="3"/>
  <c r="F496" i="3"/>
  <c r="F488" i="3"/>
  <c r="F80" i="3"/>
  <c r="F76" i="3"/>
  <c r="F292" i="6"/>
  <c r="F690" i="6"/>
  <c r="F694" i="6"/>
  <c r="F698" i="6"/>
  <c r="F702" i="6"/>
  <c r="F287" i="7"/>
  <c r="F291" i="7"/>
  <c r="F295" i="7"/>
  <c r="F299" i="7"/>
  <c r="F270" i="8"/>
  <c r="F273" i="8"/>
  <c r="F276" i="8"/>
  <c r="F280" i="8"/>
  <c r="F676" i="8"/>
  <c r="F679" i="8"/>
  <c r="F683" i="8"/>
  <c r="F689" i="8"/>
  <c r="F693" i="8"/>
  <c r="F697" i="8"/>
  <c r="F701" i="8"/>
  <c r="F355" i="9"/>
  <c r="F359" i="9"/>
  <c r="F363" i="9"/>
  <c r="F367" i="9"/>
  <c r="F473" i="9"/>
  <c r="F477" i="9"/>
  <c r="F481" i="9"/>
  <c r="F491" i="9"/>
  <c r="F495" i="9"/>
  <c r="F499" i="9"/>
  <c r="F555" i="9"/>
  <c r="F559" i="9"/>
  <c r="F563" i="9"/>
  <c r="F567" i="9"/>
  <c r="F690" i="9"/>
  <c r="F694" i="9"/>
  <c r="F698" i="9"/>
  <c r="F702" i="9"/>
  <c r="F87" i="14"/>
  <c r="F91" i="14"/>
  <c r="F95" i="14"/>
  <c r="F99" i="14"/>
  <c r="F69" i="10"/>
  <c r="F72" i="10"/>
  <c r="F75" i="10"/>
  <c r="F79" i="10"/>
  <c r="F676" i="10"/>
  <c r="F679" i="10"/>
  <c r="F683" i="10"/>
  <c r="F689" i="10"/>
  <c r="F693" i="10"/>
  <c r="F697" i="10"/>
  <c r="F701" i="10"/>
  <c r="F140" i="11"/>
  <c r="F147" i="11"/>
  <c r="F153" i="11"/>
  <c r="F157" i="11"/>
  <c r="F161" i="11"/>
  <c r="F165" i="11"/>
  <c r="F207" i="11"/>
  <c r="F210" i="11"/>
  <c r="F214" i="11"/>
  <c r="F220" i="11"/>
  <c r="F224" i="11"/>
  <c r="F228" i="11"/>
  <c r="F232" i="11"/>
  <c r="F339" i="11"/>
  <c r="F346" i="11"/>
  <c r="F350" i="11"/>
  <c r="F356" i="11"/>
  <c r="F360" i="11"/>
  <c r="F364" i="11"/>
  <c r="F89" i="12"/>
  <c r="F93" i="12"/>
  <c r="F97" i="12"/>
  <c r="F203" i="12"/>
  <c r="F206" i="12"/>
  <c r="F209" i="12"/>
  <c r="F213" i="12"/>
  <c r="F223" i="12"/>
  <c r="F227" i="12"/>
  <c r="F231" i="12"/>
  <c r="F270" i="12"/>
  <c r="F273" i="12"/>
  <c r="F276" i="12"/>
  <c r="F280" i="12"/>
  <c r="F290" i="12"/>
  <c r="F294" i="12"/>
  <c r="F298" i="12"/>
  <c r="F538" i="12"/>
  <c r="F541" i="12"/>
  <c r="F544" i="12"/>
  <c r="F548" i="12"/>
  <c r="F406" i="13"/>
  <c r="F413" i="13"/>
  <c r="F417" i="13"/>
  <c r="F473" i="13"/>
  <c r="F480" i="13"/>
  <c r="F484" i="13"/>
  <c r="F490" i="13"/>
  <c r="F496" i="13"/>
  <c r="F501" i="13"/>
  <c r="F556" i="13"/>
  <c r="F560" i="13"/>
  <c r="F564" i="13"/>
  <c r="F568" i="13"/>
  <c r="F683" i="3"/>
  <c r="F675" i="3"/>
  <c r="F549" i="3"/>
  <c r="F541" i="3"/>
  <c r="F495" i="3"/>
  <c r="F684" i="3"/>
  <c r="F550" i="3"/>
  <c r="F498" i="3"/>
  <c r="F288" i="6"/>
  <c r="F689" i="6"/>
  <c r="F693" i="6"/>
  <c r="F697" i="6"/>
  <c r="F290" i="7"/>
  <c r="F294" i="7"/>
  <c r="F272" i="8"/>
  <c r="F279" i="8"/>
  <c r="F672" i="8"/>
  <c r="F675" i="8"/>
  <c r="F678" i="8"/>
  <c r="F692" i="8"/>
  <c r="F696" i="8"/>
  <c r="F354" i="9"/>
  <c r="F358" i="9"/>
  <c r="F362" i="9"/>
  <c r="F472" i="9"/>
  <c r="F476" i="9"/>
  <c r="F480" i="9"/>
  <c r="F490" i="9"/>
  <c r="F494" i="9"/>
  <c r="F558" i="9"/>
  <c r="F562" i="9"/>
  <c r="F689" i="9"/>
  <c r="F693" i="9"/>
  <c r="F697" i="9"/>
  <c r="F90" i="14"/>
  <c r="F94" i="14"/>
  <c r="F71" i="10"/>
  <c r="F78" i="10"/>
  <c r="F672" i="10"/>
  <c r="F675" i="10"/>
  <c r="F678" i="10"/>
  <c r="F692" i="10"/>
  <c r="F696" i="10"/>
  <c r="F136" i="11"/>
  <c r="F139" i="11"/>
  <c r="F142" i="11"/>
  <c r="F156" i="11"/>
  <c r="F160" i="11"/>
  <c r="F203" i="11"/>
  <c r="F206" i="11"/>
  <c r="F209" i="11"/>
  <c r="F223" i="11"/>
  <c r="F227" i="11"/>
  <c r="F338" i="11"/>
  <c r="F342" i="11"/>
  <c r="F345" i="11"/>
  <c r="F355" i="11"/>
  <c r="F359" i="11"/>
  <c r="F363" i="11"/>
  <c r="F88" i="12"/>
  <c r="F92" i="12"/>
  <c r="F205" i="12"/>
  <c r="F212" i="12"/>
  <c r="F222" i="12"/>
  <c r="F226" i="12"/>
  <c r="F272" i="12"/>
  <c r="F279" i="12"/>
  <c r="F289" i="12"/>
  <c r="F293" i="12"/>
  <c r="F540" i="12"/>
  <c r="F547" i="12"/>
  <c r="F405" i="13"/>
  <c r="F409" i="13"/>
  <c r="F412" i="13"/>
  <c r="F472" i="13"/>
  <c r="F476" i="13"/>
  <c r="F479" i="13"/>
  <c r="F489" i="13"/>
  <c r="F494" i="13"/>
  <c r="F500" i="13"/>
  <c r="F555" i="13"/>
  <c r="F559" i="13"/>
  <c r="F563" i="13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417" i="14"/>
  <c r="F416" i="14"/>
  <c r="F415" i="14"/>
  <c r="F414" i="14"/>
  <c r="F413" i="14"/>
  <c r="F412" i="14"/>
  <c r="F411" i="14"/>
  <c r="F410" i="14"/>
  <c r="F409" i="14"/>
  <c r="F408" i="14"/>
  <c r="F407" i="14"/>
  <c r="F406" i="14"/>
  <c r="F405" i="14"/>
  <c r="F404" i="14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A607" i="4"/>
  <c r="A674" i="4"/>
  <c r="A540" i="4"/>
  <c r="A339" i="4"/>
  <c r="A4" i="4"/>
  <c r="A205" i="4"/>
  <c r="A71" i="4"/>
  <c r="F618" i="14"/>
  <c r="F617" i="14"/>
  <c r="F616" i="14"/>
  <c r="F615" i="14"/>
  <c r="F614" i="14"/>
  <c r="F613" i="14"/>
  <c r="F612" i="14"/>
  <c r="F611" i="14"/>
  <c r="F610" i="14"/>
  <c r="F609" i="14"/>
  <c r="F608" i="14"/>
  <c r="F607" i="14"/>
  <c r="F606" i="14"/>
  <c r="F605" i="14"/>
  <c r="F216" i="14"/>
  <c r="F215" i="14"/>
  <c r="F214" i="14"/>
  <c r="F213" i="14"/>
  <c r="F212" i="14"/>
  <c r="F211" i="14"/>
  <c r="F210" i="14"/>
  <c r="F209" i="14"/>
  <c r="F208" i="14"/>
  <c r="F207" i="14"/>
  <c r="F206" i="14"/>
  <c r="F205" i="14"/>
  <c r="F204" i="14"/>
  <c r="F203" i="14"/>
  <c r="F635" i="14"/>
  <c r="F634" i="14"/>
  <c r="F633" i="14"/>
  <c r="F632" i="14"/>
  <c r="F631" i="14"/>
  <c r="F630" i="14"/>
  <c r="F629" i="14"/>
  <c r="F628" i="14"/>
  <c r="F627" i="14"/>
  <c r="F626" i="14"/>
  <c r="F625" i="14"/>
  <c r="F624" i="14"/>
  <c r="F623" i="14"/>
  <c r="F622" i="14"/>
  <c r="F605" i="4"/>
  <c r="F606" i="4"/>
  <c r="F608" i="4"/>
  <c r="F609" i="4"/>
  <c r="F610" i="4"/>
  <c r="F607" i="4"/>
  <c r="F434" i="14"/>
  <c r="F433" i="14"/>
  <c r="F432" i="14"/>
  <c r="F431" i="14"/>
  <c r="F430" i="14"/>
  <c r="F429" i="14"/>
  <c r="F428" i="14"/>
  <c r="F427" i="14"/>
  <c r="F426" i="14"/>
  <c r="F425" i="14"/>
  <c r="F424" i="14"/>
  <c r="F423" i="14"/>
  <c r="F422" i="14"/>
  <c r="F421" i="14"/>
  <c r="F166" i="14"/>
  <c r="F158" i="14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350" i="14"/>
  <c r="F349" i="14"/>
  <c r="F348" i="14"/>
  <c r="F347" i="14"/>
  <c r="F346" i="14"/>
  <c r="F345" i="14"/>
  <c r="F344" i="14"/>
  <c r="F343" i="14"/>
  <c r="F342" i="14"/>
  <c r="F341" i="14"/>
  <c r="F340" i="14"/>
  <c r="F339" i="14"/>
  <c r="F338" i="14"/>
  <c r="F337" i="14"/>
  <c r="F752" i="14"/>
  <c r="F751" i="14"/>
  <c r="F750" i="14"/>
  <c r="F749" i="14"/>
  <c r="F748" i="14"/>
  <c r="F747" i="14"/>
  <c r="F746" i="14"/>
  <c r="F745" i="14"/>
  <c r="F744" i="14"/>
  <c r="F743" i="14"/>
  <c r="F742" i="14"/>
  <c r="F741" i="14"/>
  <c r="F740" i="14"/>
  <c r="F739" i="14"/>
  <c r="F551" i="14"/>
  <c r="F550" i="14"/>
  <c r="F549" i="14"/>
  <c r="F548" i="14"/>
  <c r="F547" i="14"/>
  <c r="F546" i="14"/>
  <c r="F545" i="14"/>
  <c r="F544" i="14"/>
  <c r="F543" i="14"/>
  <c r="F542" i="14"/>
  <c r="F541" i="14"/>
  <c r="F540" i="14"/>
  <c r="F539" i="14"/>
  <c r="F538" i="14"/>
  <c r="F149" i="14"/>
  <c r="F148" i="14"/>
  <c r="F147" i="14"/>
  <c r="F146" i="14"/>
  <c r="F145" i="14"/>
  <c r="F144" i="14"/>
  <c r="F142" i="14"/>
  <c r="F141" i="14"/>
  <c r="F140" i="14"/>
  <c r="F139" i="14"/>
  <c r="F138" i="14"/>
  <c r="F137" i="14"/>
  <c r="F136" i="14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69" i="13"/>
  <c r="F768" i="13"/>
  <c r="F767" i="13"/>
  <c r="F766" i="13"/>
  <c r="F765" i="13"/>
  <c r="F764" i="13"/>
  <c r="F763" i="13"/>
  <c r="F762" i="13"/>
  <c r="F761" i="13"/>
  <c r="F760" i="13"/>
  <c r="F759" i="13"/>
  <c r="F758" i="13"/>
  <c r="F757" i="13"/>
  <c r="F756" i="13"/>
  <c r="F568" i="14"/>
  <c r="F567" i="14"/>
  <c r="F566" i="14"/>
  <c r="F565" i="14"/>
  <c r="F564" i="14"/>
  <c r="F563" i="14"/>
  <c r="F562" i="14"/>
  <c r="F561" i="14"/>
  <c r="F560" i="14"/>
  <c r="F559" i="14"/>
  <c r="F558" i="14"/>
  <c r="F557" i="14"/>
  <c r="F556" i="14"/>
  <c r="F555" i="14"/>
  <c r="F769" i="14"/>
  <c r="F768" i="14"/>
  <c r="F767" i="14"/>
  <c r="F766" i="14"/>
  <c r="F765" i="14"/>
  <c r="F764" i="14"/>
  <c r="F763" i="14"/>
  <c r="F762" i="14"/>
  <c r="F761" i="14"/>
  <c r="F760" i="14"/>
  <c r="F759" i="14"/>
  <c r="F758" i="14"/>
  <c r="F757" i="14"/>
  <c r="F756" i="14"/>
  <c r="F367" i="14"/>
  <c r="F366" i="14"/>
  <c r="F365" i="14"/>
  <c r="F364" i="14"/>
  <c r="F363" i="14"/>
  <c r="F362" i="14"/>
  <c r="F361" i="14"/>
  <c r="F360" i="14"/>
  <c r="F359" i="14"/>
  <c r="F358" i="14"/>
  <c r="F357" i="14"/>
  <c r="F356" i="14"/>
  <c r="F355" i="14"/>
  <c r="F354" i="14"/>
  <c r="B614" i="8"/>
  <c r="B748" i="7"/>
  <c r="B614" i="7"/>
  <c r="B614" i="6"/>
  <c r="B748" i="4"/>
  <c r="B614" i="4"/>
  <c r="B614" i="9"/>
  <c r="B145" i="14"/>
  <c r="B413" i="14"/>
  <c r="B547" i="14"/>
  <c r="B614" i="14"/>
  <c r="B748" i="14"/>
  <c r="B547" i="9"/>
  <c r="B413" i="9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15" i="14"/>
  <c r="F14" i="14"/>
  <c r="F13" i="14"/>
  <c r="F12" i="14"/>
  <c r="F11" i="14"/>
  <c r="F14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8" i="4"/>
  <c r="F21" i="4"/>
  <c r="F22" i="4"/>
  <c r="F25" i="4"/>
  <c r="F26" i="4"/>
  <c r="F29" i="4"/>
  <c r="F30" i="4"/>
  <c r="F136" i="4"/>
  <c r="F137" i="4"/>
  <c r="F138" i="4"/>
  <c r="F139" i="4"/>
  <c r="F140" i="4"/>
  <c r="F141" i="4"/>
  <c r="F142" i="4"/>
  <c r="F144" i="4"/>
  <c r="F145" i="4"/>
  <c r="F146" i="4"/>
  <c r="F147" i="4"/>
  <c r="F148" i="4"/>
  <c r="F207" i="4"/>
  <c r="F210" i="4"/>
  <c r="F214" i="4"/>
  <c r="F408" i="4"/>
  <c r="F409" i="4"/>
  <c r="F415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611" i="4"/>
  <c r="F612" i="4"/>
  <c r="F613" i="4"/>
  <c r="F614" i="4"/>
  <c r="F615" i="4"/>
  <c r="F616" i="4"/>
  <c r="F617" i="4"/>
  <c r="F618" i="4"/>
  <c r="F757" i="4"/>
  <c r="F758" i="4"/>
  <c r="F761" i="4"/>
  <c r="F762" i="4"/>
  <c r="F765" i="4"/>
  <c r="F766" i="4"/>
  <c r="F769" i="4"/>
  <c r="F2" i="6"/>
  <c r="F3" i="6"/>
  <c r="F4" i="6"/>
  <c r="F5" i="6"/>
  <c r="F6" i="6"/>
  <c r="F7" i="6"/>
  <c r="F8" i="6"/>
  <c r="F9" i="6"/>
  <c r="F10" i="6"/>
  <c r="F11" i="6"/>
  <c r="F12" i="6"/>
  <c r="F13" i="6"/>
  <c r="F14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2" i="7"/>
  <c r="F3" i="7"/>
  <c r="F4" i="7"/>
  <c r="F5" i="7"/>
  <c r="F6" i="7"/>
  <c r="F7" i="7"/>
  <c r="F8" i="7"/>
  <c r="F9" i="7"/>
  <c r="F10" i="7"/>
  <c r="F11" i="7"/>
  <c r="F12" i="7"/>
  <c r="F13" i="7"/>
  <c r="F14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2" i="8"/>
  <c r="F3" i="8"/>
  <c r="F4" i="8"/>
  <c r="F5" i="8"/>
  <c r="F6" i="8"/>
  <c r="F7" i="8"/>
  <c r="F8" i="8"/>
  <c r="F9" i="8"/>
  <c r="F10" i="8"/>
  <c r="F11" i="8"/>
  <c r="F12" i="8"/>
  <c r="F13" i="8"/>
  <c r="F14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136" i="8"/>
  <c r="F137" i="8"/>
  <c r="F138" i="8"/>
  <c r="F139" i="8"/>
  <c r="F140" i="8"/>
  <c r="F141" i="8"/>
  <c r="F142" i="8"/>
  <c r="F144" i="8"/>
  <c r="F145" i="8"/>
  <c r="F146" i="8"/>
  <c r="F147" i="8"/>
  <c r="F148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7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2" i="9"/>
  <c r="F3" i="9"/>
  <c r="F4" i="9"/>
  <c r="F5" i="9"/>
  <c r="F6" i="9"/>
  <c r="F7" i="9"/>
  <c r="F8" i="9"/>
  <c r="F9" i="9"/>
  <c r="F10" i="9"/>
  <c r="F11" i="9"/>
  <c r="F12" i="9"/>
  <c r="F13" i="9"/>
  <c r="F14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2" i="14"/>
  <c r="F3" i="14"/>
  <c r="F4" i="14"/>
  <c r="F5" i="14"/>
  <c r="F6" i="14"/>
  <c r="F7" i="14"/>
  <c r="F8" i="14"/>
  <c r="F9" i="14"/>
  <c r="F10" i="14"/>
  <c r="L3" i="1"/>
  <c r="O3" i="1" s="1"/>
  <c r="C41" i="1" s="1"/>
  <c r="A406" i="4"/>
  <c r="A741" i="4"/>
  <c r="A71" i="6"/>
  <c r="A272" i="6"/>
  <c r="A473" i="6"/>
  <c r="A674" i="6"/>
  <c r="A138" i="6"/>
  <c r="A339" i="6"/>
  <c r="A540" i="6"/>
  <c r="A741" i="6"/>
  <c r="A138" i="4"/>
  <c r="A272" i="4"/>
  <c r="A473" i="4"/>
  <c r="A4" i="6"/>
  <c r="A205" i="6"/>
  <c r="A406" i="6"/>
  <c r="F274" i="14"/>
  <c r="F278" i="14"/>
  <c r="F282" i="14"/>
  <c r="F272" i="11"/>
  <c r="F279" i="11"/>
  <c r="F283" i="11"/>
  <c r="F272" i="14"/>
  <c r="F276" i="14"/>
  <c r="F274" i="11"/>
  <c r="F277" i="11"/>
  <c r="F477" i="3"/>
  <c r="F476" i="3"/>
  <c r="F471" i="3"/>
  <c r="F479" i="3"/>
  <c r="F481" i="3"/>
  <c r="F478" i="3"/>
  <c r="F482" i="3"/>
  <c r="F473" i="3"/>
  <c r="F483" i="3"/>
  <c r="F472" i="3"/>
  <c r="F480" i="3"/>
  <c r="F484" i="3"/>
  <c r="F475" i="3"/>
  <c r="F474" i="3"/>
  <c r="F290" i="6"/>
  <c r="F294" i="6"/>
  <c r="F298" i="6"/>
  <c r="F73" i="7"/>
  <c r="F76" i="7"/>
  <c r="F80" i="7"/>
  <c r="F87" i="10"/>
  <c r="F91" i="10"/>
  <c r="F95" i="10"/>
  <c r="F99" i="10"/>
  <c r="F71" i="11"/>
  <c r="F78" i="11"/>
  <c r="F82" i="11"/>
  <c r="F287" i="6"/>
  <c r="F291" i="6"/>
  <c r="F295" i="6"/>
  <c r="F299" i="6"/>
  <c r="F70" i="7"/>
  <c r="F74" i="7"/>
  <c r="F77" i="7"/>
  <c r="F81" i="7"/>
  <c r="F288" i="8"/>
  <c r="F292" i="8"/>
  <c r="F296" i="8"/>
  <c r="F300" i="8"/>
  <c r="F274" i="9"/>
  <c r="F278" i="9"/>
  <c r="F282" i="9"/>
  <c r="F88" i="10"/>
  <c r="F92" i="10"/>
  <c r="F96" i="10"/>
  <c r="F69" i="11"/>
  <c r="F72" i="11"/>
  <c r="F75" i="11"/>
  <c r="F79" i="11"/>
  <c r="F491" i="13"/>
  <c r="F495" i="13"/>
  <c r="F289" i="6"/>
  <c r="F293" i="6"/>
  <c r="F69" i="7"/>
  <c r="F72" i="7"/>
  <c r="F75" i="7"/>
  <c r="F290" i="8"/>
  <c r="F294" i="8"/>
  <c r="F272" i="9"/>
  <c r="F276" i="9"/>
  <c r="F90" i="10"/>
  <c r="F94" i="10"/>
  <c r="F70" i="11"/>
  <c r="F74" i="11"/>
  <c r="F77" i="11"/>
  <c r="F95" i="3"/>
  <c r="F87" i="3"/>
  <c r="F92" i="3"/>
  <c r="F473" i="6"/>
  <c r="F480" i="6"/>
  <c r="F484" i="6"/>
  <c r="F87" i="7"/>
  <c r="F91" i="7"/>
  <c r="F95" i="7"/>
  <c r="F99" i="7"/>
  <c r="F473" i="8"/>
  <c r="F480" i="8"/>
  <c r="F484" i="8"/>
  <c r="F91" i="3"/>
  <c r="F96" i="3"/>
  <c r="F88" i="3"/>
  <c r="F475" i="6"/>
  <c r="F478" i="6"/>
  <c r="F89" i="7"/>
  <c r="F93" i="7"/>
  <c r="F475" i="8"/>
  <c r="F478" i="8"/>
  <c r="F162" i="14"/>
  <c r="F364" i="8"/>
  <c r="F360" i="8"/>
  <c r="F356" i="8"/>
  <c r="F367" i="8"/>
  <c r="F363" i="8"/>
  <c r="F359" i="8"/>
  <c r="F355" i="8"/>
  <c r="F366" i="8"/>
  <c r="F362" i="8"/>
  <c r="F358" i="8"/>
  <c r="F354" i="8"/>
  <c r="F539" i="6"/>
  <c r="F365" i="8"/>
  <c r="F364" i="4"/>
  <c r="F363" i="4"/>
  <c r="F355" i="4"/>
  <c r="F362" i="4"/>
  <c r="F354" i="4"/>
  <c r="F367" i="4"/>
  <c r="F359" i="4"/>
  <c r="F165" i="14"/>
  <c r="F161" i="14"/>
  <c r="F157" i="14"/>
  <c r="F159" i="14"/>
  <c r="F164" i="14"/>
  <c r="F160" i="14"/>
  <c r="F156" i="14"/>
  <c r="F153" i="14"/>
  <c r="F163" i="14"/>
  <c r="F155" i="14"/>
  <c r="F549" i="6"/>
  <c r="F545" i="6"/>
  <c r="F542" i="6"/>
  <c r="F548" i="6"/>
  <c r="F544" i="6"/>
  <c r="F541" i="6"/>
  <c r="F538" i="6"/>
  <c r="F551" i="6"/>
  <c r="F547" i="6"/>
  <c r="F540" i="6"/>
  <c r="F546" i="6"/>
  <c r="F148" i="7"/>
  <c r="F144" i="7"/>
  <c r="F141" i="7"/>
  <c r="F137" i="7"/>
  <c r="F147" i="7"/>
  <c r="F140" i="7"/>
  <c r="F146" i="7"/>
  <c r="F142" i="7"/>
  <c r="F139" i="7"/>
  <c r="F136" i="7"/>
  <c r="F358" i="4"/>
  <c r="F543" i="6"/>
  <c r="F138" i="7"/>
  <c r="F149" i="7"/>
  <c r="F154" i="14"/>
  <c r="B346" i="14"/>
  <c r="F19" i="4"/>
  <c r="F23" i="4"/>
  <c r="F27" i="4"/>
  <c r="F31" i="4"/>
  <c r="F20" i="4"/>
  <c r="F24" i="4"/>
  <c r="F28" i="4"/>
  <c r="F32" i="4"/>
  <c r="F282" i="4"/>
  <c r="F357" i="4"/>
  <c r="F361" i="4"/>
  <c r="F365" i="4"/>
  <c r="F412" i="4"/>
  <c r="F677" i="4"/>
  <c r="F756" i="4"/>
  <c r="F760" i="4"/>
  <c r="F764" i="4"/>
  <c r="F768" i="4"/>
  <c r="F224" i="4"/>
  <c r="F342" i="4"/>
  <c r="F747" i="4"/>
  <c r="F277" i="4"/>
  <c r="F356" i="4"/>
  <c r="F360" i="4"/>
  <c r="F684" i="4"/>
  <c r="F759" i="4"/>
  <c r="F763" i="4"/>
  <c r="F11" i="4"/>
  <c r="F90" i="4"/>
  <c r="F205" i="4"/>
  <c r="F212" i="4"/>
  <c r="F216" i="4"/>
  <c r="F348" i="4"/>
  <c r="F471" i="4"/>
  <c r="F474" i="4"/>
  <c r="F477" i="4"/>
  <c r="F481" i="4"/>
  <c r="F563" i="4"/>
  <c r="F622" i="4"/>
  <c r="F743" i="4"/>
  <c r="F750" i="4"/>
  <c r="F165" i="4"/>
  <c r="F204" i="4"/>
  <c r="F208" i="4"/>
  <c r="F211" i="4"/>
  <c r="F215" i="4"/>
  <c r="F473" i="4"/>
  <c r="F480" i="4"/>
  <c r="F484" i="4"/>
  <c r="F4" i="4"/>
  <c r="F203" i="4"/>
  <c r="F206" i="4"/>
  <c r="F209" i="4"/>
  <c r="F349" i="4"/>
  <c r="F475" i="4"/>
  <c r="F478" i="4"/>
  <c r="F488" i="4"/>
  <c r="F744" i="4"/>
  <c r="F153" i="4"/>
  <c r="F228" i="4"/>
  <c r="F492" i="4"/>
  <c r="F567" i="4"/>
  <c r="F5" i="4"/>
  <c r="F12" i="4"/>
  <c r="F98" i="4"/>
  <c r="F157" i="4"/>
  <c r="F232" i="4"/>
  <c r="F274" i="4"/>
  <c r="F278" i="4"/>
  <c r="F338" i="4"/>
  <c r="F344" i="4"/>
  <c r="F416" i="4"/>
  <c r="F496" i="4"/>
  <c r="F555" i="4"/>
  <c r="F630" i="4"/>
  <c r="F673" i="4"/>
  <c r="F679" i="4"/>
  <c r="F751" i="4"/>
  <c r="F94" i="4"/>
  <c r="F626" i="4"/>
  <c r="F15" i="4"/>
  <c r="F86" i="4"/>
  <c r="F161" i="4"/>
  <c r="F220" i="4"/>
  <c r="F275" i="4"/>
  <c r="F281" i="4"/>
  <c r="F341" i="4"/>
  <c r="F345" i="4"/>
  <c r="F405" i="4"/>
  <c r="F411" i="4"/>
  <c r="F500" i="4"/>
  <c r="F559" i="4"/>
  <c r="F634" i="4"/>
  <c r="F676" i="4"/>
  <c r="F680" i="4"/>
  <c r="F740" i="4"/>
  <c r="F746" i="4"/>
  <c r="F87" i="4"/>
  <c r="F91" i="4"/>
  <c r="F95" i="4"/>
  <c r="F99" i="4"/>
  <c r="F154" i="4"/>
  <c r="F158" i="4"/>
  <c r="F162" i="4"/>
  <c r="F166" i="4"/>
  <c r="F221" i="4"/>
  <c r="F225" i="4"/>
  <c r="F229" i="4"/>
  <c r="F233" i="4"/>
  <c r="F489" i="4"/>
  <c r="F493" i="4"/>
  <c r="F497" i="4"/>
  <c r="F501" i="4"/>
  <c r="F556" i="4"/>
  <c r="F560" i="4"/>
  <c r="F564" i="4"/>
  <c r="F568" i="4"/>
  <c r="F2" i="4"/>
  <c r="F6" i="4"/>
  <c r="F9" i="4"/>
  <c r="F13" i="4"/>
  <c r="F88" i="4"/>
  <c r="F92" i="4"/>
  <c r="F96" i="4"/>
  <c r="F155" i="4"/>
  <c r="F159" i="4"/>
  <c r="F163" i="4"/>
  <c r="F222" i="4"/>
  <c r="F226" i="4"/>
  <c r="F230" i="4"/>
  <c r="F272" i="4"/>
  <c r="F279" i="4"/>
  <c r="F283" i="4"/>
  <c r="F339" i="4"/>
  <c r="F346" i="4"/>
  <c r="F350" i="4"/>
  <c r="F406" i="4"/>
  <c r="F413" i="4"/>
  <c r="F417" i="4"/>
  <c r="F490" i="4"/>
  <c r="F494" i="4"/>
  <c r="F498" i="4"/>
  <c r="F557" i="4"/>
  <c r="F561" i="4"/>
  <c r="F565" i="4"/>
  <c r="F624" i="4"/>
  <c r="F628" i="4"/>
  <c r="F632" i="4"/>
  <c r="F674" i="4"/>
  <c r="F681" i="4"/>
  <c r="F685" i="4"/>
  <c r="F741" i="4"/>
  <c r="F748" i="4"/>
  <c r="F752" i="4"/>
  <c r="F623" i="4"/>
  <c r="F627" i="4"/>
  <c r="F631" i="4"/>
  <c r="F635" i="4"/>
  <c r="F3" i="4"/>
  <c r="F7" i="4"/>
  <c r="F10" i="4"/>
  <c r="F89" i="4"/>
  <c r="F93" i="4"/>
  <c r="F156" i="4"/>
  <c r="F160" i="4"/>
  <c r="F223" i="4"/>
  <c r="F227" i="4"/>
  <c r="F270" i="4"/>
  <c r="F273" i="4"/>
  <c r="F276" i="4"/>
  <c r="F337" i="4"/>
  <c r="F340" i="4"/>
  <c r="F343" i="4"/>
  <c r="F404" i="4"/>
  <c r="F407" i="4"/>
  <c r="F410" i="4"/>
  <c r="F491" i="4"/>
  <c r="F495" i="4"/>
  <c r="F558" i="4"/>
  <c r="F562" i="4"/>
  <c r="F625" i="4"/>
  <c r="F629" i="4"/>
  <c r="F672" i="4"/>
  <c r="F675" i="4"/>
  <c r="F678" i="4"/>
  <c r="F739" i="4"/>
  <c r="F742" i="4"/>
  <c r="F745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484" i="14"/>
  <c r="F483" i="14"/>
  <c r="F482" i="14"/>
  <c r="F481" i="14"/>
  <c r="F480" i="14"/>
  <c r="F479" i="14"/>
  <c r="F478" i="14"/>
  <c r="F477" i="14"/>
  <c r="F476" i="14"/>
  <c r="F475" i="14"/>
  <c r="F474" i="14"/>
  <c r="F473" i="14"/>
  <c r="F472" i="14"/>
  <c r="F471" i="14"/>
  <c r="B279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225" i="8" l="1"/>
  <c r="T33" i="1"/>
  <c r="F347" i="3"/>
  <c r="F340" i="3"/>
  <c r="F349" i="3"/>
  <c r="T28" i="1"/>
  <c r="T27" i="1"/>
  <c r="T30" i="1"/>
  <c r="T32" i="1"/>
  <c r="T31" i="1"/>
  <c r="T29" i="1"/>
  <c r="F12" i="3"/>
  <c r="F3" i="3"/>
  <c r="F5" i="3"/>
  <c r="F14" i="3"/>
  <c r="F11" i="3"/>
  <c r="F226" i="8"/>
  <c r="F138" i="6"/>
  <c r="F230" i="8"/>
  <c r="F222" i="8"/>
  <c r="F148" i="6"/>
  <c r="F7" i="3"/>
  <c r="F6" i="3"/>
  <c r="F229" i="8"/>
  <c r="F221" i="8"/>
  <c r="F140" i="6"/>
  <c r="F231" i="8"/>
  <c r="F227" i="8"/>
  <c r="F223" i="8"/>
  <c r="F144" i="6"/>
  <c r="F232" i="8"/>
  <c r="F228" i="8"/>
  <c r="F224" i="8"/>
  <c r="F220" i="8"/>
  <c r="F146" i="6"/>
  <c r="F136" i="6"/>
  <c r="F8" i="3"/>
  <c r="F13" i="3"/>
  <c r="F9" i="3"/>
  <c r="F345" i="3"/>
  <c r="F339" i="3"/>
  <c r="F147" i="6"/>
  <c r="F141" i="6"/>
  <c r="F137" i="6"/>
  <c r="F149" i="6"/>
  <c r="F348" i="3"/>
  <c r="F145" i="6"/>
  <c r="F139" i="6"/>
  <c r="F2" i="3"/>
  <c r="F4" i="3"/>
  <c r="F15" i="3"/>
  <c r="F143" i="6"/>
  <c r="F337" i="3"/>
  <c r="F346" i="3"/>
  <c r="F344" i="3"/>
  <c r="F350" i="3"/>
  <c r="F343" i="3"/>
  <c r="F338" i="3"/>
  <c r="F341" i="3"/>
  <c r="F21" i="3"/>
  <c r="F25" i="3"/>
  <c r="F30" i="3"/>
  <c r="F20" i="3"/>
  <c r="F24" i="3"/>
  <c r="F28" i="3"/>
  <c r="F29" i="3"/>
  <c r="F19" i="3"/>
  <c r="F23" i="3"/>
  <c r="F27" i="3"/>
  <c r="F32" i="3"/>
  <c r="F22" i="3"/>
  <c r="F31" i="3"/>
  <c r="F26" i="3"/>
  <c r="F289" i="3"/>
  <c r="F287" i="3"/>
  <c r="F299" i="3"/>
  <c r="F288" i="3"/>
  <c r="F296" i="3"/>
  <c r="F295" i="3"/>
  <c r="F294" i="3"/>
  <c r="F300" i="3"/>
  <c r="F293" i="3"/>
  <c r="F292" i="3"/>
  <c r="F291" i="3"/>
  <c r="F290" i="3"/>
  <c r="F298" i="3"/>
  <c r="T10" i="1"/>
  <c r="T9" i="1"/>
  <c r="T23" i="1"/>
  <c r="T16" i="1"/>
  <c r="T11" i="1"/>
  <c r="T26" i="1"/>
  <c r="T6" i="1"/>
  <c r="B11" i="14"/>
  <c r="F628" i="3"/>
  <c r="F629" i="3"/>
  <c r="F627" i="3"/>
  <c r="F635" i="3"/>
  <c r="F624" i="3"/>
  <c r="F632" i="3"/>
  <c r="F625" i="3"/>
  <c r="F633" i="3"/>
  <c r="F622" i="3"/>
  <c r="F630" i="3"/>
  <c r="F623" i="3"/>
  <c r="F631" i="3"/>
  <c r="F626" i="3"/>
  <c r="F634" i="3"/>
  <c r="F557" i="3"/>
  <c r="F565" i="3"/>
  <c r="F562" i="3"/>
  <c r="F560" i="3"/>
  <c r="F568" i="3"/>
  <c r="F561" i="3"/>
  <c r="F558" i="3"/>
  <c r="F566" i="3"/>
  <c r="F559" i="3"/>
  <c r="F567" i="3"/>
  <c r="F556" i="3"/>
  <c r="F564" i="3"/>
  <c r="F555" i="3"/>
  <c r="F563" i="3"/>
  <c r="T24" i="1"/>
  <c r="T22" i="1"/>
  <c r="T14" i="1"/>
  <c r="T4" i="1"/>
  <c r="T13" i="1"/>
  <c r="T19" i="1"/>
  <c r="T8" i="1"/>
  <c r="T7" i="1"/>
  <c r="T15" i="1"/>
  <c r="T5" i="1"/>
  <c r="T12" i="1"/>
  <c r="T25" i="1"/>
  <c r="T18" i="1"/>
  <c r="T17" i="1"/>
  <c r="T21" i="1"/>
  <c r="T20" i="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A674" i="7"/>
  <c r="A272" i="7"/>
  <c r="A540" i="7"/>
  <c r="A406" i="7"/>
  <c r="A138" i="7"/>
  <c r="A4" i="7"/>
  <c r="A473" i="7"/>
  <c r="A71" i="7"/>
  <c r="A741" i="7"/>
  <c r="A607" i="7"/>
  <c r="A339" i="7"/>
  <c r="A205" i="7"/>
  <c r="F749" i="10"/>
  <c r="F745" i="10"/>
  <c r="F742" i="10"/>
  <c r="F739" i="10"/>
  <c r="F744" i="10"/>
  <c r="F752" i="10"/>
  <c r="F748" i="10"/>
  <c r="F741" i="10"/>
  <c r="F751" i="10"/>
  <c r="F747" i="10"/>
  <c r="F740" i="10"/>
  <c r="F743" i="10"/>
  <c r="F750" i="10"/>
  <c r="F746" i="10"/>
  <c r="F750" i="13"/>
  <c r="F746" i="13"/>
  <c r="F743" i="13"/>
  <c r="F752" i="13"/>
  <c r="F748" i="13"/>
  <c r="F741" i="13"/>
  <c r="F749" i="13"/>
  <c r="F745" i="13"/>
  <c r="F742" i="13"/>
  <c r="F739" i="13"/>
  <c r="F751" i="13"/>
  <c r="F740" i="13"/>
  <c r="F747" i="13"/>
  <c r="F744" i="13"/>
  <c r="A674" i="8" l="1"/>
  <c r="A272" i="8"/>
  <c r="A540" i="8"/>
  <c r="A406" i="8"/>
  <c r="A138" i="8"/>
  <c r="A4" i="8"/>
  <c r="A473" i="8"/>
  <c r="A71" i="8"/>
  <c r="A741" i="8"/>
  <c r="A607" i="8"/>
  <c r="A339" i="8"/>
  <c r="A205" i="8"/>
  <c r="F41" i="1" l="1"/>
  <c r="A607" i="9"/>
  <c r="A339" i="9"/>
  <c r="A71" i="9"/>
  <c r="A540" i="9"/>
  <c r="A272" i="9"/>
  <c r="A4" i="9"/>
  <c r="A741" i="9"/>
  <c r="A473" i="9"/>
  <c r="A205" i="9"/>
  <c r="A674" i="9"/>
  <c r="A406" i="9"/>
  <c r="A138" i="9"/>
  <c r="A674" i="10" l="1"/>
  <c r="I41" i="1"/>
  <c r="A4" i="10"/>
  <c r="A540" i="10"/>
  <c r="A406" i="10"/>
  <c r="A741" i="10"/>
  <c r="A71" i="10"/>
  <c r="A607" i="10"/>
  <c r="A138" i="10"/>
  <c r="A473" i="10"/>
  <c r="A339" i="10"/>
  <c r="A205" i="10"/>
  <c r="A272" i="10"/>
  <c r="A205" i="11" l="1"/>
  <c r="A674" i="11"/>
  <c r="A406" i="11"/>
  <c r="A741" i="11"/>
  <c r="A607" i="11"/>
  <c r="A71" i="11"/>
  <c r="A339" i="11"/>
  <c r="A540" i="11"/>
  <c r="A473" i="11"/>
  <c r="A138" i="11"/>
  <c r="L41" i="1"/>
  <c r="A272" i="11"/>
  <c r="A4" i="11"/>
  <c r="A272" i="12" l="1"/>
  <c r="A205" i="12"/>
  <c r="A339" i="12"/>
  <c r="A741" i="12"/>
  <c r="A71" i="12"/>
  <c r="A473" i="12"/>
  <c r="A138" i="12"/>
  <c r="A406" i="12"/>
  <c r="A607" i="12"/>
  <c r="A540" i="12"/>
  <c r="A674" i="12"/>
  <c r="O41" i="1"/>
  <c r="A4" i="12"/>
  <c r="C78" i="1" l="1"/>
  <c r="A138" i="13"/>
  <c r="A4" i="13"/>
  <c r="A406" i="13"/>
  <c r="A473" i="13"/>
  <c r="A71" i="13"/>
  <c r="A607" i="13"/>
  <c r="A339" i="13"/>
  <c r="A205" i="13"/>
  <c r="A741" i="13"/>
  <c r="A674" i="13"/>
  <c r="A272" i="13"/>
  <c r="A540" i="13"/>
  <c r="A71" i="14" l="1"/>
  <c r="A339" i="14"/>
  <c r="A272" i="14"/>
  <c r="A473" i="14"/>
  <c r="A607" i="14"/>
  <c r="A741" i="14"/>
  <c r="A138" i="14"/>
  <c r="A205" i="14"/>
  <c r="A540" i="14"/>
  <c r="A406" i="14"/>
  <c r="A674" i="14"/>
  <c r="I78" i="1" l="1"/>
  <c r="A674" i="30" l="1"/>
  <c r="A540" i="30"/>
  <c r="A406" i="30"/>
  <c r="A473" i="30"/>
  <c r="A339" i="30"/>
  <c r="A205" i="30"/>
  <c r="A272" i="30"/>
  <c r="A138" i="30"/>
  <c r="A4" i="30"/>
  <c r="A741" i="30"/>
  <c r="A607" i="30"/>
  <c r="A71" i="30"/>
  <c r="L78" i="1"/>
  <c r="O78" i="1" l="1"/>
  <c r="A741" i="31"/>
  <c r="A607" i="31"/>
  <c r="A71" i="31"/>
  <c r="A674" i="31"/>
  <c r="A540" i="31"/>
  <c r="A406" i="31"/>
  <c r="A473" i="31"/>
  <c r="A339" i="31"/>
  <c r="A205" i="31"/>
  <c r="A272" i="31"/>
  <c r="A138" i="31"/>
  <c r="A4" i="31"/>
  <c r="E1" i="23"/>
  <c r="A741" i="32" l="1"/>
  <c r="A607" i="32"/>
  <c r="A71" i="32"/>
  <c r="A674" i="32"/>
  <c r="A540" i="32"/>
  <c r="A406" i="32"/>
  <c r="A473" i="32"/>
  <c r="A339" i="32"/>
  <c r="A205" i="32"/>
  <c r="A272" i="32"/>
  <c r="A138" i="32"/>
  <c r="A4" i="32"/>
  <c r="F116" i="1"/>
  <c r="A138" i="20"/>
  <c r="A339" i="20"/>
  <c r="A71" i="20"/>
  <c r="A272" i="20"/>
  <c r="A4" i="20"/>
  <c r="A205" i="20"/>
  <c r="A272" i="21" l="1"/>
  <c r="E16" i="23"/>
  <c r="A205" i="21"/>
  <c r="A138" i="21"/>
  <c r="I116" i="1"/>
  <c r="A4" i="21"/>
  <c r="A71" i="21"/>
  <c r="A205" i="22" l="1"/>
  <c r="E27" i="23"/>
  <c r="A71" i="22"/>
  <c r="A138" i="22"/>
  <c r="A4" i="22"/>
</calcChain>
</file>

<file path=xl/sharedStrings.xml><?xml version="1.0" encoding="utf-8"?>
<sst xmlns="http://schemas.openxmlformats.org/spreadsheetml/2006/main" count="12863" uniqueCount="539">
  <si>
    <t>Any team playing an unregistered player who has played more than 4 games total in this pennant will forfeit that game.</t>
  </si>
  <si>
    <t>Week 1</t>
  </si>
  <si>
    <t>Week 2</t>
  </si>
  <si>
    <t>Week 3</t>
  </si>
  <si>
    <t>Week 4</t>
  </si>
  <si>
    <t>Week 5</t>
  </si>
  <si>
    <t>Time</t>
  </si>
  <si>
    <t>Court 1</t>
  </si>
  <si>
    <t>Court 2</t>
  </si>
  <si>
    <t>Court 3</t>
  </si>
  <si>
    <t>7:15pm</t>
  </si>
  <si>
    <t>C Grade</t>
  </si>
  <si>
    <t>B Grade</t>
  </si>
  <si>
    <t>A Grade</t>
  </si>
  <si>
    <t>Black</t>
  </si>
  <si>
    <t>The Grizzlies</t>
  </si>
  <si>
    <t>Plying Pucksters</t>
  </si>
  <si>
    <t>Cilia</t>
  </si>
  <si>
    <t>Cardiac Concerns</t>
  </si>
  <si>
    <t>SOS</t>
  </si>
  <si>
    <t>Ariba Amoebas</t>
  </si>
  <si>
    <t>Berserkers</t>
  </si>
  <si>
    <t>Crabs</t>
  </si>
  <si>
    <t>White</t>
  </si>
  <si>
    <t>Water Rats</t>
  </si>
  <si>
    <t>Floggers</t>
  </si>
  <si>
    <t>Team Refs</t>
  </si>
  <si>
    <t>Turbo Taddies</t>
  </si>
  <si>
    <t>Hot Chilli Prawns</t>
  </si>
  <si>
    <t>Deck Refs</t>
  </si>
  <si>
    <t>In-Water Refs</t>
  </si>
  <si>
    <t>Old Puckers</t>
  </si>
  <si>
    <t>Aquaholics</t>
  </si>
  <si>
    <t>Depth Charges</t>
  </si>
  <si>
    <t>Uni Dolphins</t>
  </si>
  <si>
    <t>Red Dogs</t>
  </si>
  <si>
    <t xml:space="preserve">Notes for teams listed to provide team referees: </t>
  </si>
  <si>
    <t>1.You must provide 4 referees for each game - 3 in-water and 1 pool side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</si>
  <si>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</si>
  <si>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</si>
  <si>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</si>
  <si>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</si>
  <si>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</si>
  <si>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</si>
  <si>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</si>
  <si>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</si>
  <si>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</si>
  <si>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1st Semi</t>
  </si>
  <si>
    <t>2nd Semi</t>
  </si>
  <si>
    <t>Grand Finals</t>
  </si>
  <si>
    <t>B1</t>
  </si>
  <si>
    <t>C3</t>
  </si>
  <si>
    <t>Loser  B1 v  B2</t>
  </si>
  <si>
    <t>Loser C1 v C2</t>
  </si>
  <si>
    <t>B Grade final</t>
  </si>
  <si>
    <t>B2</t>
  </si>
  <si>
    <t>C4</t>
  </si>
  <si>
    <t>Winner B3 v B4</t>
  </si>
  <si>
    <t>Winner C3 v C4</t>
  </si>
  <si>
    <t>8:00pm</t>
  </si>
  <si>
    <t>A3</t>
  </si>
  <si>
    <t>C1</t>
  </si>
  <si>
    <t>Loser A1 v A2</t>
  </si>
  <si>
    <t>A Grade Final</t>
  </si>
  <si>
    <t>A4</t>
  </si>
  <si>
    <t>C2</t>
  </si>
  <si>
    <t>Winner A3 v A4</t>
  </si>
  <si>
    <t>8:45pm</t>
  </si>
  <si>
    <t>A1</t>
  </si>
  <si>
    <t>B3</t>
  </si>
  <si>
    <t>A2</t>
  </si>
  <si>
    <t>B4</t>
  </si>
  <si>
    <t>NB: Referees for all finals will be chosen from the Referees Guild</t>
  </si>
  <si>
    <t>Teams:</t>
  </si>
  <si>
    <t xml:space="preserve"> ®</t>
  </si>
  <si>
    <t>Games Played</t>
  </si>
  <si>
    <t>Paper Votes</t>
  </si>
  <si>
    <t>Best &amp; Fairest</t>
  </si>
  <si>
    <t>Grade</t>
  </si>
  <si>
    <t>Team</t>
  </si>
  <si>
    <t>No</t>
  </si>
  <si>
    <t>Player</t>
  </si>
  <si>
    <t>Rego</t>
  </si>
  <si>
    <t>Games</t>
  </si>
  <si>
    <t>Total</t>
  </si>
  <si>
    <t>paid</t>
  </si>
  <si>
    <t>Katelyn Tenbensel</t>
  </si>
  <si>
    <t xml:space="preserve"> </t>
  </si>
  <si>
    <t>Ian Shanahan</t>
  </si>
  <si>
    <t>Fiona Walsh</t>
  </si>
  <si>
    <t>Glenn Wickham</t>
  </si>
  <si>
    <t>Rowan Bridley ©</t>
  </si>
  <si>
    <t>Richard Lane</t>
  </si>
  <si>
    <t>Chris Cleaver</t>
  </si>
  <si>
    <t>James Milner</t>
  </si>
  <si>
    <t>Jane Davis</t>
  </si>
  <si>
    <t>Andrew Cawthorn</t>
  </si>
  <si>
    <t>Rudy Kloser</t>
  </si>
  <si>
    <t>Matt McCartney</t>
  </si>
  <si>
    <t>Nick Yong ©</t>
  </si>
  <si>
    <t>Mark Lewis</t>
  </si>
  <si>
    <t>Jeremy Crawford</t>
  </si>
  <si>
    <t>Hannah Robert-Tissot</t>
  </si>
  <si>
    <t>James Martyn</t>
  </si>
  <si>
    <t>Marty Jack</t>
  </si>
  <si>
    <t>Mathew Paine</t>
  </si>
  <si>
    <t>Matt Baker</t>
  </si>
  <si>
    <t>Scott Allen</t>
  </si>
  <si>
    <t>B  GRADE:</t>
  </si>
  <si>
    <t>Michelle Castle ©</t>
  </si>
  <si>
    <t>Greg Taylor</t>
  </si>
  <si>
    <t>Simon Featherstone</t>
  </si>
  <si>
    <t>Andy Maver</t>
  </si>
  <si>
    <t>Shane Miller</t>
  </si>
  <si>
    <t>John Borojevic ©</t>
  </si>
  <si>
    <t>Craig Sanderson</t>
  </si>
  <si>
    <t>Matt Sherlock</t>
  </si>
  <si>
    <t>Chris Lohberger</t>
  </si>
  <si>
    <t>Ray Brereton</t>
  </si>
  <si>
    <t>Matt Webb</t>
  </si>
  <si>
    <t>Imogen Paine</t>
  </si>
  <si>
    <t>Andrew Robert-Tissot</t>
  </si>
  <si>
    <t>Edward Forbes ©</t>
  </si>
  <si>
    <t>Brett Muir</t>
  </si>
  <si>
    <t>Mark Stalker</t>
  </si>
  <si>
    <t>Adam Bridley</t>
  </si>
  <si>
    <t>Joe Valentine</t>
  </si>
  <si>
    <t>Angus Sinclair</t>
  </si>
  <si>
    <t>Curtis Pizzalotto</t>
  </si>
  <si>
    <t>Mark Packer</t>
  </si>
  <si>
    <t>Yumi Shirari</t>
  </si>
  <si>
    <t>Dead Penguins</t>
  </si>
  <si>
    <t>Craig Proctor</t>
  </si>
  <si>
    <t>Matt Debnam ©</t>
  </si>
  <si>
    <t>Josh Debnam</t>
  </si>
  <si>
    <t>Damien Johnson</t>
  </si>
  <si>
    <t>Rhys Jones</t>
  </si>
  <si>
    <t>C  GRADE:</t>
  </si>
  <si>
    <t>David Horner ©</t>
  </si>
  <si>
    <t>Henry Maxwell ©</t>
  </si>
  <si>
    <t>Robbie Gaffney</t>
  </si>
  <si>
    <t>Tim Lamb</t>
  </si>
  <si>
    <t>Scott Ragg</t>
  </si>
  <si>
    <t>Bob Schlesinger</t>
  </si>
  <si>
    <t>Paul McCartney</t>
  </si>
  <si>
    <t>D GRADE:</t>
  </si>
  <si>
    <t>D Grade</t>
  </si>
  <si>
    <t>Tasmanian Underwater</t>
  </si>
  <si>
    <t>(B)</t>
  </si>
  <si>
    <t>Goals</t>
  </si>
  <si>
    <t>Kick-outs</t>
  </si>
  <si>
    <t>B&amp;F</t>
  </si>
  <si>
    <t>Paper</t>
  </si>
  <si>
    <t>Hockey Association</t>
  </si>
  <si>
    <t>Grade:</t>
  </si>
  <si>
    <t>Court:</t>
  </si>
  <si>
    <t xml:space="preserve">   Time:</t>
  </si>
  <si>
    <t>Team Ref</t>
  </si>
  <si>
    <t>Deck Ref 1</t>
  </si>
  <si>
    <t>In-Water Ref 1</t>
  </si>
  <si>
    <t>In-Water Ref 2</t>
  </si>
  <si>
    <t>In-Water Ref 3</t>
  </si>
  <si>
    <t xml:space="preserve">Total: </t>
  </si>
  <si>
    <t>(W)</t>
  </si>
  <si>
    <t>Guild Referee:</t>
  </si>
  <si>
    <t>SCORER'S DUTIES</t>
  </si>
  <si>
    <t>If acting as poolside referee/scorer for any TUHA pennant game, you are responsible for performing the following duties:</t>
  </si>
  <si>
    <t>Before and during the game:</t>
  </si>
  <si>
    <t>a)  Ensure the team sheet for the game has been filled in completely by both teams at the time the game commences - listing only the players</t>
  </si>
  <si>
    <t xml:space="preserve">they have in the water for that game.  In the event the sheet is empty, or appears to be incompletely filled in, ask the players on each team </t>
  </si>
  <si>
    <r>
      <t xml:space="preserve">for their names to ensure all are recorded. </t>
    </r>
    <r>
      <rPr>
        <b/>
        <u/>
        <sz val="9"/>
        <rFont val="Times New Roman"/>
        <family val="1"/>
      </rPr>
      <t xml:space="preserve"> If the score sheet has NOT been completed fully</t>
    </r>
    <r>
      <rPr>
        <b/>
        <sz val="9"/>
        <rFont val="Times New Roman"/>
        <family val="1"/>
      </rPr>
      <t>, p</t>
    </r>
    <r>
      <rPr>
        <sz val="9"/>
        <rFont val="Times New Roman"/>
        <family val="1"/>
      </rPr>
      <t xml:space="preserve">lease note this fact in the  </t>
    </r>
  </si>
  <si>
    <t>Scorer's Comments section below;</t>
  </si>
  <si>
    <t xml:space="preserve">b)  Record the names of both of the in-water referees (your team ref. and the referees pool ref.), and record your own name as poolside referee.  </t>
  </si>
  <si>
    <t>If either or both in water referees do not show up for the game, or are late for the game, it is important that this is also recorded below;</t>
  </si>
  <si>
    <t>c)  Record all goals scored during the game - against the name of the goal scorer;</t>
  </si>
  <si>
    <t xml:space="preserve">d)  Operate any sounding system in use, and watch for fouls committed by players at the surface.  You should halt play and notify an in-water </t>
  </si>
  <si>
    <t>referee if an infringement is observed;</t>
  </si>
  <si>
    <t xml:space="preserve">e)  Time the duration of expulsions, in the event any player is ejected from the water by a referee, notifying the player when they are able to </t>
  </si>
  <si>
    <t xml:space="preserve">re-enter the water  (NB. the expulsion time does not commence until the player is completely out of the water).  In the event of any player </t>
  </si>
  <si>
    <t>being expelled from the game, you must record the duration of the expulsion next to their name in the column marked "Kick outs".</t>
  </si>
  <si>
    <t>After the game:</t>
  </si>
  <si>
    <t>a)  Ask each team Captain to name their 2 best players, and record these in the column marked "Paper";</t>
  </si>
  <si>
    <t>b)  Ask the two in water referees to nominate the 3 best and fairest players (3, 2, 1) for the game, and record these in the column marked B&amp;F</t>
  </si>
  <si>
    <r>
      <t>Scorer's Comments</t>
    </r>
    <r>
      <rPr>
        <sz val="9"/>
        <rFont val="Times New Roman"/>
        <family val="1"/>
      </rPr>
      <t xml:space="preserve"> (eg. Refs late, team sheet not filled in etc): ..............................................................................................…</t>
    </r>
  </si>
  <si>
    <t>.......................................................................................................................................................................................................</t>
  </si>
  <si>
    <r>
      <t>Captain's Comments</t>
    </r>
    <r>
      <rPr>
        <sz val="9"/>
        <rFont val="Times New Roman"/>
        <family val="1"/>
      </rPr>
      <t xml:space="preserve"> (eg. Refs late, protests, etc): .................................................................................................</t>
    </r>
  </si>
  <si>
    <t>Craig Granquist</t>
  </si>
  <si>
    <t>A5</t>
  </si>
  <si>
    <t>A6</t>
  </si>
  <si>
    <t>A7</t>
  </si>
  <si>
    <t>A8</t>
  </si>
  <si>
    <t>B5</t>
  </si>
  <si>
    <t>B6</t>
  </si>
  <si>
    <t>B7</t>
  </si>
  <si>
    <t>B8</t>
  </si>
  <si>
    <t>C5</t>
  </si>
  <si>
    <t>C6</t>
  </si>
  <si>
    <t>C7</t>
  </si>
  <si>
    <t>C8</t>
  </si>
  <si>
    <t xml:space="preserve">Packup: </t>
  </si>
  <si>
    <t>TEAM</t>
  </si>
  <si>
    <t>REFS</t>
  </si>
  <si>
    <t>Colin Hepher ©</t>
  </si>
  <si>
    <t>Andrew Greenhill</t>
  </si>
  <si>
    <t>Brett Kitchener</t>
  </si>
  <si>
    <t>Damien Bidgood</t>
  </si>
  <si>
    <t>David Moody</t>
  </si>
  <si>
    <t>Raging Ranga's</t>
  </si>
  <si>
    <t>Dr Eaglehorn</t>
  </si>
  <si>
    <t>Jack Robert-Tissot ©</t>
  </si>
  <si>
    <t>Andrew Wignall</t>
  </si>
  <si>
    <t>Kim Fitzmaurice</t>
  </si>
  <si>
    <t>Paul Wignell</t>
  </si>
  <si>
    <t>Briody Hilder</t>
  </si>
  <si>
    <t>Romy Keppel</t>
  </si>
  <si>
    <t>Andrew Winch</t>
  </si>
  <si>
    <t>7:53pm</t>
  </si>
  <si>
    <t>Jeremy Sugden</t>
  </si>
  <si>
    <t>Robbie Kilpatrick</t>
  </si>
  <si>
    <t>Oliver Maxwell</t>
  </si>
  <si>
    <t>Jenna Mundy</t>
  </si>
  <si>
    <t>Hector Morgan</t>
  </si>
  <si>
    <t>Liam Quin</t>
  </si>
  <si>
    <t>Rob Meijers</t>
  </si>
  <si>
    <t>Sam Lohrey</t>
  </si>
  <si>
    <t>8:29pm</t>
  </si>
  <si>
    <t>Nicola Ingram</t>
  </si>
  <si>
    <t>Daniel Debnam</t>
  </si>
  <si>
    <t>Chris Wright</t>
  </si>
  <si>
    <t>9:05pm</t>
  </si>
  <si>
    <t>Women's Nat</t>
  </si>
  <si>
    <t>Claudia Payne</t>
  </si>
  <si>
    <t>Recruit</t>
  </si>
  <si>
    <t># Clashes</t>
  </si>
  <si>
    <t>Team 1</t>
  </si>
  <si>
    <t>Team 2</t>
  </si>
  <si>
    <t>Direction</t>
  </si>
  <si>
    <t>Chris Schuecker</t>
  </si>
  <si>
    <t>Miriam Cockerill</t>
  </si>
  <si>
    <t>Ranging Rangas</t>
  </si>
  <si>
    <t>Hot Chillie Prawns</t>
  </si>
  <si>
    <t>® ®</t>
  </si>
  <si>
    <t xml:space="preserve">® </t>
  </si>
  <si>
    <t>Guild Refs</t>
  </si>
  <si>
    <t xml:space="preserve">for their names to ensure all are recorded.  If the score sheet has NOT been completed fully, please note this fact in the  </t>
  </si>
  <si>
    <t>Scorer's Comments (eg. Refs late, team sheet not filled in etc): ..............................................................................................…</t>
  </si>
  <si>
    <t>Captain's Comments (eg. Refs late, protests, etc): .................................................................................................</t>
  </si>
  <si>
    <t>Name</t>
  </si>
  <si>
    <t>Simon Talbot</t>
  </si>
  <si>
    <t>Tom Milner</t>
  </si>
  <si>
    <t>Henry Maxwell</t>
  </si>
  <si>
    <t>Team A</t>
  </si>
  <si>
    <t>Team B</t>
  </si>
  <si>
    <t>Team C</t>
  </si>
  <si>
    <t>Grizzlies</t>
  </si>
  <si>
    <t>Cardiacs</t>
  </si>
  <si>
    <t>Dave Hilder</t>
  </si>
  <si>
    <t>Eamonn Turbitt</t>
  </si>
  <si>
    <t>Rob Johnson</t>
  </si>
  <si>
    <t>Piete Van der Woude</t>
  </si>
  <si>
    <t>Total owed</t>
  </si>
  <si>
    <t>Simon</t>
  </si>
  <si>
    <t>Raging Rangas</t>
  </si>
  <si>
    <t>Jack Adolph</t>
  </si>
  <si>
    <t>Shaun Quin ©</t>
  </si>
  <si>
    <t>Nick Paine</t>
  </si>
  <si>
    <t>Gabby Brown</t>
  </si>
  <si>
    <t>Tony Lumley</t>
  </si>
  <si>
    <t>Jenna Mundy ©</t>
  </si>
  <si>
    <t>Week 1 Semi Finals</t>
  </si>
  <si>
    <t>Week 2 Semi Finals</t>
  </si>
  <si>
    <t>Week 3 Grand Final</t>
  </si>
  <si>
    <t>UTAS Flounders</t>
  </si>
  <si>
    <t>Ralph</t>
  </si>
  <si>
    <t>Tom K</t>
  </si>
  <si>
    <t>Chris B</t>
  </si>
  <si>
    <t>Chris C</t>
  </si>
  <si>
    <t>Rohan Thurstans</t>
  </si>
  <si>
    <t>First</t>
  </si>
  <si>
    <t>Second</t>
  </si>
  <si>
    <t>Third</t>
  </si>
  <si>
    <t>Last</t>
  </si>
  <si>
    <t>Alex Davies</t>
  </si>
  <si>
    <t>Thomas Le Coz</t>
  </si>
  <si>
    <t>Rising Star</t>
  </si>
  <si>
    <t>Jane Davis ®®</t>
  </si>
  <si>
    <t>Pennant 2 2013 1st Semi Final</t>
  </si>
  <si>
    <t>Pennant 2 2013 Grand Final</t>
  </si>
  <si>
    <t>Austin Stephens</t>
  </si>
  <si>
    <t>Cameron Lewis</t>
  </si>
  <si>
    <t>Toby Bond</t>
  </si>
  <si>
    <r>
      <t xml:space="preserve">for their names to ensure all are recorded. </t>
    </r>
    <r>
      <rPr>
        <b/>
        <u/>
        <sz val="9"/>
        <rFont val="Tahoma"/>
        <family val="2"/>
      </rPr>
      <t xml:space="preserve"> If the score sheet has NOT been completed fully</t>
    </r>
    <r>
      <rPr>
        <b/>
        <sz val="9"/>
        <rFont val="Tahoma"/>
        <family val="2"/>
      </rPr>
      <t>, p</t>
    </r>
    <r>
      <rPr>
        <sz val="9"/>
        <rFont val="Tahoma"/>
        <family val="2"/>
      </rPr>
      <t xml:space="preserve">lease note this fact in the  </t>
    </r>
  </si>
  <si>
    <r>
      <t>Scorer's Comments</t>
    </r>
    <r>
      <rPr>
        <sz val="9"/>
        <rFont val="Tahoma"/>
        <family val="2"/>
      </rPr>
      <t xml:space="preserve"> (eg. Refs late, team sheet not filled in etc): ..............................................................................................…</t>
    </r>
  </si>
  <si>
    <r>
      <t>Captain's Comments</t>
    </r>
    <r>
      <rPr>
        <sz val="9"/>
        <rFont val="Tahoma"/>
        <family val="2"/>
      </rPr>
      <t xml:space="preserve"> (eg. Refs late, protests, etc): .................................................................................................</t>
    </r>
  </si>
  <si>
    <r>
      <t xml:space="preserve">for their names to ensure all are recorded. </t>
    </r>
    <r>
      <rPr>
        <b/>
        <u/>
        <sz val="8"/>
        <rFont val="Tahoma"/>
        <family val="2"/>
      </rPr>
      <t xml:space="preserve"> If the score sheet has NOT been completed fully</t>
    </r>
    <r>
      <rPr>
        <b/>
        <sz val="8"/>
        <rFont val="Tahoma"/>
        <family val="2"/>
      </rPr>
      <t>, p</t>
    </r>
    <r>
      <rPr>
        <sz val="8"/>
        <rFont val="Tahoma"/>
        <family val="2"/>
      </rPr>
      <t xml:space="preserve">lease note this fact in the  </t>
    </r>
  </si>
  <si>
    <t>.................................................................................................................................................................................................................</t>
  </si>
  <si>
    <r>
      <t>Scorer's Comments</t>
    </r>
    <r>
      <rPr>
        <sz val="9"/>
        <rFont val="Tahoma"/>
        <family val="2"/>
      </rPr>
      <t xml:space="preserve"> (eg. Refs late, team sheet not filled in etc): ..............................................................................................…............</t>
    </r>
  </si>
  <si>
    <r>
      <t>Captain's Comments</t>
    </r>
    <r>
      <rPr>
        <sz val="9"/>
        <rFont val="Tahoma"/>
        <family val="2"/>
      </rPr>
      <t xml:space="preserve"> (eg. Refs late, protests, etc): ...............................................................................................................................</t>
    </r>
  </si>
  <si>
    <t>Ron Mawbey Cup</t>
  </si>
  <si>
    <t>Winner B1 v B2</t>
  </si>
  <si>
    <t>C Grade Final</t>
  </si>
  <si>
    <t>LVR Trophy</t>
  </si>
  <si>
    <t>Lefties</t>
  </si>
  <si>
    <t>Righties</t>
  </si>
  <si>
    <t>Jackie R</t>
  </si>
  <si>
    <t>Jezza</t>
  </si>
  <si>
    <t>Michelle Castle</t>
  </si>
  <si>
    <t>Gary Davidson</t>
  </si>
  <si>
    <t>Glenn Whickam</t>
  </si>
  <si>
    <t>Connor Munnings</t>
  </si>
  <si>
    <t>Ralph Schwertner ©</t>
  </si>
  <si>
    <t>John Robinson</t>
  </si>
  <si>
    <t>Red dogs</t>
  </si>
  <si>
    <t>Sharks</t>
  </si>
  <si>
    <t>Nathan Whelan</t>
  </si>
  <si>
    <t>Steve Kilpatrick ©</t>
  </si>
  <si>
    <t>Stephanie Wickham</t>
  </si>
  <si>
    <t>Dave Lambert</t>
  </si>
  <si>
    <t>???</t>
  </si>
  <si>
    <t>Dr Schwant von Eaglehorn</t>
  </si>
  <si>
    <t>Angus</t>
  </si>
  <si>
    <t>Jane D</t>
  </si>
  <si>
    <t>B Grade 4-8th</t>
  </si>
  <si>
    <t>B B Grade</t>
  </si>
  <si>
    <t>Loser  B15v  B6</t>
  </si>
  <si>
    <t>Winner B7 v B8</t>
  </si>
  <si>
    <t>B B Grade Final</t>
  </si>
  <si>
    <t>Refs</t>
  </si>
  <si>
    <t>Deck Ref:</t>
  </si>
  <si>
    <t>In Water:</t>
  </si>
  <si>
    <t>Ralph S</t>
  </si>
  <si>
    <t>Piete</t>
  </si>
  <si>
    <t>Deck ref:</t>
  </si>
  <si>
    <t>Marty J</t>
  </si>
  <si>
    <t>Michelle C</t>
  </si>
  <si>
    <t>NOTE: Need to change so B Grade are in the right court</t>
  </si>
  <si>
    <t>B 5-6 Grade</t>
  </si>
  <si>
    <t>B 7-8 Grade</t>
  </si>
  <si>
    <t>Danielle Hunt</t>
  </si>
  <si>
    <t>Declan Hilder</t>
  </si>
  <si>
    <t>Garry Davidson</t>
  </si>
  <si>
    <t>Richard Cleary</t>
  </si>
  <si>
    <t>Tom Howarth</t>
  </si>
  <si>
    <t>William Bowling</t>
  </si>
  <si>
    <t>Aidan Young</t>
  </si>
  <si>
    <t>Job Carr-Turbitt</t>
  </si>
  <si>
    <t>Brett Blandford</t>
  </si>
  <si>
    <t>Nick Johnston</t>
  </si>
  <si>
    <t>Bruce Maher ©</t>
  </si>
  <si>
    <t>Justin Welch ®</t>
  </si>
  <si>
    <t>Malcolm Little</t>
  </si>
  <si>
    <t>Tony Lumley ®</t>
  </si>
  <si>
    <t>William Maher</t>
  </si>
  <si>
    <t>Piete Vanderwoude</t>
  </si>
  <si>
    <t>Damien Jacobs</t>
  </si>
  <si>
    <t>Scott Cooper</t>
  </si>
  <si>
    <t>Sven Doedens</t>
  </si>
  <si>
    <t>Jamie McAllister</t>
  </si>
  <si>
    <t>John Walch</t>
  </si>
  <si>
    <t>Emma Condie</t>
  </si>
  <si>
    <t>Harry Owens</t>
  </si>
  <si>
    <t>Harry Payne</t>
  </si>
  <si>
    <t>Miriam Roberts</t>
  </si>
  <si>
    <t>Phillida Bridley</t>
  </si>
  <si>
    <t>Adrian Birkett</t>
  </si>
  <si>
    <t>Glenn Keppel</t>
  </si>
  <si>
    <t>Justin Welch</t>
  </si>
  <si>
    <t>David Furmage</t>
  </si>
  <si>
    <t>Elizabeth Thurn</t>
  </si>
  <si>
    <t>Seb Krasnicki</t>
  </si>
  <si>
    <t>Tom Krasnicki</t>
  </si>
  <si>
    <t>Pennant 2 2014 2nd Semi Final</t>
  </si>
  <si>
    <t>LVR Cup</t>
  </si>
  <si>
    <t>Dave H</t>
  </si>
  <si>
    <t>Jack Inglis</t>
  </si>
  <si>
    <t>Mahala Fannon</t>
  </si>
  <si>
    <t xml:space="preserve">George Williams </t>
  </si>
  <si>
    <t>Chris Allchin ©</t>
  </si>
  <si>
    <t>Jeremy Kearney</t>
  </si>
  <si>
    <t>Dan Brown</t>
  </si>
  <si>
    <t>Scott Rag</t>
  </si>
  <si>
    <t>Laura Smith</t>
  </si>
  <si>
    <t>Louis Crowe</t>
  </si>
  <si>
    <t>Lauren Davidson</t>
  </si>
  <si>
    <t xml:space="preserve">Izzy Dunn © </t>
  </si>
  <si>
    <t>Maisey Fraser-Easton</t>
  </si>
  <si>
    <t>What the Puck?</t>
  </si>
  <si>
    <t>Simon Turbett</t>
  </si>
  <si>
    <t>Paul Wignall</t>
  </si>
  <si>
    <t>Bronte Abell</t>
  </si>
  <si>
    <t>Eddy Rand</t>
  </si>
  <si>
    <t>Ben Linton</t>
  </si>
  <si>
    <t>Nate Brennan</t>
  </si>
  <si>
    <t>Francois Morelle</t>
  </si>
  <si>
    <t>Heather Fenderson</t>
  </si>
  <si>
    <t>Simon Watt</t>
  </si>
  <si>
    <t>Lisa Gheda</t>
  </si>
  <si>
    <t>Stingrays</t>
  </si>
  <si>
    <t>Chris Bond ©</t>
  </si>
  <si>
    <t>Kirstie Kay</t>
  </si>
  <si>
    <t>David Hilder</t>
  </si>
  <si>
    <t>Larnie Linton</t>
  </si>
  <si>
    <t>Harry Payne ®</t>
  </si>
  <si>
    <t>Juliet Payne</t>
  </si>
  <si>
    <t>Marty Jack ®®</t>
  </si>
  <si>
    <t>Lea Fannon</t>
  </si>
  <si>
    <t>Robbie Maver</t>
  </si>
  <si>
    <t>David Lambert (?)</t>
  </si>
  <si>
    <t>David Marshall</t>
  </si>
  <si>
    <t>Tim Lynch</t>
  </si>
  <si>
    <t>Pete Rand</t>
  </si>
  <si>
    <t>Stephen Spinks</t>
  </si>
  <si>
    <t>Mark Richards</t>
  </si>
  <si>
    <t>Claire McCartney</t>
  </si>
  <si>
    <t>Talbot Matthews ®</t>
  </si>
  <si>
    <t>Eddy Rand ®</t>
  </si>
  <si>
    <t>Ben Linton ®</t>
  </si>
  <si>
    <t>Ed Jamieson</t>
  </si>
  <si>
    <t>Olivia Sanderson</t>
  </si>
  <si>
    <t>Tori Wickham</t>
  </si>
  <si>
    <t xml:space="preserve">Nick Martyn </t>
  </si>
  <si>
    <t>Eliza Game</t>
  </si>
  <si>
    <t>Hannah Robert-Tissot ©</t>
  </si>
  <si>
    <t>Rowan Trebilco</t>
  </si>
  <si>
    <t>Isaac Bridley</t>
  </si>
  <si>
    <t>Nathalie Meessen</t>
  </si>
  <si>
    <t>Olivia Johnson</t>
  </si>
  <si>
    <t>Jason Whelan</t>
  </si>
  <si>
    <t>Ben Coombe</t>
  </si>
  <si>
    <t>Matt Iiles ®</t>
  </si>
  <si>
    <t>Patrick Meany</t>
  </si>
  <si>
    <t>Reggie</t>
  </si>
  <si>
    <t>A Grade Refs</t>
  </si>
  <si>
    <t>Steve Kilpatrick</t>
  </si>
  <si>
    <t>Jeremy Sudgen</t>
  </si>
  <si>
    <t>Harry Van der Woude</t>
  </si>
  <si>
    <t>Nick Martyn</t>
  </si>
  <si>
    <t>Razor</t>
  </si>
  <si>
    <t>Jack Robert-Tissot</t>
  </si>
  <si>
    <t>Nick Yong</t>
  </si>
  <si>
    <t>TBA</t>
  </si>
  <si>
    <t>Robbie K</t>
  </si>
  <si>
    <t>Simon T</t>
  </si>
  <si>
    <t>Robbie G</t>
  </si>
  <si>
    <t>Pud</t>
  </si>
  <si>
    <t>Matt Mc</t>
  </si>
  <si>
    <t>Rowan T</t>
  </si>
  <si>
    <t>Harry P</t>
  </si>
  <si>
    <t>Harry O</t>
  </si>
  <si>
    <t>Piete/Jane</t>
  </si>
  <si>
    <t>B 7-8 game Grade</t>
  </si>
  <si>
    <t>Jane</t>
  </si>
  <si>
    <t>Last Place A</t>
  </si>
  <si>
    <t>Robbie K/Yongie</t>
  </si>
  <si>
    <t xml:space="preserve">Piete </t>
  </si>
  <si>
    <t>Week 15</t>
  </si>
  <si>
    <t>D1</t>
  </si>
  <si>
    <t>D2</t>
  </si>
  <si>
    <t>D3</t>
  </si>
  <si>
    <t>D4</t>
  </si>
  <si>
    <t>D5</t>
  </si>
  <si>
    <t>D6</t>
  </si>
  <si>
    <t>D7</t>
  </si>
  <si>
    <t>D8</t>
  </si>
  <si>
    <t>Trojans</t>
  </si>
  <si>
    <t>Barbarians</t>
  </si>
  <si>
    <t xml:space="preserve">Vikings </t>
  </si>
  <si>
    <t>Gladiators</t>
  </si>
  <si>
    <t>Izzy Dunn</t>
  </si>
  <si>
    <t xml:space="preserve">Jessica Cowen </t>
  </si>
  <si>
    <t>Ethan Bradford</t>
  </si>
  <si>
    <t>Samuel Bedloe</t>
  </si>
  <si>
    <t xml:space="preserve">Rohan Ploughman </t>
  </si>
  <si>
    <t>Sophie Williams</t>
  </si>
  <si>
    <t>Harry  Winch</t>
  </si>
  <si>
    <t>Harry  Owens</t>
  </si>
  <si>
    <t>Erik Roberts</t>
  </si>
  <si>
    <t>Maia Medhurst</t>
  </si>
  <si>
    <t>Tasman Inglis</t>
  </si>
  <si>
    <t>Amelia Newman</t>
  </si>
  <si>
    <t>Brumby Smalley</t>
  </si>
  <si>
    <t>Elise Cleary</t>
  </si>
  <si>
    <t>Matthew French</t>
  </si>
  <si>
    <t>Maddie Lohrey</t>
  </si>
  <si>
    <t>Max Chung</t>
  </si>
  <si>
    <t>Katie Hamilton</t>
  </si>
  <si>
    <t>Jerry Eaton</t>
  </si>
  <si>
    <t>Oliver Wareing</t>
  </si>
  <si>
    <t>Jaidyn Estcourt</t>
  </si>
  <si>
    <t>Emily Taylor</t>
  </si>
  <si>
    <t>Jordan Struthers</t>
  </si>
  <si>
    <t>Ellie Bowd</t>
  </si>
  <si>
    <t>James Trotter</t>
  </si>
  <si>
    <t>Joe Waddington</t>
  </si>
  <si>
    <t>Nate Brennan ©</t>
  </si>
  <si>
    <t>Eddy Rand (vc)</t>
  </si>
  <si>
    <t>Heather Fenderson ©</t>
  </si>
  <si>
    <t>Ben Linton (vc)</t>
  </si>
  <si>
    <t>Maisey  Fraser-Easton ©</t>
  </si>
  <si>
    <t>Alex  Davies (vc)</t>
  </si>
  <si>
    <t>Hunter Smalley ©</t>
  </si>
  <si>
    <t>Holly Russell (vc)</t>
  </si>
  <si>
    <t>Colin Hepher</t>
  </si>
  <si>
    <t>Harry Van Der Woude ©</t>
  </si>
  <si>
    <t>`</t>
  </si>
  <si>
    <t>Pennant 2 2015 Week 1</t>
  </si>
  <si>
    <t>Pennant 2 2015 Week 2</t>
  </si>
  <si>
    <t>Pennant 2 2015 Week 3</t>
  </si>
  <si>
    <t>Pennant 2 2015 Week 4</t>
  </si>
  <si>
    <t>Pennant 2 2015 Week 5</t>
  </si>
  <si>
    <t>Pennant 2 2015 Week 6</t>
  </si>
  <si>
    <t>Pennant 2 2015 Week 7</t>
  </si>
  <si>
    <t>Pennant 2 2015 Week 8</t>
  </si>
  <si>
    <t>Pennant 2 2015 Week 9</t>
  </si>
  <si>
    <t>Pennant 2 2015 Week 10</t>
  </si>
  <si>
    <t>Pennant 2 2015 Week 11</t>
  </si>
  <si>
    <t>Pennant 2 2015 Week 12</t>
  </si>
  <si>
    <t>Pennant 2 2015 Week 13</t>
  </si>
  <si>
    <t>Pennant 2 2015 Week 14</t>
  </si>
  <si>
    <t>Pennant 2 2015 Week 15</t>
  </si>
  <si>
    <t>Harry vdW</t>
  </si>
  <si>
    <t>PietervdW</t>
  </si>
  <si>
    <t>RobbieK</t>
  </si>
  <si>
    <t>GaryD</t>
  </si>
  <si>
    <t>GlennK</t>
  </si>
  <si>
    <t>MattMC</t>
  </si>
  <si>
    <t>JeremyS</t>
  </si>
  <si>
    <t>SimonT</t>
  </si>
  <si>
    <t>ColinH</t>
  </si>
  <si>
    <t>Callum Wishart</t>
  </si>
  <si>
    <t>Louis Roberts</t>
  </si>
  <si>
    <t>Colin H</t>
  </si>
  <si>
    <t>Jeremy S</t>
  </si>
  <si>
    <t>Matt MC</t>
  </si>
  <si>
    <t>Henry M</t>
  </si>
  <si>
    <t>Harry VdW</t>
  </si>
  <si>
    <t>Brett K</t>
  </si>
  <si>
    <t>Brett B</t>
  </si>
  <si>
    <t>TUHA PENNANT 2 - 2015 (VERSION 3.1)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</si>
</sst>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62" x14ac:knownFonts="1">
    <font>
      <sz val="11"/>
      <color theme="1"/>
      <name val="Calibri"/>
      <family val="2"/>
      <scheme val="minor"/>
    </font>
    <font>
      <sz val="6"/>
      <name val="Calibri"/>
      <family val="2"/>
    </font>
    <font>
      <i/>
      <sz val="6"/>
      <name val="Calibri"/>
      <family val="2"/>
    </font>
    <font>
      <sz val="10"/>
      <name val="Arial"/>
    </font>
    <font>
      <sz val="10"/>
      <color indexed="55"/>
      <name val="Arial"/>
      <family val="2"/>
    </font>
    <font>
      <sz val="12"/>
      <name val="Times"/>
    </font>
    <font>
      <sz val="10"/>
      <name val="Times New Roman"/>
      <family val="1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55"/>
      <name val="Arial"/>
      <family val="2"/>
    </font>
    <font>
      <sz val="12"/>
      <name val="Times New Roman"/>
    </font>
    <font>
      <sz val="12"/>
      <color indexed="10"/>
      <name val="Times New Roman"/>
      <family val="1"/>
    </font>
    <font>
      <sz val="10"/>
      <color indexed="10"/>
      <name val="Times New Roman"/>
      <family val="1"/>
    </font>
    <font>
      <sz val="10"/>
      <color indexed="8"/>
      <name val="Arial"/>
      <family val="2"/>
    </font>
    <font>
      <b/>
      <sz val="12"/>
      <name val="Times New Roman"/>
    </font>
    <font>
      <b/>
      <sz val="10"/>
      <name val="Times New Roman"/>
      <family val="1"/>
    </font>
    <font>
      <u/>
      <sz val="10"/>
      <name val="Times New Roman"/>
      <family val="1"/>
    </font>
    <font>
      <sz val="10"/>
      <color indexed="8"/>
      <name val="Times New Roman"/>
      <family val="1"/>
    </font>
    <font>
      <b/>
      <u/>
      <sz val="12"/>
      <name val="Times New Roman"/>
    </font>
    <font>
      <sz val="9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sz val="9"/>
      <name val="Arial"/>
      <family val="2"/>
    </font>
    <font>
      <sz val="12"/>
      <name val="Calibri"/>
    </font>
    <font>
      <sz val="6"/>
      <name val="Calibri"/>
      <family val="2"/>
    </font>
    <font>
      <b/>
      <sz val="6"/>
      <name val="Calibri"/>
      <family val="2"/>
    </font>
    <font>
      <i/>
      <sz val="6"/>
      <name val="Calibri"/>
      <family val="2"/>
    </font>
    <font>
      <sz val="6"/>
      <color indexed="9"/>
      <name val="Calibri"/>
      <family val="2"/>
    </font>
    <font>
      <b/>
      <u/>
      <sz val="6"/>
      <name val="Calibri"/>
      <family val="2"/>
    </font>
    <font>
      <b/>
      <u/>
      <sz val="6"/>
      <color indexed="9"/>
      <name val="Calibri"/>
      <family val="2"/>
    </font>
    <font>
      <i/>
      <sz val="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b/>
      <sz val="16"/>
      <name val="Calibri"/>
      <family val="2"/>
    </font>
    <font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</font>
    <font>
      <b/>
      <sz val="10"/>
      <name val="Tahoma"/>
      <family val="2"/>
    </font>
    <font>
      <b/>
      <sz val="12"/>
      <name val="Tahoma"/>
      <family val="2"/>
    </font>
    <font>
      <sz val="11"/>
      <color theme="1"/>
      <name val="Tahoma"/>
      <family val="2"/>
    </font>
    <font>
      <sz val="10"/>
      <name val="Tahoma"/>
      <family val="2"/>
    </font>
    <font>
      <u/>
      <sz val="10"/>
      <name val="Tahoma"/>
      <family val="2"/>
    </font>
    <font>
      <sz val="10"/>
      <color indexed="8"/>
      <name val="Tahoma"/>
      <family val="2"/>
    </font>
    <font>
      <b/>
      <u/>
      <sz val="12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u/>
      <sz val="9"/>
      <name val="Tahoma"/>
      <family val="2"/>
    </font>
    <font>
      <sz val="9"/>
      <color theme="1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b/>
      <u/>
      <sz val="8"/>
      <name val="Tahoma"/>
      <family val="2"/>
    </font>
    <font>
      <strike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8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45">
    <xf numFmtId="0" fontId="0" fillId="0" borderId="0"/>
    <xf numFmtId="0" fontId="5" fillId="0" borderId="0">
      <alignment vertical="justify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4" fontId="37" fillId="0" borderId="0" applyFont="0" applyFill="0" applyBorder="0" applyAlignment="0" applyProtection="0"/>
  </cellStyleXfs>
  <cellXfs count="545">
    <xf numFmtId="0" fontId="0" fillId="0" borderId="0" xfId="0"/>
    <xf numFmtId="0" fontId="23" fillId="0" borderId="0" xfId="0" applyFont="1" applyFill="1" applyBorder="1" applyProtection="1">
      <protection locked="0"/>
    </xf>
    <xf numFmtId="0" fontId="23" fillId="0" borderId="0" xfId="0" applyFont="1" applyFill="1"/>
    <xf numFmtId="0" fontId="24" fillId="0" borderId="0" xfId="0" applyFont="1" applyFill="1" applyBorder="1" applyProtection="1">
      <protection locked="0"/>
    </xf>
    <xf numFmtId="0" fontId="25" fillId="0" borderId="0" xfId="0" applyFont="1" applyFill="1" applyAlignment="1" applyProtection="1">
      <alignment horizontal="left"/>
      <protection locked="0"/>
    </xf>
    <xf numFmtId="0" fontId="24" fillId="0" borderId="0" xfId="0" applyFont="1" applyFill="1" applyProtection="1">
      <protection locked="0"/>
    </xf>
    <xf numFmtId="0" fontId="24" fillId="0" borderId="0" xfId="0" applyFont="1" applyFill="1"/>
    <xf numFmtId="0" fontId="25" fillId="0" borderId="0" xfId="0" applyFont="1" applyFill="1" applyBorder="1" applyAlignment="1" applyProtection="1">
      <protection locked="0"/>
    </xf>
    <xf numFmtId="0" fontId="24" fillId="0" borderId="0" xfId="0" applyFont="1" applyFill="1" applyBorder="1" applyAlignment="1" applyProtection="1">
      <alignment vertical="center"/>
      <protection locked="0"/>
    </xf>
    <xf numFmtId="0" fontId="24" fillId="0" borderId="2" xfId="0" applyFont="1" applyFill="1" applyBorder="1" applyAlignment="1" applyProtection="1">
      <alignment horizontal="right" vertical="center"/>
      <protection locked="0"/>
    </xf>
    <xf numFmtId="0" fontId="24" fillId="0" borderId="3" xfId="0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Protection="1"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4" fillId="0" borderId="0" xfId="0" applyFont="1" applyFill="1" applyAlignment="1" applyProtection="1">
      <alignment horizontal="left" vertical="center"/>
      <protection locked="0"/>
    </xf>
    <xf numFmtId="0" fontId="25" fillId="0" borderId="0" xfId="0" applyFont="1" applyFill="1" applyAlignment="1" applyProtection="1">
      <alignment horizontal="left" vertical="center"/>
      <protection locked="0"/>
    </xf>
    <xf numFmtId="0" fontId="25" fillId="0" borderId="0" xfId="0" applyFont="1" applyFill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vertical="justify"/>
      <protection locked="0"/>
    </xf>
    <xf numFmtId="0" fontId="24" fillId="0" borderId="0" xfId="0" applyFont="1" applyFill="1" applyBorder="1" applyAlignment="1">
      <alignment vertical="justify"/>
    </xf>
    <xf numFmtId="0" fontId="24" fillId="0" borderId="0" xfId="0" applyFont="1" applyFill="1" applyBorder="1" applyAlignment="1" applyProtection="1">
      <alignment horizontal="right"/>
      <protection locked="0"/>
    </xf>
    <xf numFmtId="0" fontId="25" fillId="0" borderId="0" xfId="0" applyFont="1" applyFill="1" applyAlignment="1" applyProtection="1">
      <alignment horizontal="left" vertical="justify"/>
      <protection locked="0"/>
    </xf>
    <xf numFmtId="0" fontId="27" fillId="0" borderId="0" xfId="0" applyFont="1" applyFill="1" applyAlignment="1" applyProtection="1">
      <alignment horizontal="right" vertical="center"/>
      <protection locked="0"/>
    </xf>
    <xf numFmtId="0" fontId="24" fillId="0" borderId="0" xfId="0" applyFont="1" applyFill="1" applyAlignment="1" applyProtection="1">
      <alignment horizontal="right" vertical="center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28" fillId="0" borderId="0" xfId="0" applyFont="1" applyFill="1" applyAlignment="1" applyProtection="1">
      <alignment horizontal="center" vertical="justify"/>
      <protection locked="0"/>
    </xf>
    <xf numFmtId="0" fontId="29" fillId="0" borderId="0" xfId="0" applyFont="1" applyFill="1" applyAlignment="1" applyProtection="1">
      <alignment horizontal="center" vertical="justify"/>
      <protection locked="0"/>
    </xf>
    <xf numFmtId="0" fontId="24" fillId="0" borderId="0" xfId="0" applyFont="1" applyFill="1" applyAlignment="1" applyProtection="1">
      <alignment horizontal="left" vertical="justify"/>
      <protection locked="0"/>
    </xf>
    <xf numFmtId="0" fontId="24" fillId="0" borderId="0" xfId="0" applyFont="1" applyFill="1" applyBorder="1" applyAlignment="1" applyProtection="1">
      <alignment horizontal="left" vertical="justify"/>
      <protection locked="0"/>
    </xf>
    <xf numFmtId="0" fontId="24" fillId="0" borderId="0" xfId="0" applyFont="1" applyFill="1" applyBorder="1" applyAlignment="1" applyProtection="1">
      <alignment horizontal="left" vertical="center"/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25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Border="1" applyAlignment="1" applyProtection="1">
      <alignment horizontal="left" vertical="justify"/>
      <protection locked="0"/>
    </xf>
    <xf numFmtId="0" fontId="25" fillId="0" borderId="0" xfId="0" applyFont="1" applyFill="1" applyBorder="1" applyAlignment="1" applyProtection="1">
      <alignment horizontal="left" vertical="justify"/>
      <protection locked="0"/>
    </xf>
    <xf numFmtId="0" fontId="24" fillId="0" borderId="0" xfId="0" applyFont="1" applyFill="1" applyBorder="1" applyAlignment="1" applyProtection="1">
      <alignment horizontal="left"/>
      <protection locked="0"/>
    </xf>
    <xf numFmtId="0" fontId="24" fillId="0" borderId="0" xfId="0" applyFont="1" applyFill="1" applyAlignment="1" applyProtection="1">
      <alignment vertical="justify"/>
      <protection locked="0"/>
    </xf>
    <xf numFmtId="0" fontId="26" fillId="0" borderId="0" xfId="0" applyFont="1" applyFill="1" applyBorder="1" applyAlignment="1" applyProtection="1">
      <alignment horizontal="left"/>
      <protection locked="0"/>
    </xf>
    <xf numFmtId="0" fontId="26" fillId="0" borderId="0" xfId="0" applyFont="1" applyFill="1" applyAlignment="1" applyProtection="1">
      <alignment horizontal="left" vertical="justify"/>
      <protection locked="0"/>
    </xf>
    <xf numFmtId="0" fontId="3" fillId="0" borderId="0" xfId="0" applyFon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3" fillId="0" borderId="0" xfId="0" applyFont="1" applyAlignment="1">
      <alignment horizontal="center"/>
    </xf>
    <xf numFmtId="0" fontId="0" fillId="2" borderId="0" xfId="0" applyFill="1"/>
    <xf numFmtId="0" fontId="4" fillId="2" borderId="0" xfId="0" applyFont="1" applyFill="1"/>
    <xf numFmtId="0" fontId="6" fillId="0" borderId="0" xfId="1" applyFont="1" applyAlignment="1">
      <alignment horizontal="center" vertical="justify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10" fillId="0" borderId="0" xfId="1" applyFont="1" applyAlignment="1">
      <alignment horizontal="center" vertical="justify"/>
    </xf>
    <xf numFmtId="0" fontId="11" fillId="0" borderId="0" xfId="1" applyFont="1" applyFill="1" applyAlignment="1">
      <alignment horizontal="center" vertical="justify"/>
    </xf>
    <xf numFmtId="0" fontId="12" fillId="0" borderId="0" xfId="1" applyFont="1" applyFill="1" applyAlignment="1">
      <alignment horizontal="center" vertical="justify"/>
    </xf>
    <xf numFmtId="0" fontId="3" fillId="0" borderId="0" xfId="0" applyFont="1" applyFill="1"/>
    <xf numFmtId="0" fontId="6" fillId="0" borderId="0" xfId="0" applyFont="1" applyBorder="1"/>
    <xf numFmtId="0" fontId="6" fillId="0" borderId="14" xfId="0" applyFont="1" applyBorder="1" applyAlignment="1">
      <alignment horizontal="center" vertical="justify"/>
    </xf>
    <xf numFmtId="0" fontId="15" fillId="0" borderId="15" xfId="0" applyFont="1" applyBorder="1" applyAlignment="1">
      <alignment horizontal="center"/>
    </xf>
    <xf numFmtId="0" fontId="15" fillId="0" borderId="3" xfId="0" applyFont="1" applyBorder="1"/>
    <xf numFmtId="0" fontId="6" fillId="0" borderId="3" xfId="0" applyFont="1" applyBorder="1" applyAlignment="1">
      <alignment horizontal="center" vertical="justify"/>
    </xf>
    <xf numFmtId="0" fontId="6" fillId="0" borderId="0" xfId="0" applyFont="1"/>
    <xf numFmtId="14" fontId="6" fillId="0" borderId="0" xfId="0" applyNumberFormat="1" applyFont="1"/>
    <xf numFmtId="0" fontId="6" fillId="0" borderId="16" xfId="0" applyFont="1" applyBorder="1" applyAlignment="1">
      <alignment horizontal="center" vertical="justify"/>
    </xf>
    <xf numFmtId="0" fontId="6" fillId="0" borderId="17" xfId="0" applyFont="1" applyBorder="1"/>
    <xf numFmtId="0" fontId="6" fillId="0" borderId="18" xfId="0" applyFont="1" applyBorder="1"/>
    <xf numFmtId="0" fontId="6" fillId="0" borderId="18" xfId="0" applyFont="1" applyBorder="1" applyAlignment="1">
      <alignment horizontal="center" vertical="justify"/>
    </xf>
    <xf numFmtId="0" fontId="6" fillId="0" borderId="19" xfId="0" applyFont="1" applyBorder="1"/>
    <xf numFmtId="0" fontId="6" fillId="0" borderId="20" xfId="0" applyFont="1" applyBorder="1"/>
    <xf numFmtId="0" fontId="6" fillId="0" borderId="20" xfId="0" applyFont="1" applyBorder="1" applyAlignment="1">
      <alignment horizontal="center" vertical="justify"/>
    </xf>
    <xf numFmtId="0" fontId="6" fillId="0" borderId="0" xfId="0" applyFont="1" applyBorder="1" applyAlignment="1">
      <alignment horizontal="center" vertical="justify"/>
    </xf>
    <xf numFmtId="0" fontId="15" fillId="0" borderId="0" xfId="0" applyFont="1" applyBorder="1" applyAlignment="1">
      <alignment horizontal="right"/>
    </xf>
    <xf numFmtId="0" fontId="6" fillId="0" borderId="23" xfId="0" applyFont="1" applyBorder="1" applyAlignment="1">
      <alignment horizontal="center" vertical="justify"/>
    </xf>
    <xf numFmtId="0" fontId="6" fillId="0" borderId="0" xfId="0" applyFont="1" applyAlignment="1">
      <alignment horizontal="center" vertical="justify"/>
    </xf>
    <xf numFmtId="0" fontId="6" fillId="0" borderId="24" xfId="0" applyFont="1" applyBorder="1" applyAlignment="1">
      <alignment horizontal="center" vertical="justify"/>
    </xf>
    <xf numFmtId="0" fontId="6" fillId="0" borderId="25" xfId="0" applyFont="1" applyBorder="1" applyAlignment="1">
      <alignment horizontal="center" vertical="justify"/>
    </xf>
    <xf numFmtId="0" fontId="17" fillId="0" borderId="26" xfId="0" applyFont="1" applyFill="1" applyBorder="1" applyAlignment="1">
      <alignment horizontal="center"/>
    </xf>
    <xf numFmtId="0" fontId="6" fillId="0" borderId="0" xfId="0" applyFont="1" applyAlignment="1"/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0" fillId="0" borderId="0" xfId="0" applyFont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center" vertical="justify"/>
    </xf>
    <xf numFmtId="0" fontId="20" fillId="0" borderId="0" xfId="0" applyFont="1" applyBorder="1" applyAlignment="1">
      <alignment horizontal="right"/>
    </xf>
    <xf numFmtId="0" fontId="19" fillId="0" borderId="0" xfId="0" applyFont="1"/>
    <xf numFmtId="0" fontId="19" fillId="0" borderId="0" xfId="0" applyNumberFormat="1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19" fillId="0" borderId="0" xfId="0" quotePrefix="1" applyNumberFormat="1" applyFont="1" applyBorder="1" applyAlignment="1">
      <alignment horizontal="left"/>
    </xf>
    <xf numFmtId="0" fontId="22" fillId="0" borderId="0" xfId="0" applyFont="1" applyAlignment="1">
      <alignment horizontal="left" vertical="justify"/>
    </xf>
    <xf numFmtId="0" fontId="19" fillId="0" borderId="0" xfId="0" applyFont="1" applyAlignment="1">
      <alignment horizontal="left" vertical="justify"/>
    </xf>
    <xf numFmtId="0" fontId="19" fillId="0" borderId="0" xfId="0" applyFont="1" applyBorder="1" applyAlignment="1">
      <alignment horizontal="left" vertical="justify"/>
    </xf>
    <xf numFmtId="0" fontId="0" fillId="0" borderId="0" xfId="0" applyFill="1"/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4" fillId="0" borderId="3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0" xfId="0"/>
    <xf numFmtId="0" fontId="1" fillId="0" borderId="0" xfId="0" applyFont="1" applyFill="1" applyAlignment="1" applyProtection="1">
      <alignment horizontal="right" vertical="center"/>
      <protection locked="0"/>
    </xf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/>
    <xf numFmtId="0" fontId="7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Fill="1"/>
    <xf numFmtId="0" fontId="3" fillId="0" borderId="0" xfId="0" applyFont="1" applyFill="1" applyAlignment="1" applyProtection="1">
      <alignment horizontal="left" vertical="center"/>
      <protection locked="0"/>
    </xf>
    <xf numFmtId="0" fontId="13" fillId="0" borderId="13" xfId="0" applyFont="1" applyBorder="1" applyAlignment="1">
      <alignment wrapText="1"/>
    </xf>
    <xf numFmtId="0" fontId="3" fillId="0" borderId="13" xfId="0" applyFont="1" applyFill="1" applyBorder="1"/>
    <xf numFmtId="0" fontId="13" fillId="0" borderId="13" xfId="0" applyFont="1" applyFill="1" applyBorder="1" applyAlignment="1">
      <alignment wrapText="1"/>
    </xf>
    <xf numFmtId="0" fontId="7" fillId="0" borderId="13" xfId="0" applyFont="1" applyFill="1" applyBorder="1" applyAlignment="1" applyProtection="1">
      <alignment horizontal="left" vertical="center"/>
      <protection locked="0"/>
    </xf>
    <xf numFmtId="0" fontId="3" fillId="0" borderId="13" xfId="0" applyFont="1" applyFill="1" applyBorder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13" xfId="0" applyFont="1" applyFill="1" applyBorder="1"/>
    <xf numFmtId="0" fontId="7" fillId="3" borderId="0" xfId="0" applyFont="1" applyFill="1" applyBorder="1"/>
    <xf numFmtId="0" fontId="3" fillId="3" borderId="0" xfId="0" applyFont="1" applyFill="1" applyBorder="1"/>
    <xf numFmtId="0" fontId="6" fillId="0" borderId="0" xfId="0" applyFont="1" applyBorder="1"/>
    <xf numFmtId="0" fontId="6" fillId="0" borderId="14" xfId="0" applyFont="1" applyBorder="1" applyAlignment="1">
      <alignment horizontal="center" vertical="justify"/>
    </xf>
    <xf numFmtId="0" fontId="15" fillId="0" borderId="15" xfId="0" applyFont="1" applyBorder="1" applyAlignment="1">
      <alignment horizontal="center"/>
    </xf>
    <xf numFmtId="0" fontId="15" fillId="0" borderId="3" xfId="0" applyFont="1" applyBorder="1"/>
    <xf numFmtId="0" fontId="6" fillId="0" borderId="3" xfId="0" applyFont="1" applyBorder="1" applyAlignment="1">
      <alignment horizontal="center" vertical="justify"/>
    </xf>
    <xf numFmtId="0" fontId="6" fillId="0" borderId="0" xfId="0" applyFont="1"/>
    <xf numFmtId="14" fontId="6" fillId="0" borderId="0" xfId="0" applyNumberFormat="1" applyFont="1"/>
    <xf numFmtId="0" fontId="6" fillId="0" borderId="16" xfId="0" applyFont="1" applyBorder="1" applyAlignment="1">
      <alignment horizontal="center" vertical="justify"/>
    </xf>
    <xf numFmtId="0" fontId="6" fillId="0" borderId="17" xfId="0" applyFont="1" applyBorder="1"/>
    <xf numFmtId="0" fontId="6" fillId="0" borderId="18" xfId="0" applyFont="1" applyBorder="1"/>
    <xf numFmtId="0" fontId="6" fillId="0" borderId="18" xfId="0" applyFont="1" applyBorder="1" applyAlignment="1">
      <alignment horizontal="center" vertical="justify"/>
    </xf>
    <xf numFmtId="0" fontId="6" fillId="0" borderId="19" xfId="0" applyFont="1" applyBorder="1"/>
    <xf numFmtId="0" fontId="6" fillId="0" borderId="20" xfId="0" applyFont="1" applyBorder="1"/>
    <xf numFmtId="0" fontId="6" fillId="0" borderId="20" xfId="0" applyFont="1" applyBorder="1" applyAlignment="1">
      <alignment horizontal="center" vertical="justify"/>
    </xf>
    <xf numFmtId="0" fontId="16" fillId="0" borderId="21" xfId="0" applyFont="1" applyBorder="1" applyAlignment="1">
      <alignment horizontal="right" vertical="justify"/>
    </xf>
    <xf numFmtId="0" fontId="15" fillId="0" borderId="22" xfId="0" applyFont="1" applyBorder="1" applyAlignment="1">
      <alignment horizontal="center" vertical="justify"/>
    </xf>
    <xf numFmtId="20" fontId="15" fillId="0" borderId="22" xfId="0" applyNumberFormat="1" applyFont="1" applyBorder="1" applyAlignment="1">
      <alignment horizontal="center" vertical="justify"/>
    </xf>
    <xf numFmtId="0" fontId="6" fillId="0" borderId="21" xfId="0" applyFont="1" applyBorder="1"/>
    <xf numFmtId="0" fontId="15" fillId="0" borderId="22" xfId="0" applyFont="1" applyBorder="1" applyAlignment="1">
      <alignment vertical="top"/>
    </xf>
    <xf numFmtId="0" fontId="6" fillId="0" borderId="22" xfId="0" applyFont="1" applyBorder="1" applyAlignment="1">
      <alignment horizontal="center" vertical="justify"/>
    </xf>
    <xf numFmtId="0" fontId="6" fillId="0" borderId="21" xfId="0" applyFont="1" applyBorder="1" applyAlignment="1">
      <alignment vertical="top"/>
    </xf>
    <xf numFmtId="0" fontId="6" fillId="0" borderId="0" xfId="0" applyFont="1" applyBorder="1" applyAlignment="1">
      <alignment horizontal="center" vertical="justify"/>
    </xf>
    <xf numFmtId="0" fontId="15" fillId="0" borderId="0" xfId="0" applyFont="1" applyBorder="1" applyAlignment="1">
      <alignment horizontal="right"/>
    </xf>
    <xf numFmtId="0" fontId="6" fillId="0" borderId="23" xfId="0" applyFont="1" applyBorder="1" applyAlignment="1">
      <alignment horizontal="center" vertical="justify"/>
    </xf>
    <xf numFmtId="0" fontId="6" fillId="0" borderId="0" xfId="0" applyFont="1" applyAlignment="1">
      <alignment horizontal="center" vertical="justify"/>
    </xf>
    <xf numFmtId="0" fontId="6" fillId="0" borderId="24" xfId="0" applyFont="1" applyBorder="1" applyAlignment="1">
      <alignment horizontal="center" vertical="justify"/>
    </xf>
    <xf numFmtId="0" fontId="6" fillId="0" borderId="25" xfId="0" applyFont="1" applyBorder="1" applyAlignment="1">
      <alignment horizontal="center" vertical="justify"/>
    </xf>
    <xf numFmtId="0" fontId="17" fillId="0" borderId="26" xfId="0" applyFont="1" applyFill="1" applyBorder="1" applyAlignment="1">
      <alignment horizontal="center"/>
    </xf>
    <xf numFmtId="0" fontId="6" fillId="0" borderId="0" xfId="0" applyFont="1" applyAlignment="1"/>
    <xf numFmtId="0" fontId="15" fillId="0" borderId="21" xfId="0" applyFont="1" applyBorder="1" applyAlignment="1">
      <alignment vertical="top"/>
    </xf>
    <xf numFmtId="0" fontId="15" fillId="0" borderId="22" xfId="0" applyFont="1" applyBorder="1" applyAlignment="1">
      <alignment horizontal="center" vertical="top"/>
    </xf>
    <xf numFmtId="0" fontId="6" fillId="0" borderId="27" xfId="0" applyFont="1" applyBorder="1"/>
    <xf numFmtId="0" fontId="6" fillId="0" borderId="12" xfId="0" applyFont="1" applyBorder="1" applyAlignment="1">
      <alignment horizontal="center" vertical="justify"/>
    </xf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0" fillId="0" borderId="0" xfId="0" applyFont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center" vertical="justify"/>
    </xf>
    <xf numFmtId="0" fontId="20" fillId="0" borderId="0" xfId="0" applyFont="1" applyBorder="1" applyAlignment="1">
      <alignment horizontal="right"/>
    </xf>
    <xf numFmtId="0" fontId="19" fillId="0" borderId="0" xfId="0" applyFont="1"/>
    <xf numFmtId="0" fontId="19" fillId="0" borderId="0" xfId="0" applyNumberFormat="1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19" fillId="0" borderId="0" xfId="0" quotePrefix="1" applyNumberFormat="1" applyFont="1" applyBorder="1" applyAlignment="1">
      <alignment horizontal="left"/>
    </xf>
    <xf numFmtId="0" fontId="22" fillId="0" borderId="0" xfId="0" applyFont="1" applyAlignment="1">
      <alignment horizontal="left" vertical="justify"/>
    </xf>
    <xf numFmtId="0" fontId="19" fillId="0" borderId="0" xfId="0" applyFont="1" applyAlignment="1">
      <alignment horizontal="left" vertical="justify"/>
    </xf>
    <xf numFmtId="0" fontId="19" fillId="0" borderId="0" xfId="0" applyFont="1" applyBorder="1" applyAlignment="1">
      <alignment horizontal="left" vertical="justify"/>
    </xf>
    <xf numFmtId="0" fontId="34" fillId="0" borderId="0" xfId="0" applyFont="1" applyFill="1" applyBorder="1" applyAlignment="1" applyProtection="1">
      <alignment horizontal="center"/>
      <protection locked="0"/>
    </xf>
    <xf numFmtId="0" fontId="35" fillId="0" borderId="0" xfId="0" applyFont="1" applyFill="1" applyAlignment="1" applyProtection="1">
      <alignment horizontal="left" vertical="center"/>
      <protection locked="0"/>
    </xf>
    <xf numFmtId="0" fontId="35" fillId="0" borderId="13" xfId="0" applyFont="1" applyBorder="1"/>
    <xf numFmtId="0" fontId="35" fillId="0" borderId="13" xfId="1" applyFont="1" applyBorder="1" applyAlignment="1">
      <alignment horizontal="left" vertical="justify"/>
    </xf>
    <xf numFmtId="0" fontId="35" fillId="0" borderId="13" xfId="0" applyFont="1" applyFill="1" applyBorder="1" applyAlignment="1" applyProtection="1">
      <alignment horizontal="left" vertical="center"/>
      <protection locked="0"/>
    </xf>
    <xf numFmtId="0" fontId="35" fillId="0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/>
    <xf numFmtId="0" fontId="7" fillId="0" borderId="0" xfId="0" applyFont="1" applyFill="1" applyBorder="1"/>
    <xf numFmtId="0" fontId="3" fillId="0" borderId="0" xfId="1" applyFont="1" applyBorder="1" applyAlignment="1">
      <alignment horizontal="center" vertical="justify"/>
    </xf>
    <xf numFmtId="0" fontId="35" fillId="0" borderId="13" xfId="0" applyFont="1" applyFill="1" applyBorder="1"/>
    <xf numFmtId="0" fontId="13" fillId="0" borderId="0" xfId="0" applyFont="1" applyFill="1" applyBorder="1" applyAlignment="1">
      <alignment wrapText="1"/>
    </xf>
    <xf numFmtId="0" fontId="36" fillId="0" borderId="0" xfId="0" applyFont="1" applyFill="1" applyAlignment="1" applyProtection="1">
      <alignment horizontal="left" vertical="justify"/>
      <protection locked="0"/>
    </xf>
    <xf numFmtId="0" fontId="33" fillId="5" borderId="0" xfId="0" applyFont="1" applyFill="1" applyAlignment="1" applyProtection="1">
      <alignment horizontal="left" vertical="center"/>
      <protection locked="0"/>
    </xf>
    <xf numFmtId="0" fontId="33" fillId="5" borderId="0" xfId="0" applyNumberFormat="1" applyFont="1" applyFill="1" applyBorder="1" applyAlignment="1" applyProtection="1">
      <alignment horizontal="left" vertical="center"/>
      <protection locked="0"/>
    </xf>
    <xf numFmtId="0" fontId="24" fillId="5" borderId="0" xfId="0" applyNumberFormat="1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left" vertical="justify"/>
    </xf>
    <xf numFmtId="0" fontId="19" fillId="0" borderId="0" xfId="0" applyFont="1" applyBorder="1" applyAlignment="1">
      <alignment horizontal="left" vertical="justify"/>
    </xf>
    <xf numFmtId="44" fontId="0" fillId="0" borderId="0" xfId="44" applyFont="1"/>
    <xf numFmtId="0" fontId="1" fillId="0" borderId="0" xfId="0" applyFont="1" applyFill="1" applyAlignment="1" applyProtection="1">
      <alignment horizontal="left" vertical="center"/>
      <protection locked="0"/>
    </xf>
    <xf numFmtId="0" fontId="35" fillId="0" borderId="0" xfId="0" applyFont="1" applyBorder="1"/>
    <xf numFmtId="0" fontId="25" fillId="0" borderId="0" xfId="0" applyFont="1" applyFill="1" applyBorder="1" applyAlignment="1" applyProtection="1">
      <alignment horizontal="center"/>
      <protection locked="0"/>
    </xf>
    <xf numFmtId="0" fontId="0" fillId="0" borderId="0" xfId="0"/>
    <xf numFmtId="0" fontId="35" fillId="0" borderId="13" xfId="0" applyFont="1" applyFill="1" applyBorder="1" applyAlignment="1">
      <alignment wrapText="1"/>
    </xf>
    <xf numFmtId="0" fontId="35" fillId="0" borderId="0" xfId="0" applyFont="1"/>
    <xf numFmtId="0" fontId="35" fillId="0" borderId="13" xfId="1" applyFont="1" applyFill="1" applyBorder="1" applyAlignment="1">
      <alignment horizontal="left" vertical="justify"/>
    </xf>
    <xf numFmtId="0" fontId="35" fillId="0" borderId="6" xfId="0" applyFont="1" applyFill="1" applyBorder="1"/>
    <xf numFmtId="0" fontId="35" fillId="0" borderId="13" xfId="0" applyFont="1" applyBorder="1" applyAlignment="1"/>
    <xf numFmtId="0" fontId="16" fillId="0" borderId="1" xfId="0" applyFont="1" applyBorder="1" applyAlignment="1">
      <alignment horizontal="right" vertical="justify"/>
    </xf>
    <xf numFmtId="0" fontId="15" fillId="0" borderId="28" xfId="0" applyFont="1" applyBorder="1" applyAlignment="1">
      <alignment horizontal="center" vertical="justify"/>
    </xf>
    <xf numFmtId="20" fontId="15" fillId="0" borderId="28" xfId="0" applyNumberFormat="1" applyFont="1" applyBorder="1" applyAlignment="1">
      <alignment horizontal="center" vertical="justify"/>
    </xf>
    <xf numFmtId="0" fontId="6" fillId="0" borderId="11" xfId="0" applyFont="1" applyBorder="1"/>
    <xf numFmtId="0" fontId="6" fillId="0" borderId="11" xfId="0" applyFont="1" applyBorder="1" applyAlignment="1">
      <alignment horizontal="center" vertical="justify"/>
    </xf>
    <xf numFmtId="0" fontId="19" fillId="0" borderId="0" xfId="0" applyFont="1" applyBorder="1" applyAlignment="1">
      <alignment horizontal="left" vertical="justify"/>
    </xf>
    <xf numFmtId="0" fontId="22" fillId="0" borderId="0" xfId="0" applyFont="1" applyAlignment="1">
      <alignment horizontal="left" vertical="justify"/>
    </xf>
    <xf numFmtId="0" fontId="39" fillId="0" borderId="0" xfId="0" applyFont="1" applyFill="1" applyAlignment="1">
      <alignment horizontal="center"/>
    </xf>
    <xf numFmtId="0" fontId="40" fillId="0" borderId="8" xfId="0" applyFont="1" applyFill="1" applyBorder="1" applyAlignment="1">
      <alignment horizontal="center"/>
    </xf>
    <xf numFmtId="0" fontId="39" fillId="0" borderId="0" xfId="0" applyFont="1" applyFill="1"/>
    <xf numFmtId="0" fontId="25" fillId="0" borderId="0" xfId="0" applyFont="1" applyFill="1" applyBorder="1" applyAlignment="1" applyProtection="1">
      <alignment vertical="center"/>
      <protection locked="0"/>
    </xf>
    <xf numFmtId="0" fontId="25" fillId="0" borderId="1" xfId="0" applyFont="1" applyFill="1" applyBorder="1" applyAlignment="1" applyProtection="1">
      <alignment vertical="center"/>
      <protection locked="0"/>
    </xf>
    <xf numFmtId="16" fontId="41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vertical="center"/>
      <protection locked="0"/>
    </xf>
    <xf numFmtId="0" fontId="24" fillId="0" borderId="0" xfId="0" applyFont="1" applyFill="1" applyBorder="1" applyAlignment="1">
      <alignment vertical="center"/>
    </xf>
    <xf numFmtId="0" fontId="40" fillId="0" borderId="23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9" fillId="0" borderId="40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vertical="center"/>
      <protection locked="0"/>
    </xf>
    <xf numFmtId="0" fontId="41" fillId="0" borderId="10" xfId="0" applyFont="1" applyFill="1" applyBorder="1" applyAlignment="1" applyProtection="1">
      <alignment horizontal="center" vertical="center"/>
      <protection locked="0"/>
    </xf>
    <xf numFmtId="0" fontId="41" fillId="0" borderId="29" xfId="0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Border="1" applyAlignment="1">
      <alignment vertical="center"/>
    </xf>
    <xf numFmtId="0" fontId="39" fillId="0" borderId="41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1" fillId="0" borderId="30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6" fillId="0" borderId="23" xfId="0" applyFont="1" applyFill="1" applyBorder="1" applyAlignment="1" applyProtection="1">
      <alignment horizontal="center" vertical="center"/>
      <protection locked="0"/>
    </xf>
    <xf numFmtId="0" fontId="26" fillId="0" borderId="43" xfId="0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vertical="center"/>
    </xf>
    <xf numFmtId="0" fontId="26" fillId="0" borderId="8" xfId="0" applyFont="1" applyFill="1" applyBorder="1" applyAlignment="1" applyProtection="1">
      <alignment horizontal="center" vertical="center"/>
      <protection locked="0"/>
    </xf>
    <xf numFmtId="0" fontId="26" fillId="0" borderId="31" xfId="0" applyFont="1" applyFill="1" applyBorder="1" applyAlignment="1" applyProtection="1">
      <alignment horizontal="center" vertical="center"/>
      <protection locked="0"/>
    </xf>
    <xf numFmtId="0" fontId="26" fillId="0" borderId="6" xfId="0" applyFont="1" applyFill="1" applyBorder="1" applyAlignment="1" applyProtection="1">
      <alignment horizontal="center" vertical="center"/>
      <protection locked="0"/>
    </xf>
    <xf numFmtId="0" fontId="26" fillId="0" borderId="30" xfId="0" applyFont="1" applyFill="1" applyBorder="1" applyAlignment="1" applyProtection="1">
      <alignment horizontal="center" vertical="center"/>
      <protection locked="0"/>
    </xf>
    <xf numFmtId="0" fontId="39" fillId="0" borderId="0" xfId="0" applyFont="1" applyFill="1" applyAlignment="1">
      <alignment horizontal="left" vertical="center"/>
    </xf>
    <xf numFmtId="0" fontId="2" fillId="0" borderId="9" xfId="0" applyFont="1" applyFill="1" applyBorder="1" applyAlignment="1" applyProtection="1">
      <alignment horizontal="center" vertical="center"/>
      <protection locked="0"/>
    </xf>
    <xf numFmtId="20" fontId="41" fillId="0" borderId="4" xfId="0" applyNumberFormat="1" applyFont="1" applyFill="1" applyBorder="1" applyAlignment="1" applyProtection="1">
      <alignment horizontal="right" vertical="center"/>
      <protection locked="0"/>
    </xf>
    <xf numFmtId="0" fontId="1" fillId="0" borderId="5" xfId="0" applyFont="1" applyFill="1" applyBorder="1" applyAlignment="1" applyProtection="1">
      <alignment horizontal="right" vertical="center"/>
      <protection locked="0"/>
    </xf>
    <xf numFmtId="0" fontId="2" fillId="0" borderId="5" xfId="0" applyFont="1" applyFill="1" applyBorder="1" applyAlignment="1" applyProtection="1">
      <alignment horizontal="right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right" vertical="center"/>
      <protection locked="0"/>
    </xf>
    <xf numFmtId="0" fontId="1" fillId="0" borderId="6" xfId="0" applyFont="1" applyFill="1" applyBorder="1" applyAlignment="1" applyProtection="1">
      <alignment horizontal="center" vertical="center"/>
      <protection locked="0"/>
    </xf>
    <xf numFmtId="0" fontId="39" fillId="0" borderId="42" xfId="0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2" fillId="0" borderId="23" xfId="0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Alignment="1" applyProtection="1">
      <alignment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24" fillId="0" borderId="0" xfId="0" applyFont="1" applyFill="1" applyAlignment="1">
      <alignment vertical="center"/>
    </xf>
    <xf numFmtId="0" fontId="26" fillId="0" borderId="0" xfId="0" applyFont="1" applyFill="1" applyBorder="1" applyAlignment="1" applyProtection="1">
      <alignment vertical="center"/>
      <protection locked="0"/>
    </xf>
    <xf numFmtId="0" fontId="33" fillId="0" borderId="0" xfId="0" applyFont="1" applyFill="1" applyBorder="1" applyAlignment="1" applyProtection="1">
      <alignment vertical="center"/>
      <protection locked="0"/>
    </xf>
    <xf numFmtId="0" fontId="41" fillId="0" borderId="39" xfId="0" applyFont="1" applyFill="1" applyBorder="1" applyAlignment="1" applyProtection="1">
      <alignment horizontal="center" vertical="center"/>
      <protection locked="0"/>
    </xf>
    <xf numFmtId="0" fontId="33" fillId="0" borderId="6" xfId="0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Alignment="1">
      <alignment vertical="center"/>
    </xf>
    <xf numFmtId="0" fontId="24" fillId="0" borderId="9" xfId="0" applyFont="1" applyFill="1" applyBorder="1" applyAlignment="1" applyProtection="1">
      <alignment horizontal="center" vertical="center"/>
      <protection locked="0"/>
    </xf>
    <xf numFmtId="0" fontId="33" fillId="0" borderId="11" xfId="0" applyFont="1" applyFill="1" applyBorder="1" applyAlignment="1" applyProtection="1">
      <alignment horizontal="center" vertical="center"/>
      <protection locked="0"/>
    </xf>
    <xf numFmtId="0" fontId="41" fillId="0" borderId="35" xfId="0" applyFont="1" applyFill="1" applyBorder="1" applyAlignment="1" applyProtection="1">
      <alignment horizontal="center" vertical="center"/>
      <protection locked="0"/>
    </xf>
    <xf numFmtId="0" fontId="24" fillId="0" borderId="36" xfId="0" applyFont="1" applyFill="1" applyBorder="1" applyAlignment="1" applyProtection="1">
      <alignment horizontal="center" vertical="center"/>
      <protection locked="0"/>
    </xf>
    <xf numFmtId="0" fontId="26" fillId="0" borderId="44" xfId="0" applyFont="1" applyFill="1" applyBorder="1" applyAlignment="1" applyProtection="1">
      <alignment horizontal="center" vertical="center"/>
      <protection locked="0"/>
    </xf>
    <xf numFmtId="0" fontId="26" fillId="0" borderId="37" xfId="0" applyFont="1" applyFill="1" applyBorder="1" applyAlignment="1" applyProtection="1">
      <alignment horizontal="center" vertical="center"/>
      <protection locked="0"/>
    </xf>
    <xf numFmtId="0" fontId="26" fillId="0" borderId="36" xfId="0" applyFont="1" applyFill="1" applyBorder="1" applyAlignment="1" applyProtection="1">
      <alignment horizontal="center" vertical="center"/>
      <protection locked="0"/>
    </xf>
    <xf numFmtId="0" fontId="2" fillId="0" borderId="36" xfId="0" applyFont="1" applyFill="1" applyBorder="1" applyAlignment="1" applyProtection="1">
      <alignment horizontal="center" vertical="center"/>
      <protection locked="0"/>
    </xf>
    <xf numFmtId="0" fontId="30" fillId="0" borderId="37" xfId="0" applyFont="1" applyFill="1" applyBorder="1" applyAlignment="1" applyProtection="1">
      <alignment horizontal="center" vertical="center"/>
      <protection locked="0"/>
    </xf>
    <xf numFmtId="0" fontId="30" fillId="0" borderId="36" xfId="0" applyFont="1" applyFill="1" applyBorder="1" applyAlignment="1" applyProtection="1">
      <alignment horizontal="center" vertical="center"/>
      <protection locked="0"/>
    </xf>
    <xf numFmtId="0" fontId="1" fillId="0" borderId="36" xfId="0" applyFont="1" applyFill="1" applyBorder="1" applyAlignment="1" applyProtection="1">
      <alignment horizontal="center" vertical="center"/>
      <protection locked="0"/>
    </xf>
    <xf numFmtId="0" fontId="24" fillId="0" borderId="28" xfId="0" applyFont="1" applyFill="1" applyBorder="1" applyAlignment="1" applyProtection="1">
      <alignment vertical="center"/>
      <protection locked="0"/>
    </xf>
    <xf numFmtId="0" fontId="41" fillId="0" borderId="36" xfId="0" applyFont="1" applyFill="1" applyBorder="1" applyAlignment="1" applyProtection="1">
      <alignment horizontal="center" vertical="center"/>
      <protection locked="0"/>
    </xf>
    <xf numFmtId="0" fontId="41" fillId="0" borderId="30" xfId="0" applyFont="1" applyFill="1" applyBorder="1" applyAlignment="1" applyProtection="1">
      <alignment horizontal="center" vertical="center"/>
      <protection locked="0"/>
    </xf>
    <xf numFmtId="0" fontId="24" fillId="0" borderId="22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1" fillId="0" borderId="22" xfId="0" applyFont="1" applyFill="1" applyBorder="1" applyAlignment="1" applyProtection="1">
      <alignment horizontal="center" vertical="center"/>
      <protection locked="0"/>
    </xf>
    <xf numFmtId="0" fontId="24" fillId="0" borderId="27" xfId="0" applyFont="1" applyFill="1" applyBorder="1" applyAlignment="1" applyProtection="1">
      <alignment horizontal="center" vertical="center"/>
      <protection locked="0"/>
    </xf>
    <xf numFmtId="0" fontId="41" fillId="0" borderId="22" xfId="0" applyFont="1" applyFill="1" applyBorder="1" applyAlignment="1" applyProtection="1">
      <alignment horizontal="center" vertical="center"/>
      <protection locked="0"/>
    </xf>
    <xf numFmtId="0" fontId="38" fillId="0" borderId="21" xfId="0" applyFont="1" applyFill="1" applyBorder="1" applyAlignment="1">
      <alignment horizontal="center" vertical="center"/>
    </xf>
    <xf numFmtId="0" fontId="24" fillId="0" borderId="22" xfId="0" applyFont="1" applyFill="1" applyBorder="1" applyAlignment="1" applyProtection="1">
      <alignment vertical="center"/>
      <protection locked="0"/>
    </xf>
    <xf numFmtId="0" fontId="38" fillId="0" borderId="27" xfId="0" applyFont="1" applyFill="1" applyBorder="1" applyAlignment="1">
      <alignment horizontal="center" vertical="center"/>
    </xf>
    <xf numFmtId="0" fontId="33" fillId="0" borderId="22" xfId="0" applyFont="1" applyFill="1" applyBorder="1" applyAlignment="1" applyProtection="1">
      <alignment vertical="center"/>
      <protection locked="0"/>
    </xf>
    <xf numFmtId="0" fontId="24" fillId="0" borderId="21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vertical="center"/>
      <protection locked="0"/>
    </xf>
    <xf numFmtId="0" fontId="24" fillId="0" borderId="30" xfId="0" applyFont="1" applyFill="1" applyBorder="1" applyAlignment="1" applyProtection="1">
      <alignment horizontal="center" vertical="center"/>
      <protection locked="0"/>
    </xf>
    <xf numFmtId="0" fontId="24" fillId="0" borderId="32" xfId="0" applyFont="1" applyFill="1" applyBorder="1" applyAlignment="1" applyProtection="1">
      <alignment horizontal="center" vertical="center"/>
      <protection locked="0"/>
    </xf>
    <xf numFmtId="0" fontId="33" fillId="0" borderId="1" xfId="0" applyFont="1" applyFill="1" applyBorder="1" applyAlignment="1" applyProtection="1">
      <alignment horizontal="center" vertical="center"/>
      <protection locked="0"/>
    </xf>
    <xf numFmtId="0" fontId="33" fillId="0" borderId="28" xfId="0" applyFont="1" applyFill="1" applyBorder="1" applyAlignment="1" applyProtection="1">
      <alignment vertical="center"/>
      <protection locked="0"/>
    </xf>
    <xf numFmtId="0" fontId="25" fillId="0" borderId="45" xfId="0" applyFont="1" applyFill="1" applyBorder="1" applyAlignment="1" applyProtection="1">
      <alignment horizontal="right" vertical="center"/>
      <protection locked="0"/>
    </xf>
    <xf numFmtId="0" fontId="24" fillId="0" borderId="46" xfId="0" applyFont="1" applyFill="1" applyBorder="1" applyAlignment="1" applyProtection="1">
      <alignment horizontal="right" vertical="center"/>
      <protection locked="0"/>
    </xf>
    <xf numFmtId="0" fontId="41" fillId="0" borderId="45" xfId="0" applyFont="1" applyFill="1" applyBorder="1" applyAlignment="1" applyProtection="1">
      <alignment horizontal="right" vertical="center"/>
      <protection locked="0"/>
    </xf>
    <xf numFmtId="0" fontId="24" fillId="0" borderId="47" xfId="0" applyFont="1" applyFill="1" applyBorder="1" applyAlignment="1" applyProtection="1">
      <alignment horizontal="right" vertical="center"/>
      <protection locked="0"/>
    </xf>
    <xf numFmtId="0" fontId="24" fillId="0" borderId="48" xfId="0" applyFont="1" applyFill="1" applyBorder="1" applyAlignment="1" applyProtection="1">
      <alignment horizontal="right" vertical="center"/>
      <protection locked="0"/>
    </xf>
    <xf numFmtId="0" fontId="41" fillId="0" borderId="47" xfId="0" applyFont="1" applyFill="1" applyBorder="1" applyAlignment="1" applyProtection="1">
      <alignment horizontal="right" vertical="center"/>
      <protection locked="0"/>
    </xf>
    <xf numFmtId="16" fontId="41" fillId="0" borderId="1" xfId="0" applyNumberFormat="1" applyFont="1" applyFill="1" applyBorder="1" applyAlignment="1" applyProtection="1">
      <alignment horizontal="center" vertical="center"/>
      <protection locked="0"/>
    </xf>
    <xf numFmtId="0" fontId="39" fillId="0" borderId="49" xfId="0" applyFont="1" applyFill="1" applyBorder="1" applyAlignment="1">
      <alignment horizontal="center" vertical="center"/>
    </xf>
    <xf numFmtId="0" fontId="42" fillId="0" borderId="3" xfId="0" applyFont="1" applyBorder="1"/>
    <xf numFmtId="0" fontId="45" fillId="0" borderId="0" xfId="0" applyFont="1" applyBorder="1"/>
    <xf numFmtId="0" fontId="45" fillId="0" borderId="14" xfId="0" applyFont="1" applyBorder="1" applyAlignment="1">
      <alignment horizontal="center" vertical="justify"/>
    </xf>
    <xf numFmtId="0" fontId="42" fillId="0" borderId="15" xfId="0" applyFont="1" applyBorder="1" applyAlignment="1">
      <alignment horizontal="center"/>
    </xf>
    <xf numFmtId="0" fontId="45" fillId="0" borderId="3" xfId="0" applyFont="1" applyBorder="1" applyAlignment="1">
      <alignment horizontal="center" vertical="justify"/>
    </xf>
    <xf numFmtId="0" fontId="45" fillId="0" borderId="0" xfId="0" applyFont="1"/>
    <xf numFmtId="14" fontId="45" fillId="0" borderId="0" xfId="0" applyNumberFormat="1" applyFont="1"/>
    <xf numFmtId="0" fontId="45" fillId="0" borderId="16" xfId="0" applyFont="1" applyBorder="1" applyAlignment="1">
      <alignment horizontal="center" vertical="justify"/>
    </xf>
    <xf numFmtId="0" fontId="45" fillId="0" borderId="17" xfId="0" applyFont="1" applyBorder="1"/>
    <xf numFmtId="0" fontId="45" fillId="0" borderId="18" xfId="0" applyFont="1" applyBorder="1"/>
    <xf numFmtId="0" fontId="45" fillId="0" borderId="18" xfId="0" applyFont="1" applyBorder="1" applyAlignment="1">
      <alignment horizontal="center" vertical="justify"/>
    </xf>
    <xf numFmtId="0" fontId="45" fillId="0" borderId="19" xfId="0" applyFont="1" applyBorder="1"/>
    <xf numFmtId="0" fontId="45" fillId="0" borderId="20" xfId="0" applyFont="1" applyBorder="1"/>
    <xf numFmtId="0" fontId="45" fillId="0" borderId="20" xfId="0" applyFont="1" applyBorder="1" applyAlignment="1">
      <alignment horizontal="center" vertical="justify"/>
    </xf>
    <xf numFmtId="0" fontId="46" fillId="0" borderId="1" xfId="0" applyFont="1" applyBorder="1" applyAlignment="1">
      <alignment horizontal="right" vertical="justify"/>
    </xf>
    <xf numFmtId="0" fontId="42" fillId="0" borderId="28" xfId="0" applyFont="1" applyBorder="1" applyAlignment="1">
      <alignment horizontal="center" vertical="justify"/>
    </xf>
    <xf numFmtId="0" fontId="46" fillId="0" borderId="21" xfId="0" applyFont="1" applyBorder="1" applyAlignment="1">
      <alignment horizontal="right" vertical="justify"/>
    </xf>
    <xf numFmtId="0" fontId="42" fillId="0" borderId="22" xfId="0" applyFont="1" applyBorder="1" applyAlignment="1">
      <alignment horizontal="center" vertical="justify"/>
    </xf>
    <xf numFmtId="20" fontId="42" fillId="0" borderId="22" xfId="0" applyNumberFormat="1" applyFont="1" applyBorder="1" applyAlignment="1">
      <alignment horizontal="center" vertical="justify"/>
    </xf>
    <xf numFmtId="0" fontId="45" fillId="0" borderId="21" xfId="0" applyFont="1" applyBorder="1"/>
    <xf numFmtId="0" fontId="42" fillId="0" borderId="22" xfId="0" applyFont="1" applyBorder="1" applyAlignment="1">
      <alignment vertical="top"/>
    </xf>
    <xf numFmtId="0" fontId="45" fillId="0" borderId="22" xfId="0" applyFont="1" applyBorder="1" applyAlignment="1">
      <alignment horizontal="center" vertical="justify"/>
    </xf>
    <xf numFmtId="0" fontId="45" fillId="0" borderId="21" xfId="0" applyFont="1" applyBorder="1" applyAlignment="1">
      <alignment vertical="top"/>
    </xf>
    <xf numFmtId="0" fontId="45" fillId="0" borderId="0" xfId="0" applyFont="1" applyBorder="1" applyAlignment="1">
      <alignment horizontal="center" vertical="justify"/>
    </xf>
    <xf numFmtId="0" fontId="42" fillId="0" borderId="0" xfId="0" applyFont="1" applyBorder="1" applyAlignment="1">
      <alignment horizontal="right"/>
    </xf>
    <xf numFmtId="0" fontId="45" fillId="0" borderId="23" xfId="0" applyFont="1" applyBorder="1" applyAlignment="1">
      <alignment horizontal="center" vertical="justify"/>
    </xf>
    <xf numFmtId="0" fontId="45" fillId="0" borderId="0" xfId="0" applyFont="1" applyAlignment="1">
      <alignment horizontal="center" vertical="justify"/>
    </xf>
    <xf numFmtId="0" fontId="45" fillId="0" borderId="24" xfId="0" applyFont="1" applyBorder="1" applyAlignment="1">
      <alignment horizontal="center" vertical="justify"/>
    </xf>
    <xf numFmtId="0" fontId="45" fillId="0" borderId="25" xfId="0" applyFont="1" applyBorder="1" applyAlignment="1">
      <alignment horizontal="center" vertical="justify"/>
    </xf>
    <xf numFmtId="0" fontId="47" fillId="0" borderId="26" xfId="0" applyFont="1" applyFill="1" applyBorder="1" applyAlignment="1">
      <alignment horizontal="center"/>
    </xf>
    <xf numFmtId="0" fontId="45" fillId="0" borderId="0" xfId="0" applyFont="1" applyAlignment="1"/>
    <xf numFmtId="0" fontId="42" fillId="0" borderId="21" xfId="0" applyFont="1" applyBorder="1" applyAlignment="1">
      <alignment vertical="top"/>
    </xf>
    <xf numFmtId="0" fontId="42" fillId="0" borderId="22" xfId="0" applyFont="1" applyBorder="1" applyAlignment="1">
      <alignment horizontal="center" vertical="top"/>
    </xf>
    <xf numFmtId="0" fontId="45" fillId="0" borderId="27" xfId="0" applyFont="1" applyBorder="1"/>
    <xf numFmtId="0" fontId="45" fillId="0" borderId="12" xfId="0" applyFont="1" applyBorder="1" applyAlignment="1">
      <alignment horizontal="center" vertical="justify"/>
    </xf>
    <xf numFmtId="0" fontId="48" fillId="0" borderId="0" xfId="0" applyFont="1" applyBorder="1" applyAlignment="1">
      <alignment horizontal="left"/>
    </xf>
    <xf numFmtId="0" fontId="49" fillId="0" borderId="0" xfId="0" applyFont="1" applyBorder="1" applyAlignment="1">
      <alignment horizontal="left"/>
    </xf>
    <xf numFmtId="0" fontId="50" fillId="0" borderId="0" xfId="0" applyFont="1" applyBorder="1" applyAlignment="1">
      <alignment horizont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justify"/>
    </xf>
    <xf numFmtId="0" fontId="50" fillId="0" borderId="0" xfId="0" applyFont="1" applyBorder="1" applyAlignment="1">
      <alignment horizontal="right"/>
    </xf>
    <xf numFmtId="0" fontId="49" fillId="0" borderId="0" xfId="0" applyFont="1"/>
    <xf numFmtId="0" fontId="49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0" fontId="49" fillId="0" borderId="0" xfId="0" quotePrefix="1" applyNumberFormat="1" applyFont="1" applyBorder="1" applyAlignment="1">
      <alignment horizontal="left"/>
    </xf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44" fillId="0" borderId="0" xfId="0" applyFont="1"/>
    <xf numFmtId="0" fontId="44" fillId="0" borderId="1" xfId="0" applyFont="1" applyBorder="1"/>
    <xf numFmtId="0" fontId="44" fillId="0" borderId="28" xfId="0" applyFont="1" applyBorder="1"/>
    <xf numFmtId="0" fontId="44" fillId="0" borderId="21" xfId="0" applyFont="1" applyBorder="1"/>
    <xf numFmtId="0" fontId="44" fillId="0" borderId="22" xfId="0" applyFont="1" applyBorder="1"/>
    <xf numFmtId="0" fontId="44" fillId="0" borderId="27" xfId="0" applyFont="1" applyBorder="1"/>
    <xf numFmtId="0" fontId="44" fillId="0" borderId="12" xfId="0" applyFont="1" applyBorder="1"/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53" fillId="0" borderId="0" xfId="0" applyFont="1" applyBorder="1" applyAlignment="1">
      <alignment horizontal="left"/>
    </xf>
    <xf numFmtId="0" fontId="54" fillId="0" borderId="0" xfId="0" applyFont="1" applyBorder="1" applyAlignment="1">
      <alignment horizontal="center"/>
    </xf>
    <xf numFmtId="0" fontId="53" fillId="0" borderId="0" xfId="0" applyFont="1" applyBorder="1"/>
    <xf numFmtId="0" fontId="53" fillId="0" borderId="0" xfId="0" applyFont="1" applyBorder="1" applyAlignment="1">
      <alignment horizontal="center" vertical="justify"/>
    </xf>
    <xf numFmtId="0" fontId="54" fillId="0" borderId="0" xfId="0" applyFont="1" applyBorder="1" applyAlignment="1">
      <alignment horizontal="right"/>
    </xf>
    <xf numFmtId="0" fontId="53" fillId="0" borderId="0" xfId="0" applyFont="1"/>
    <xf numFmtId="0" fontId="53" fillId="0" borderId="0" xfId="0" applyNumberFormat="1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3" fillId="0" borderId="0" xfId="0" quotePrefix="1" applyNumberFormat="1" applyFont="1" applyBorder="1" applyAlignment="1">
      <alignment horizontal="left"/>
    </xf>
    <xf numFmtId="0" fontId="53" fillId="0" borderId="0" xfId="0" applyFont="1" applyAlignment="1">
      <alignment horizontal="left" vertical="justify"/>
    </xf>
    <xf numFmtId="0" fontId="53" fillId="0" borderId="0" xfId="0" applyFont="1" applyBorder="1" applyAlignment="1">
      <alignment horizontal="left" vertical="justify"/>
    </xf>
    <xf numFmtId="0" fontId="1" fillId="0" borderId="0" xfId="0" applyFont="1" applyFill="1" applyBorder="1" applyAlignment="1" applyProtection="1">
      <alignment horizontal="center"/>
      <protection locked="0"/>
    </xf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42" fillId="0" borderId="28" xfId="0" applyFont="1" applyBorder="1" applyAlignment="1">
      <alignment horizontal="center" vertical="justify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56" fillId="0" borderId="0" xfId="0" applyFont="1"/>
    <xf numFmtId="0" fontId="33" fillId="5" borderId="0" xfId="0" quotePrefix="1" applyFont="1" applyFill="1" applyAlignment="1" applyProtection="1">
      <alignment horizontal="left" vertical="center"/>
      <protection locked="0"/>
    </xf>
    <xf numFmtId="0" fontId="41" fillId="0" borderId="6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0" borderId="50" xfId="0" applyBorder="1" applyAlignment="1">
      <alignment vertical="center"/>
    </xf>
    <xf numFmtId="0" fontId="0" fillId="0" borderId="51" xfId="0" applyBorder="1" applyAlignment="1">
      <alignment vertical="center"/>
    </xf>
    <xf numFmtId="0" fontId="58" fillId="0" borderId="51" xfId="0" applyFont="1" applyBorder="1" applyAlignment="1">
      <alignment horizontal="right" vertical="center" wrapText="1"/>
    </xf>
    <xf numFmtId="0" fontId="0" fillId="0" borderId="51" xfId="0" applyBorder="1"/>
    <xf numFmtId="15" fontId="58" fillId="0" borderId="52" xfId="0" applyNumberFormat="1" applyFont="1" applyBorder="1" applyAlignment="1">
      <alignment vertical="center" wrapText="1"/>
    </xf>
    <xf numFmtId="0" fontId="59" fillId="0" borderId="53" xfId="0" applyFont="1" applyBorder="1" applyAlignment="1">
      <alignment vertical="center" wrapText="1"/>
    </xf>
    <xf numFmtId="0" fontId="0" fillId="0" borderId="53" xfId="0" applyBorder="1"/>
    <xf numFmtId="0" fontId="59" fillId="0" borderId="51" xfId="0" applyFont="1" applyBorder="1" applyAlignment="1">
      <alignment vertical="center" wrapText="1"/>
    </xf>
    <xf numFmtId="0" fontId="0" fillId="0" borderId="53" xfId="0" applyBorder="1" applyAlignment="1">
      <alignment vertical="top" wrapText="1"/>
    </xf>
    <xf numFmtId="0" fontId="58" fillId="0" borderId="54" xfId="0" applyFont="1" applyBorder="1" applyAlignment="1">
      <alignment horizontal="center" vertical="center"/>
    </xf>
    <xf numFmtId="0" fontId="58" fillId="0" borderId="55" xfId="0" applyFont="1" applyBorder="1" applyAlignment="1">
      <alignment horizontal="center" vertical="center"/>
    </xf>
    <xf numFmtId="0" fontId="0" fillId="0" borderId="20" xfId="0" applyBorder="1" applyAlignment="1">
      <alignment vertical="top" wrapText="1"/>
    </xf>
    <xf numFmtId="0" fontId="58" fillId="0" borderId="12" xfId="0" applyFont="1" applyBorder="1" applyAlignment="1">
      <alignment horizontal="center" vertical="center" wrapText="1"/>
    </xf>
    <xf numFmtId="0" fontId="58" fillId="0" borderId="56" xfId="0" applyFont="1" applyBorder="1" applyAlignment="1">
      <alignment horizontal="center" vertical="center" wrapText="1"/>
    </xf>
    <xf numFmtId="0" fontId="58" fillId="0" borderId="56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 wrapText="1"/>
    </xf>
    <xf numFmtId="0" fontId="58" fillId="0" borderId="22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 wrapText="1"/>
    </xf>
    <xf numFmtId="0" fontId="59" fillId="0" borderId="57" xfId="0" applyFont="1" applyBorder="1" applyAlignment="1">
      <alignment horizontal="center" vertical="center" wrapText="1"/>
    </xf>
    <xf numFmtId="0" fontId="58" fillId="0" borderId="57" xfId="0" applyFont="1" applyBorder="1" applyAlignment="1">
      <alignment horizontal="center" vertical="center"/>
    </xf>
    <xf numFmtId="0" fontId="58" fillId="0" borderId="57" xfId="0" applyFont="1" applyBorder="1" applyAlignment="1">
      <alignment horizontal="center" vertical="center" wrapText="1"/>
    </xf>
    <xf numFmtId="0" fontId="59" fillId="0" borderId="58" xfId="0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0" borderId="57" xfId="0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59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38" xfId="0" applyBorder="1" applyAlignment="1">
      <alignment vertical="top" wrapText="1"/>
    </xf>
    <xf numFmtId="0" fontId="59" fillId="0" borderId="12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 wrapText="1"/>
    </xf>
    <xf numFmtId="0" fontId="59" fillId="0" borderId="60" xfId="0" applyFont="1" applyBorder="1" applyAlignment="1">
      <alignment horizontal="center" vertical="center" wrapText="1"/>
    </xf>
    <xf numFmtId="0" fontId="0" fillId="0" borderId="60" xfId="0" applyBorder="1" applyAlignment="1">
      <alignment vertical="top"/>
    </xf>
    <xf numFmtId="0" fontId="59" fillId="0" borderId="38" xfId="0" applyFont="1" applyBorder="1" applyAlignment="1">
      <alignment horizontal="center" vertical="center" wrapText="1"/>
    </xf>
    <xf numFmtId="0" fontId="58" fillId="0" borderId="58" xfId="0" applyFont="1" applyBorder="1" applyAlignment="1">
      <alignment horizontal="center" vertical="center"/>
    </xf>
    <xf numFmtId="0" fontId="0" fillId="0" borderId="61" xfId="0" applyBorder="1" applyAlignment="1">
      <alignment vertical="top"/>
    </xf>
    <xf numFmtId="0" fontId="0" fillId="0" borderId="62" xfId="0" applyBorder="1" applyAlignment="1">
      <alignment vertical="top"/>
    </xf>
    <xf numFmtId="0" fontId="0" fillId="0" borderId="63" xfId="0" applyBorder="1" applyAlignment="1">
      <alignment vertical="top" wrapText="1"/>
    </xf>
    <xf numFmtId="0" fontId="59" fillId="0" borderId="62" xfId="0" applyFont="1" applyBorder="1" applyAlignment="1">
      <alignment horizontal="center" vertical="center"/>
    </xf>
    <xf numFmtId="0" fontId="59" fillId="0" borderId="62" xfId="0" applyFont="1" applyBorder="1" applyAlignment="1">
      <alignment horizontal="center" vertical="center" wrapText="1"/>
    </xf>
    <xf numFmtId="0" fontId="59" fillId="0" borderId="64" xfId="0" applyFont="1" applyBorder="1" applyAlignment="1">
      <alignment horizontal="center" vertical="center" wrapText="1"/>
    </xf>
    <xf numFmtId="0" fontId="0" fillId="0" borderId="64" xfId="0" applyBorder="1" applyAlignment="1">
      <alignment vertical="top"/>
    </xf>
    <xf numFmtId="0" fontId="59" fillId="0" borderId="63" xfId="0" applyFont="1" applyBorder="1" applyAlignment="1">
      <alignment horizontal="center" vertical="center" wrapText="1"/>
    </xf>
    <xf numFmtId="0" fontId="59" fillId="0" borderId="65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59" fillId="0" borderId="67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 wrapText="1"/>
    </xf>
    <xf numFmtId="0" fontId="58" fillId="0" borderId="28" xfId="0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 wrapText="1"/>
    </xf>
    <xf numFmtId="0" fontId="59" fillId="0" borderId="47" xfId="0" applyFont="1" applyBorder="1" applyAlignment="1">
      <alignment horizontal="center" vertical="center" wrapText="1"/>
    </xf>
    <xf numFmtId="0" fontId="58" fillId="0" borderId="69" xfId="0" applyFont="1" applyBorder="1" applyAlignment="1">
      <alignment horizontal="center" vertical="center" wrapText="1"/>
    </xf>
    <xf numFmtId="0" fontId="58" fillId="0" borderId="22" xfId="0" applyFont="1" applyBorder="1" applyAlignment="1">
      <alignment horizontal="center" vertical="center" wrapText="1"/>
    </xf>
    <xf numFmtId="0" fontId="59" fillId="0" borderId="48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58" xfId="0" applyFont="1" applyBorder="1" applyAlignment="1">
      <alignment horizontal="center" vertical="center" wrapText="1"/>
    </xf>
    <xf numFmtId="0" fontId="59" fillId="0" borderId="70" xfId="0" applyFont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1" fillId="0" borderId="21" xfId="0" applyFont="1" applyFill="1" applyBorder="1" applyAlignment="1" applyProtection="1">
      <alignment horizontal="center" vertical="center"/>
      <protection locked="0"/>
    </xf>
    <xf numFmtId="0" fontId="57" fillId="0" borderId="51" xfId="0" applyFont="1" applyBorder="1" applyAlignment="1">
      <alignment vertical="center"/>
    </xf>
    <xf numFmtId="0" fontId="58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wrapText="1"/>
    </xf>
    <xf numFmtId="0" fontId="0" fillId="5" borderId="0" xfId="0" applyFill="1"/>
    <xf numFmtId="0" fontId="59" fillId="0" borderId="0" xfId="0" applyFont="1" applyFill="1" applyBorder="1" applyAlignment="1">
      <alignment horizontal="center" vertical="center" wrapText="1"/>
    </xf>
    <xf numFmtId="0" fontId="0" fillId="0" borderId="50" xfId="0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51" xfId="0" applyBorder="1" applyAlignment="1">
      <alignment wrapText="1"/>
    </xf>
    <xf numFmtId="0" fontId="0" fillId="0" borderId="53" xfId="0" applyBorder="1" applyAlignment="1">
      <alignment wrapText="1"/>
    </xf>
    <xf numFmtId="0" fontId="58" fillId="0" borderId="54" xfId="0" applyFont="1" applyBorder="1" applyAlignment="1">
      <alignment horizontal="center" vertical="center" wrapText="1"/>
    </xf>
    <xf numFmtId="0" fontId="58" fillId="0" borderId="55" xfId="0" applyFont="1" applyBorder="1" applyAlignment="1">
      <alignment horizontal="center" vertical="center" wrapText="1"/>
    </xf>
    <xf numFmtId="0" fontId="0" fillId="0" borderId="59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60" xfId="0" applyBorder="1" applyAlignment="1">
      <alignment vertical="top" wrapText="1"/>
    </xf>
    <xf numFmtId="0" fontId="58" fillId="0" borderId="58" xfId="0" applyFont="1" applyBorder="1" applyAlignment="1">
      <alignment horizontal="center" vertical="center" wrapText="1"/>
    </xf>
    <xf numFmtId="0" fontId="59" fillId="0" borderId="65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center" wrapText="1"/>
    </xf>
    <xf numFmtId="0" fontId="58" fillId="0" borderId="28" xfId="0" applyFont="1" applyBorder="1" applyAlignment="1">
      <alignment horizontal="center" vertical="center" wrapText="1"/>
    </xf>
    <xf numFmtId="0" fontId="0" fillId="0" borderId="61" xfId="0" applyBorder="1" applyAlignment="1">
      <alignment vertical="top" wrapText="1"/>
    </xf>
    <xf numFmtId="0" fontId="0" fillId="0" borderId="62" xfId="0" applyBorder="1" applyAlignment="1">
      <alignment vertical="top" wrapText="1"/>
    </xf>
    <xf numFmtId="0" fontId="0" fillId="0" borderId="64" xfId="0" applyBorder="1" applyAlignment="1">
      <alignment vertical="top" wrapText="1"/>
    </xf>
    <xf numFmtId="0" fontId="0" fillId="0" borderId="0" xfId="0" applyAlignment="1">
      <alignment wrapText="1"/>
    </xf>
    <xf numFmtId="0" fontId="25" fillId="0" borderId="45" xfId="0" applyFont="1" applyFill="1" applyBorder="1" applyAlignment="1" applyProtection="1">
      <alignment vertical="center"/>
      <protection locked="0"/>
    </xf>
    <xf numFmtId="0" fontId="24" fillId="0" borderId="14" xfId="0" applyFont="1" applyFill="1" applyBorder="1" applyAlignment="1" applyProtection="1">
      <alignment horizontal="right" vertical="center"/>
      <protection locked="0"/>
    </xf>
    <xf numFmtId="20" fontId="41" fillId="0" borderId="71" xfId="0" applyNumberFormat="1" applyFont="1" applyFill="1" applyBorder="1" applyAlignment="1" applyProtection="1">
      <alignment horizontal="right" vertical="center"/>
      <protection locked="0"/>
    </xf>
    <xf numFmtId="0" fontId="1" fillId="0" borderId="72" xfId="0" applyFont="1" applyFill="1" applyBorder="1" applyAlignment="1" applyProtection="1">
      <alignment horizontal="right" vertical="center"/>
      <protection locked="0"/>
    </xf>
    <xf numFmtId="0" fontId="2" fillId="0" borderId="72" xfId="0" applyFont="1" applyFill="1" applyBorder="1" applyAlignment="1" applyProtection="1">
      <alignment horizontal="right" vertical="center"/>
      <protection locked="0"/>
    </xf>
    <xf numFmtId="0" fontId="2" fillId="0" borderId="73" xfId="0" applyFont="1" applyFill="1" applyBorder="1" applyAlignment="1" applyProtection="1">
      <alignment horizontal="right" vertical="center"/>
      <protection locked="0"/>
    </xf>
    <xf numFmtId="20" fontId="41" fillId="0" borderId="74" xfId="0" applyNumberFormat="1" applyFont="1" applyFill="1" applyBorder="1" applyAlignment="1" applyProtection="1">
      <alignment horizontal="right" vertical="center"/>
      <protection locked="0"/>
    </xf>
    <xf numFmtId="0" fontId="1" fillId="0" borderId="46" xfId="0" applyFont="1" applyFill="1" applyBorder="1" applyAlignment="1" applyProtection="1">
      <alignment horizontal="right" vertical="center"/>
      <protection locked="0"/>
    </xf>
    <xf numFmtId="0" fontId="2" fillId="0" borderId="46" xfId="0" applyFont="1" applyFill="1" applyBorder="1" applyAlignment="1" applyProtection="1">
      <alignment horizontal="right" vertical="center"/>
      <protection locked="0"/>
    </xf>
    <xf numFmtId="0" fontId="2" fillId="0" borderId="14" xfId="0" applyFont="1" applyFill="1" applyBorder="1" applyAlignment="1" applyProtection="1">
      <alignment horizontal="right" vertical="center"/>
      <protection locked="0"/>
    </xf>
    <xf numFmtId="0" fontId="0" fillId="0" borderId="22" xfId="0" applyFill="1" applyBorder="1" applyAlignment="1">
      <alignment vertical="center"/>
    </xf>
    <xf numFmtId="0" fontId="41" fillId="0" borderId="1" xfId="0" applyFont="1" applyFill="1" applyBorder="1" applyAlignment="1" applyProtection="1">
      <alignment horizontal="center" vertical="center"/>
      <protection locked="0"/>
    </xf>
    <xf numFmtId="0" fontId="1" fillId="0" borderId="21" xfId="0" applyFont="1" applyFill="1" applyBorder="1" applyAlignment="1" applyProtection="1">
      <alignment horizontal="center" vertical="center"/>
      <protection locked="0"/>
    </xf>
    <xf numFmtId="0" fontId="26" fillId="0" borderId="75" xfId="0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2" fillId="0" borderId="75" xfId="0" applyFont="1" applyFill="1" applyBorder="1" applyAlignment="1" applyProtection="1">
      <alignment horizontal="center" vertical="center"/>
      <protection locked="0"/>
    </xf>
    <xf numFmtId="0" fontId="30" fillId="0" borderId="5" xfId="0" applyFont="1" applyFill="1" applyBorder="1" applyAlignment="1" applyProtection="1">
      <alignment horizontal="center" vertical="center"/>
      <protection locked="0"/>
    </xf>
    <xf numFmtId="0" fontId="30" fillId="0" borderId="21" xfId="0" applyFont="1" applyFill="1" applyBorder="1" applyAlignment="1" applyProtection="1">
      <alignment horizontal="center" vertical="center"/>
      <protection locked="0"/>
    </xf>
    <xf numFmtId="0" fontId="26" fillId="0" borderId="5" xfId="0" applyFont="1" applyFill="1" applyBorder="1" applyAlignment="1" applyProtection="1">
      <alignment horizontal="center" vertical="center"/>
      <protection locked="0"/>
    </xf>
    <xf numFmtId="0" fontId="26" fillId="0" borderId="21" xfId="0" applyFont="1" applyFill="1" applyBorder="1" applyAlignment="1" applyProtection="1">
      <alignment horizontal="center" vertical="center"/>
      <protection locked="0"/>
    </xf>
    <xf numFmtId="0" fontId="2" fillId="0" borderId="21" xfId="0" applyFont="1" applyFill="1" applyBorder="1" applyAlignment="1" applyProtection="1">
      <alignment horizontal="center" vertical="center"/>
      <protection locked="0"/>
    </xf>
    <xf numFmtId="0" fontId="41" fillId="0" borderId="28" xfId="0" applyFont="1" applyFill="1" applyBorder="1" applyAlignment="1" applyProtection="1">
      <alignment horizontal="center" vertical="center"/>
      <protection locked="0"/>
    </xf>
    <xf numFmtId="0" fontId="26" fillId="0" borderId="19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6" fillId="0" borderId="76" xfId="0" applyFont="1" applyFill="1" applyBorder="1" applyAlignment="1" applyProtection="1">
      <alignment horizontal="center" vertical="center"/>
      <protection locked="0"/>
    </xf>
    <xf numFmtId="0" fontId="26" fillId="0" borderId="22" xfId="0" applyFont="1" applyFill="1" applyBorder="1" applyAlignment="1" applyProtection="1">
      <alignment horizontal="center" vertical="center"/>
      <protection locked="0"/>
    </xf>
    <xf numFmtId="0" fontId="2" fillId="0" borderId="22" xfId="0" applyFont="1" applyFill="1" applyBorder="1" applyAlignment="1" applyProtection="1">
      <alignment horizontal="center" vertical="center"/>
      <protection locked="0"/>
    </xf>
    <xf numFmtId="0" fontId="0" fillId="0" borderId="6" xfId="0" applyFill="1" applyBorder="1" applyAlignment="1">
      <alignment vertical="center"/>
    </xf>
    <xf numFmtId="0" fontId="24" fillId="0" borderId="39" xfId="0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 vertical="center"/>
      <protection locked="0"/>
    </xf>
    <xf numFmtId="0" fontId="41" fillId="0" borderId="11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26" fillId="0" borderId="17" xfId="0" applyFont="1" applyFill="1" applyBorder="1" applyAlignment="1" applyProtection="1">
      <alignment horizontal="center" vertical="center"/>
      <protection locked="0"/>
    </xf>
    <xf numFmtId="0" fontId="26" fillId="0" borderId="77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7" xfId="0" applyFont="1" applyFill="1" applyBorder="1" applyAlignment="1" applyProtection="1">
      <alignment horizontal="center" vertical="center"/>
      <protection locked="0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>
      <alignment vertical="center"/>
    </xf>
    <xf numFmtId="0" fontId="41" fillId="0" borderId="78" xfId="0" applyFont="1" applyFill="1" applyBorder="1" applyAlignment="1" applyProtection="1">
      <alignment horizontal="center" vertical="center"/>
      <protection locked="0"/>
    </xf>
    <xf numFmtId="0" fontId="26" fillId="0" borderId="79" xfId="0" applyFont="1" applyFill="1" applyBorder="1" applyAlignment="1" applyProtection="1">
      <alignment horizontal="center" vertical="center"/>
      <protection locked="0"/>
    </xf>
    <xf numFmtId="0" fontId="26" fillId="0" borderId="80" xfId="0" applyFont="1" applyFill="1" applyBorder="1" applyAlignment="1" applyProtection="1">
      <alignment horizontal="center" vertical="center"/>
      <protection locked="0"/>
    </xf>
    <xf numFmtId="0" fontId="26" fillId="0" borderId="7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39" fillId="0" borderId="10" xfId="0" applyFont="1" applyFill="1" applyBorder="1" applyAlignment="1">
      <alignment vertical="center"/>
    </xf>
    <xf numFmtId="0" fontId="60" fillId="7" borderId="21" xfId="0" applyFont="1" applyFill="1" applyBorder="1" applyAlignment="1">
      <alignment vertical="center"/>
    </xf>
    <xf numFmtId="0" fontId="60" fillId="7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/>
    <xf numFmtId="0" fontId="35" fillId="0" borderId="0" xfId="0" applyFont="1" applyFill="1"/>
    <xf numFmtId="16" fontId="15" fillId="0" borderId="28" xfId="0" applyNumberFormat="1" applyFont="1" applyBorder="1" applyAlignment="1">
      <alignment horizontal="center" vertical="justify"/>
    </xf>
    <xf numFmtId="0" fontId="19" fillId="0" borderId="0" xfId="0" applyFont="1" applyBorder="1" applyAlignment="1">
      <alignment horizontal="left" vertical="justify"/>
    </xf>
    <xf numFmtId="0" fontId="22" fillId="0" borderId="0" xfId="0" applyFont="1" applyAlignment="1">
      <alignment horizontal="left" vertical="justify"/>
    </xf>
    <xf numFmtId="0" fontId="1" fillId="0" borderId="19" xfId="0" applyFont="1" applyFill="1" applyBorder="1" applyAlignment="1" applyProtection="1">
      <alignment horizontal="center" vertical="center"/>
      <protection locked="0"/>
    </xf>
    <xf numFmtId="0" fontId="1" fillId="0" borderId="23" xfId="0" applyFont="1" applyFill="1" applyBorder="1" applyAlignment="1" applyProtection="1">
      <alignment horizontal="center" vertical="center"/>
      <protection locked="0"/>
    </xf>
    <xf numFmtId="0" fontId="1" fillId="0" borderId="44" xfId="0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left" vertical="center"/>
      <protection locked="0"/>
    </xf>
    <xf numFmtId="0" fontId="33" fillId="0" borderId="0" xfId="0" applyNumberFormat="1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6" fillId="0" borderId="0" xfId="1" applyFont="1" applyAlignment="1">
      <alignment horizontal="center" vertical="justify"/>
    </xf>
    <xf numFmtId="0" fontId="7" fillId="0" borderId="0" xfId="0" applyFont="1" applyFill="1" applyAlignment="1">
      <alignment horizontal="center"/>
    </xf>
    <xf numFmtId="0" fontId="19" fillId="0" borderId="0" xfId="0" applyFont="1" applyBorder="1" applyAlignment="1">
      <alignment horizontal="left" vertical="justify"/>
    </xf>
    <xf numFmtId="0" fontId="22" fillId="0" borderId="0" xfId="0" applyFont="1" applyAlignment="1">
      <alignment horizontal="left" vertical="justify"/>
    </xf>
    <xf numFmtId="0" fontId="20" fillId="0" borderId="0" xfId="0" applyFont="1" applyBorder="1" applyAlignment="1">
      <alignment horizontal="left" vertical="justify"/>
    </xf>
    <xf numFmtId="0" fontId="15" fillId="4" borderId="21" xfId="0" applyFont="1" applyFill="1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6" fillId="4" borderId="21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14" fontId="15" fillId="4" borderId="27" xfId="0" applyNumberFormat="1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21" xfId="0" applyFont="1" applyBorder="1" applyAlignment="1">
      <alignment horizontal="center" vertical="justify"/>
    </xf>
    <xf numFmtId="0" fontId="0" fillId="0" borderId="22" xfId="0" applyBorder="1" applyAlignment="1">
      <alignment horizontal="center" vertical="justify"/>
    </xf>
    <xf numFmtId="0" fontId="14" fillId="4" borderId="1" xfId="0" applyFont="1" applyFill="1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14" fillId="4" borderId="28" xfId="0" applyFont="1" applyFill="1" applyBorder="1" applyAlignment="1">
      <alignment horizontal="center" wrapText="1"/>
    </xf>
    <xf numFmtId="0" fontId="15" fillId="4" borderId="22" xfId="0" applyFont="1" applyFill="1" applyBorder="1" applyAlignment="1">
      <alignment horizontal="center" wrapText="1"/>
    </xf>
    <xf numFmtId="0" fontId="6" fillId="4" borderId="22" xfId="0" applyFont="1" applyFill="1" applyBorder="1" applyAlignment="1">
      <alignment horizontal="center"/>
    </xf>
    <xf numFmtId="14" fontId="15" fillId="4" borderId="12" xfId="0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left" vertical="justify"/>
    </xf>
    <xf numFmtId="0" fontId="49" fillId="0" borderId="0" xfId="0" applyFont="1" applyAlignment="1">
      <alignment horizontal="left" vertical="justify"/>
    </xf>
    <xf numFmtId="0" fontId="50" fillId="0" borderId="0" xfId="0" applyFont="1" applyBorder="1" applyAlignment="1">
      <alignment horizontal="left" vertical="justify"/>
    </xf>
    <xf numFmtId="0" fontId="45" fillId="0" borderId="21" xfId="0" applyFont="1" applyBorder="1" applyAlignment="1">
      <alignment horizontal="center" vertical="justify"/>
    </xf>
    <xf numFmtId="0" fontId="44" fillId="0" borderId="22" xfId="0" applyFont="1" applyBorder="1" applyAlignment="1">
      <alignment horizontal="center" vertical="justify"/>
    </xf>
    <xf numFmtId="0" fontId="43" fillId="6" borderId="1" xfId="0" applyFont="1" applyFill="1" applyBorder="1" applyAlignment="1">
      <alignment horizontal="center" wrapText="1"/>
    </xf>
    <xf numFmtId="0" fontId="44" fillId="6" borderId="28" xfId="0" applyFont="1" applyFill="1" applyBorder="1" applyAlignment="1">
      <alignment horizontal="center" wrapText="1"/>
    </xf>
    <xf numFmtId="0" fontId="42" fillId="6" borderId="21" xfId="0" applyFont="1" applyFill="1" applyBorder="1" applyAlignment="1">
      <alignment horizontal="center" wrapText="1"/>
    </xf>
    <xf numFmtId="0" fontId="44" fillId="6" borderId="22" xfId="0" applyFont="1" applyFill="1" applyBorder="1" applyAlignment="1">
      <alignment horizontal="center" wrapText="1"/>
    </xf>
    <xf numFmtId="0" fontId="49" fillId="6" borderId="21" xfId="0" applyFont="1" applyFill="1" applyBorder="1" applyAlignment="1">
      <alignment horizontal="center"/>
    </xf>
    <xf numFmtId="0" fontId="52" fillId="6" borderId="22" xfId="0" applyFont="1" applyFill="1" applyBorder="1" applyAlignment="1">
      <alignment horizontal="center"/>
    </xf>
    <xf numFmtId="14" fontId="42" fillId="6" borderId="27" xfId="0" applyNumberFormat="1" applyFont="1" applyFill="1" applyBorder="1" applyAlignment="1">
      <alignment horizontal="center"/>
    </xf>
    <xf numFmtId="0" fontId="44" fillId="6" borderId="12" xfId="0" applyFont="1" applyFill="1" applyBorder="1" applyAlignment="1">
      <alignment horizontal="center"/>
    </xf>
    <xf numFmtId="0" fontId="42" fillId="0" borderId="1" xfId="0" applyFont="1" applyBorder="1" applyAlignment="1">
      <alignment horizontal="center" vertical="justify"/>
    </xf>
    <xf numFmtId="0" fontId="42" fillId="0" borderId="28" xfId="0" applyFont="1" applyBorder="1" applyAlignment="1">
      <alignment horizontal="center" vertical="justify"/>
    </xf>
  </cellXfs>
  <cellStyles count="45">
    <cellStyle name="Currency" xfId="44" builtinId="4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Normal" xfId="0" builtinId="0"/>
    <cellStyle name="Normal_score sheets" xfId="1"/>
  </cellStyles>
  <dxfs count="109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60"/>
  <sheetViews>
    <sheetView tabSelected="1" zoomScale="95" zoomScaleNormal="95" workbookViewId="0">
      <selection activeCell="B1" sqref="B1:Q1"/>
    </sheetView>
  </sheetViews>
  <sheetFormatPr defaultColWidth="9.6640625" defaultRowHeight="14.4" x14ac:dyDescent="0.3"/>
  <cols>
    <col min="1" max="1" width="1.88671875" style="87" customWidth="1"/>
    <col min="2" max="2" width="9.6640625" style="87"/>
    <col min="3" max="17" width="15.6640625" style="87" customWidth="1"/>
    <col min="18" max="18" width="3.6640625" style="87" customWidth="1"/>
    <col min="19" max="19" width="20.33203125" style="195" customWidth="1"/>
    <col min="20" max="20" width="6.88671875" style="195" customWidth="1"/>
    <col min="21" max="24" width="9.6640625" style="193"/>
    <col min="25" max="25" width="31.109375" style="87" bestFit="1" customWidth="1"/>
    <col min="26" max="16384" width="9.6640625" style="87"/>
  </cols>
  <sheetData>
    <row r="1" spans="1:25" ht="18" customHeight="1" x14ac:dyDescent="0.3">
      <c r="A1" s="1"/>
      <c r="B1" s="509" t="s">
        <v>538</v>
      </c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2"/>
    </row>
    <row r="2" spans="1:25" ht="15" thickBot="1" x14ac:dyDescent="0.35">
      <c r="A2" s="3"/>
      <c r="B2" s="4" t="s">
        <v>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194"/>
      <c r="T2" s="194" t="s">
        <v>200</v>
      </c>
      <c r="U2" s="194" t="s">
        <v>278</v>
      </c>
      <c r="V2" s="194" t="s">
        <v>279</v>
      </c>
      <c r="W2" s="194" t="s">
        <v>280</v>
      </c>
      <c r="X2" s="194" t="s">
        <v>281</v>
      </c>
    </row>
    <row r="3" spans="1:25" s="202" customFormat="1" ht="15" customHeight="1" x14ac:dyDescent="0.3">
      <c r="A3" s="196"/>
      <c r="B3" s="451"/>
      <c r="C3" s="277">
        <v>42200</v>
      </c>
      <c r="D3" s="198" t="s">
        <v>1</v>
      </c>
      <c r="E3" s="199" t="str">
        <f>CONCATENATE("S/up:",C6)</f>
        <v>S/up:Red dogs</v>
      </c>
      <c r="F3" s="277">
        <f>C3+7</f>
        <v>42207</v>
      </c>
      <c r="G3" s="198" t="s">
        <v>2</v>
      </c>
      <c r="H3" s="199" t="str">
        <f>CONCATENATE("S/up:",F7)</f>
        <v>S/up:Hot Chilli Prawns</v>
      </c>
      <c r="I3" s="277">
        <f>F3+7</f>
        <v>42214</v>
      </c>
      <c r="J3" s="198" t="s">
        <v>3</v>
      </c>
      <c r="K3" s="199" t="str">
        <f>CONCATENATE("S/up:",I6)</f>
        <v>S/up:SOS</v>
      </c>
      <c r="L3" s="277">
        <f>I3+7</f>
        <v>42221</v>
      </c>
      <c r="M3" s="198" t="s">
        <v>4</v>
      </c>
      <c r="N3" s="199" t="str">
        <f>CONCATENATE("S/up:",L7)</f>
        <v>S/up:Cilia</v>
      </c>
      <c r="O3" s="277">
        <f>L3+7</f>
        <v>42228</v>
      </c>
      <c r="P3" s="198" t="s">
        <v>5</v>
      </c>
      <c r="Q3" s="199" t="str">
        <f>CONCATENATE("S/up:",O7)</f>
        <v>S/up:Old Puckers</v>
      </c>
      <c r="R3" s="200"/>
      <c r="S3" s="201"/>
      <c r="T3" s="201" t="s">
        <v>201</v>
      </c>
      <c r="U3" s="201" t="s">
        <v>83</v>
      </c>
      <c r="V3" s="201" t="s">
        <v>83</v>
      </c>
      <c r="W3" s="201" t="s">
        <v>83</v>
      </c>
      <c r="X3" s="201" t="s">
        <v>83</v>
      </c>
    </row>
    <row r="4" spans="1:25" s="202" customFormat="1" ht="15" customHeight="1" thickBot="1" x14ac:dyDescent="0.35">
      <c r="A4" s="8"/>
      <c r="B4" s="452" t="s">
        <v>6</v>
      </c>
      <c r="C4" s="89" t="s">
        <v>7</v>
      </c>
      <c r="D4" s="10" t="s">
        <v>8</v>
      </c>
      <c r="E4" s="88" t="s">
        <v>9</v>
      </c>
      <c r="F4" s="89" t="s">
        <v>7</v>
      </c>
      <c r="G4" s="10" t="s">
        <v>8</v>
      </c>
      <c r="H4" s="88" t="s">
        <v>9</v>
      </c>
      <c r="I4" s="89" t="s">
        <v>7</v>
      </c>
      <c r="J4" s="10" t="s">
        <v>8</v>
      </c>
      <c r="K4" s="88" t="s">
        <v>9</v>
      </c>
      <c r="L4" s="89" t="s">
        <v>7</v>
      </c>
      <c r="M4" s="10" t="s">
        <v>8</v>
      </c>
      <c r="N4" s="88" t="s">
        <v>9</v>
      </c>
      <c r="O4" s="89" t="s">
        <v>7</v>
      </c>
      <c r="P4" s="10" t="s">
        <v>8</v>
      </c>
      <c r="Q4" s="88" t="s">
        <v>9</v>
      </c>
      <c r="R4" s="200"/>
      <c r="S4" s="203" t="str">
        <f t="shared" ref="S4:S11" si="0">C133</f>
        <v>Red dogs</v>
      </c>
      <c r="T4" s="203">
        <f>COUNTIF($C$8:$Q$8,$S4)+COUNTIF($C$16:$Q$16,$S4)+COUNTIF($C$24:$Q$24,$S4)+COUNTIF($C$32:$Q$32,$S4)+COUNTIF($C$46:$Q$46,$S4)+COUNTIF($C$54:$Q$54,$S4)+COUNTIF($C$62:$Q$62,$S4)+COUNTIF($C$70:$Q$70,$S4)+COUNTIF($C$83:$N$83,$S4)+COUNTIF($C$91:$N$91,$S4)+COUNTIF($C$99:$N$99,$S4)+COUNTIF($C$107:$N$107,$S4)</f>
        <v>9</v>
      </c>
      <c r="U4" s="203">
        <f>COUNTIF($C$6:$Q$7,$S4)+COUNTIF($C$44:$Q$45,$S4)+COUNTIF($C$81:$Q$82,$S4)</f>
        <v>1</v>
      </c>
      <c r="V4" s="203">
        <f t="shared" ref="V4:V33" si="1">COUNTIF($C$14:$Q$15,$S4)+COUNTIF($C$52:$Q$53,$S4)+COUNTIF($C$89:$Q$90,$S4)</f>
        <v>4</v>
      </c>
      <c r="W4" s="203">
        <f t="shared" ref="W4:W33" si="2">COUNTIF($C$22:$Q$23,$S4)+COUNTIF($C$60:$Q$61,$S4)+COUNTIF($C$97:$Q$98,$S4)</f>
        <v>5</v>
      </c>
      <c r="X4" s="203">
        <f t="shared" ref="X4:X33" si="3">COUNTIF($C$30:$Q$31,$S4)+COUNTIF($C$68:$Q$69,$S4)+COUNTIF($C$105:$Q$106,$S4)</f>
        <v>5</v>
      </c>
    </row>
    <row r="5" spans="1:25" s="209" customFormat="1" ht="15" customHeight="1" x14ac:dyDescent="0.3">
      <c r="A5" s="204"/>
      <c r="B5" s="453" t="s">
        <v>10</v>
      </c>
      <c r="C5" s="462" t="s">
        <v>13</v>
      </c>
      <c r="D5" s="205" t="s">
        <v>146</v>
      </c>
      <c r="E5" s="472" t="s">
        <v>146</v>
      </c>
      <c r="F5" s="462" t="s">
        <v>12</v>
      </c>
      <c r="G5" s="205" t="s">
        <v>146</v>
      </c>
      <c r="H5" s="472" t="s">
        <v>146</v>
      </c>
      <c r="I5" s="462" t="s">
        <v>12</v>
      </c>
      <c r="J5" s="205" t="s">
        <v>146</v>
      </c>
      <c r="K5" s="472" t="s">
        <v>146</v>
      </c>
      <c r="L5" s="462" t="s">
        <v>12</v>
      </c>
      <c r="M5" s="205" t="s">
        <v>146</v>
      </c>
      <c r="N5" s="472" t="s">
        <v>146</v>
      </c>
      <c r="O5" s="462" t="s">
        <v>12</v>
      </c>
      <c r="P5" s="205" t="s">
        <v>146</v>
      </c>
      <c r="Q5" s="472" t="s">
        <v>146</v>
      </c>
      <c r="R5" s="207"/>
      <c r="S5" s="208" t="str">
        <f t="shared" si="0"/>
        <v>Raging Ranga's</v>
      </c>
      <c r="T5" s="208">
        <f t="shared" ref="T5:T33" si="4">COUNTIF($C$8:$Q$8,$S5)+COUNTIF($C$16:$Q$16,$S5)+COUNTIF($C$24:$Q$24,$S5)+COUNTIF($C$32:$Q$32,$S5)+COUNTIF($C$46:$Q$46,$S5)+COUNTIF($C$54:$Q$54,$S5)+COUNTIF($C$62:$Q$62,$S5)+COUNTIF($C$70:$Q$70,$S5)+COUNTIF($C$83:$N$83,$S5)+COUNTIF($C$91:$N$91,$S5)+COUNTIF($C$99:$N$99,$S5)+COUNTIF($C$107:$N$107,$S5)</f>
        <v>9</v>
      </c>
      <c r="U5" s="208">
        <f t="shared" ref="U5:U33" si="5">COUNTIF($C$6:$Q$7,$S5)+COUNTIF($C$44:$Q$45,$S5)+COUNTIF($C$81:$Q$82,$S5)</f>
        <v>1</v>
      </c>
      <c r="V5" s="208">
        <f t="shared" si="1"/>
        <v>4</v>
      </c>
      <c r="W5" s="208">
        <f t="shared" si="2"/>
        <v>5</v>
      </c>
      <c r="X5" s="208">
        <f t="shared" si="3"/>
        <v>5</v>
      </c>
    </row>
    <row r="6" spans="1:25" s="202" customFormat="1" ht="15" customHeight="1" x14ac:dyDescent="0.3">
      <c r="A6" s="210"/>
      <c r="B6" s="454" t="s">
        <v>14</v>
      </c>
      <c r="C6" s="463" t="str">
        <f>$C$133</f>
        <v>Red dogs</v>
      </c>
      <c r="D6" s="229" t="str">
        <f>$G$144</f>
        <v>Trojans</v>
      </c>
      <c r="E6" s="257" t="str">
        <f>$G$146</f>
        <v xml:space="preserve">Vikings </v>
      </c>
      <c r="F6" s="264" t="str">
        <f>$E$133</f>
        <v>SOS</v>
      </c>
      <c r="G6" s="229" t="str">
        <f>$G$144</f>
        <v>Trojans</v>
      </c>
      <c r="H6" s="257" t="str">
        <f>$G$145</f>
        <v>Barbarians</v>
      </c>
      <c r="I6" s="264" t="str">
        <f>$E$133</f>
        <v>SOS</v>
      </c>
      <c r="J6" s="229" t="str">
        <f>$G$146</f>
        <v xml:space="preserve">Vikings </v>
      </c>
      <c r="K6" s="257" t="str">
        <f>$G$147</f>
        <v>Gladiators</v>
      </c>
      <c r="L6" s="264" t="str">
        <f>$E$138</f>
        <v>Dr Schwant von Eaglehorn</v>
      </c>
      <c r="M6" s="229" t="str">
        <f>$G$147</f>
        <v>Gladiators</v>
      </c>
      <c r="N6" s="257" t="str">
        <f>$G$145</f>
        <v>Barbarians</v>
      </c>
      <c r="O6" s="264" t="str">
        <f>$E$139</f>
        <v>Cilia</v>
      </c>
      <c r="P6" s="229" t="str">
        <f>$G$147</f>
        <v>Gladiators</v>
      </c>
      <c r="Q6" s="257" t="str">
        <f>$G$146</f>
        <v xml:space="preserve">Vikings </v>
      </c>
      <c r="R6" s="200"/>
      <c r="S6" s="208" t="str">
        <f>C135</f>
        <v>Depth Charges</v>
      </c>
      <c r="T6" s="208">
        <f t="shared" si="4"/>
        <v>9</v>
      </c>
      <c r="U6" s="208">
        <f t="shared" si="5"/>
        <v>0</v>
      </c>
      <c r="V6" s="208">
        <f t="shared" si="1"/>
        <v>5</v>
      </c>
      <c r="W6" s="208">
        <f t="shared" si="2"/>
        <v>5</v>
      </c>
      <c r="X6" s="208">
        <f t="shared" si="3"/>
        <v>5</v>
      </c>
    </row>
    <row r="7" spans="1:25" s="202" customFormat="1" ht="15" customHeight="1" x14ac:dyDescent="0.3">
      <c r="A7" s="210"/>
      <c r="B7" s="454" t="s">
        <v>23</v>
      </c>
      <c r="C7" s="463" t="str">
        <f>$C$134</f>
        <v>Raging Ranga's</v>
      </c>
      <c r="D7" s="229" t="str">
        <f>$G$145</f>
        <v>Barbarians</v>
      </c>
      <c r="E7" s="257" t="str">
        <f>$G$147</f>
        <v>Gladiators</v>
      </c>
      <c r="F7" s="264" t="str">
        <f>$E$134</f>
        <v>Hot Chilli Prawns</v>
      </c>
      <c r="G7" s="229" t="str">
        <f>$G$146</f>
        <v xml:space="preserve">Vikings </v>
      </c>
      <c r="H7" s="257" t="str">
        <f>$G$147</f>
        <v>Gladiators</v>
      </c>
      <c r="I7" s="264" t="str">
        <f>$E$135</f>
        <v>Old Puckers</v>
      </c>
      <c r="J7" s="229" t="str">
        <f>$G$145</f>
        <v>Barbarians</v>
      </c>
      <c r="K7" s="257" t="str">
        <f>$G$144</f>
        <v>Trojans</v>
      </c>
      <c r="L7" s="264" t="str">
        <f>$E$139</f>
        <v>Cilia</v>
      </c>
      <c r="M7" s="229" t="str">
        <f>$G$146</f>
        <v xml:space="preserve">Vikings </v>
      </c>
      <c r="N7" s="257" t="str">
        <f>$G$144</f>
        <v>Trojans</v>
      </c>
      <c r="O7" s="264" t="str">
        <f>$E$135</f>
        <v>Old Puckers</v>
      </c>
      <c r="P7" s="229" t="str">
        <f>$G$145</f>
        <v>Barbarians</v>
      </c>
      <c r="Q7" s="257" t="str">
        <f>$G$144</f>
        <v>Trojans</v>
      </c>
      <c r="R7" s="200"/>
      <c r="S7" s="208" t="str">
        <f t="shared" si="0"/>
        <v>Turbo Taddies</v>
      </c>
      <c r="T7" s="208">
        <f t="shared" si="4"/>
        <v>9</v>
      </c>
      <c r="U7" s="208">
        <f t="shared" si="5"/>
        <v>0</v>
      </c>
      <c r="V7" s="208">
        <f t="shared" si="1"/>
        <v>5</v>
      </c>
      <c r="W7" s="208">
        <f t="shared" si="2"/>
        <v>6</v>
      </c>
      <c r="X7" s="208">
        <f t="shared" si="3"/>
        <v>4</v>
      </c>
    </row>
    <row r="8" spans="1:25" s="202" customFormat="1" ht="15" customHeight="1" x14ac:dyDescent="0.3">
      <c r="A8" s="213"/>
      <c r="B8" s="455" t="s">
        <v>26</v>
      </c>
      <c r="C8" s="506" t="str">
        <f>C14</f>
        <v>Turbo Taddies</v>
      </c>
      <c r="D8" s="214" t="str">
        <f>D15</f>
        <v>The Grizzlies</v>
      </c>
      <c r="E8" s="473" t="str">
        <f>E15</f>
        <v>Plying Pucksters</v>
      </c>
      <c r="F8" s="464" t="str">
        <f>F14</f>
        <v>Depth Charges</v>
      </c>
      <c r="G8" s="232" t="str">
        <f>G14</f>
        <v>UTAS Flounders</v>
      </c>
      <c r="H8" s="473" t="str">
        <f>H15</f>
        <v>Crabs</v>
      </c>
      <c r="I8" s="464" t="str">
        <f>K14</f>
        <v>Dr Schwant von Eaglehorn</v>
      </c>
      <c r="J8" s="214" t="str">
        <f>J14</f>
        <v>Cardiac Concerns</v>
      </c>
      <c r="K8" s="473" t="str">
        <f>J15</f>
        <v>Plying Pucksters</v>
      </c>
      <c r="L8" s="464" t="str">
        <f>L15</f>
        <v>Raging Ranga's</v>
      </c>
      <c r="M8" s="214" t="str">
        <f>N15</f>
        <v>Ariba Amoebas</v>
      </c>
      <c r="N8" s="473" t="str">
        <f t="shared" ref="N8" si="6">N14</f>
        <v>Water Rats</v>
      </c>
      <c r="O8" s="464" t="str">
        <f>O14</f>
        <v>Floggers</v>
      </c>
      <c r="P8" s="214" t="str">
        <f>P14</f>
        <v>Sharks</v>
      </c>
      <c r="Q8" s="473" t="str">
        <f>Q15</f>
        <v>Ariba Amoebas</v>
      </c>
      <c r="R8" s="216"/>
      <c r="S8" s="208" t="str">
        <f t="shared" si="0"/>
        <v>Aquaholics</v>
      </c>
      <c r="T8" s="208">
        <f t="shared" si="4"/>
        <v>9</v>
      </c>
      <c r="U8" s="208">
        <f t="shared" si="5"/>
        <v>0</v>
      </c>
      <c r="V8" s="208">
        <f t="shared" si="1"/>
        <v>5</v>
      </c>
      <c r="W8" s="208">
        <f t="shared" si="2"/>
        <v>6</v>
      </c>
      <c r="X8" s="208">
        <f t="shared" si="3"/>
        <v>4</v>
      </c>
    </row>
    <row r="9" spans="1:25" s="202" customFormat="1" ht="15" customHeight="1" x14ac:dyDescent="0.3">
      <c r="A9" s="213"/>
      <c r="B9" s="455" t="s">
        <v>29</v>
      </c>
      <c r="C9" s="463"/>
      <c r="D9" s="229"/>
      <c r="E9" s="257"/>
      <c r="F9" s="469"/>
      <c r="G9" s="217"/>
      <c r="H9" s="476"/>
      <c r="I9" s="469"/>
      <c r="J9" s="217"/>
      <c r="K9" s="476"/>
      <c r="L9" s="469"/>
      <c r="M9" s="217"/>
      <c r="N9" s="476"/>
      <c r="O9" s="469"/>
      <c r="P9" s="217"/>
      <c r="Q9" s="476"/>
      <c r="R9" s="216"/>
      <c r="S9" s="208" t="str">
        <f t="shared" si="0"/>
        <v>Floggers</v>
      </c>
      <c r="T9" s="208">
        <f t="shared" si="4"/>
        <v>9</v>
      </c>
      <c r="U9" s="208">
        <f t="shared" si="5"/>
        <v>0</v>
      </c>
      <c r="V9" s="208">
        <f t="shared" si="1"/>
        <v>7</v>
      </c>
      <c r="W9" s="208">
        <f t="shared" si="2"/>
        <v>3</v>
      </c>
      <c r="X9" s="208">
        <f t="shared" si="3"/>
        <v>5</v>
      </c>
    </row>
    <row r="10" spans="1:25" s="202" customFormat="1" ht="15" customHeight="1" x14ac:dyDescent="0.3">
      <c r="A10" s="213"/>
      <c r="B10" s="455" t="s">
        <v>30</v>
      </c>
      <c r="C10" s="463"/>
      <c r="D10" s="229"/>
      <c r="E10" s="257"/>
      <c r="F10" s="470"/>
      <c r="G10" s="219"/>
      <c r="H10" s="477"/>
      <c r="I10" s="470"/>
      <c r="J10" s="219"/>
      <c r="K10" s="477"/>
      <c r="L10" s="470"/>
      <c r="M10" s="219"/>
      <c r="N10" s="477"/>
      <c r="O10" s="470"/>
      <c r="P10" s="219"/>
      <c r="Q10" s="477"/>
      <c r="R10" s="216"/>
      <c r="S10" s="208">
        <f t="shared" si="0"/>
        <v>0</v>
      </c>
      <c r="T10" s="208">
        <f t="shared" si="4"/>
        <v>0</v>
      </c>
      <c r="U10" s="208">
        <f t="shared" si="5"/>
        <v>0</v>
      </c>
      <c r="V10" s="208">
        <f t="shared" si="1"/>
        <v>0</v>
      </c>
      <c r="W10" s="208">
        <f t="shared" si="2"/>
        <v>0</v>
      </c>
      <c r="X10" s="208">
        <f t="shared" si="3"/>
        <v>0</v>
      </c>
    </row>
    <row r="11" spans="1:25" s="202" customFormat="1" ht="15" customHeight="1" x14ac:dyDescent="0.3">
      <c r="A11" s="8"/>
      <c r="B11" s="455" t="s">
        <v>30</v>
      </c>
      <c r="C11" s="463"/>
      <c r="D11" s="229"/>
      <c r="E11" s="257"/>
      <c r="F11" s="470"/>
      <c r="G11" s="219"/>
      <c r="H11" s="477"/>
      <c r="I11" s="470"/>
      <c r="J11" s="219"/>
      <c r="K11" s="477"/>
      <c r="L11" s="470"/>
      <c r="M11" s="219"/>
      <c r="N11" s="477"/>
      <c r="O11" s="470"/>
      <c r="P11" s="219"/>
      <c r="Q11" s="477"/>
      <c r="R11" s="200"/>
      <c r="S11" s="230">
        <f t="shared" si="0"/>
        <v>0</v>
      </c>
      <c r="T11" s="230">
        <f t="shared" si="4"/>
        <v>0</v>
      </c>
      <c r="U11" s="230">
        <f t="shared" si="5"/>
        <v>0</v>
      </c>
      <c r="V11" s="230">
        <f t="shared" si="1"/>
        <v>0</v>
      </c>
      <c r="W11" s="230">
        <f t="shared" si="2"/>
        <v>0</v>
      </c>
      <c r="X11" s="230">
        <f t="shared" si="3"/>
        <v>0</v>
      </c>
      <c r="Y11" s="221"/>
    </row>
    <row r="12" spans="1:25" s="202" customFormat="1" ht="15" customHeight="1" thickBot="1" x14ac:dyDescent="0.35">
      <c r="A12" s="8"/>
      <c r="B12" s="456" t="s">
        <v>243</v>
      </c>
      <c r="C12" s="465" t="s">
        <v>521</v>
      </c>
      <c r="D12" s="222"/>
      <c r="E12" s="474"/>
      <c r="F12" s="465" t="s">
        <v>520</v>
      </c>
      <c r="G12" s="222"/>
      <c r="H12" s="474"/>
      <c r="I12" s="465"/>
      <c r="J12" s="222"/>
      <c r="K12" s="474"/>
      <c r="L12" s="465"/>
      <c r="M12" s="222"/>
      <c r="N12" s="474"/>
      <c r="O12" s="465"/>
      <c r="P12" s="222"/>
      <c r="Q12" s="474"/>
      <c r="R12" s="200"/>
      <c r="S12" s="203" t="str">
        <f>E133</f>
        <v>SOS</v>
      </c>
      <c r="T12" s="203">
        <f t="shared" si="4"/>
        <v>8</v>
      </c>
      <c r="U12" s="203">
        <f t="shared" si="5"/>
        <v>3</v>
      </c>
      <c r="V12" s="203">
        <f t="shared" si="1"/>
        <v>4</v>
      </c>
      <c r="W12" s="203">
        <f t="shared" si="2"/>
        <v>4</v>
      </c>
      <c r="X12" s="203">
        <f t="shared" si="3"/>
        <v>3</v>
      </c>
    </row>
    <row r="13" spans="1:25" s="209" customFormat="1" ht="15" customHeight="1" x14ac:dyDescent="0.3">
      <c r="A13" s="204"/>
      <c r="B13" s="457" t="s">
        <v>216</v>
      </c>
      <c r="C13" s="462" t="s">
        <v>13</v>
      </c>
      <c r="D13" s="205" t="s">
        <v>11</v>
      </c>
      <c r="E13" s="472" t="s">
        <v>11</v>
      </c>
      <c r="F13" s="462" t="s">
        <v>13</v>
      </c>
      <c r="G13" s="205" t="s">
        <v>11</v>
      </c>
      <c r="H13" s="472" t="s">
        <v>12</v>
      </c>
      <c r="I13" s="462" t="s">
        <v>13</v>
      </c>
      <c r="J13" s="205" t="s">
        <v>11</v>
      </c>
      <c r="K13" s="472" t="s">
        <v>12</v>
      </c>
      <c r="L13" s="462" t="s">
        <v>13</v>
      </c>
      <c r="M13" s="205" t="s">
        <v>11</v>
      </c>
      <c r="N13" s="472" t="s">
        <v>12</v>
      </c>
      <c r="O13" s="462" t="s">
        <v>13</v>
      </c>
      <c r="P13" s="205" t="s">
        <v>11</v>
      </c>
      <c r="Q13" s="472" t="s">
        <v>12</v>
      </c>
      <c r="R13" s="207"/>
      <c r="S13" s="208" t="str">
        <f>E134</f>
        <v>Hot Chilli Prawns</v>
      </c>
      <c r="T13" s="208">
        <f t="shared" si="4"/>
        <v>8</v>
      </c>
      <c r="U13" s="208">
        <f t="shared" si="5"/>
        <v>4</v>
      </c>
      <c r="V13" s="208">
        <f t="shared" si="1"/>
        <v>3</v>
      </c>
      <c r="W13" s="208">
        <f t="shared" si="2"/>
        <v>3</v>
      </c>
      <c r="X13" s="208">
        <f t="shared" si="3"/>
        <v>4</v>
      </c>
    </row>
    <row r="14" spans="1:25" s="202" customFormat="1" ht="15" customHeight="1" x14ac:dyDescent="0.3">
      <c r="A14" s="210"/>
      <c r="B14" s="458" t="s">
        <v>14</v>
      </c>
      <c r="C14" s="463" t="str">
        <f>$C$136</f>
        <v>Turbo Taddies</v>
      </c>
      <c r="D14" s="229" t="str">
        <f>$G$133</f>
        <v>Cardiac Concerns</v>
      </c>
      <c r="E14" s="257" t="str">
        <f>$G$136</f>
        <v>What the Puck?</v>
      </c>
      <c r="F14" s="264" t="str">
        <f>$C$135</f>
        <v>Depth Charges</v>
      </c>
      <c r="G14" s="211" t="str">
        <f>$G$135</f>
        <v>UTAS Flounders</v>
      </c>
      <c r="H14" s="257" t="str">
        <f>$E$135</f>
        <v>Old Puckers</v>
      </c>
      <c r="I14" s="264" t="str">
        <f>$C$133</f>
        <v>Red dogs</v>
      </c>
      <c r="J14" s="211" t="str">
        <f>$G$133</f>
        <v>Cardiac Concerns</v>
      </c>
      <c r="K14" s="257" t="str">
        <f>$E$138</f>
        <v>Dr Schwant von Eaglehorn</v>
      </c>
      <c r="L14" s="264" t="str">
        <f>$C$138</f>
        <v>Floggers</v>
      </c>
      <c r="M14" s="211" t="str">
        <f>$G$138</f>
        <v>Sharks</v>
      </c>
      <c r="N14" s="257" t="str">
        <f>$E$140</f>
        <v>Water Rats</v>
      </c>
      <c r="O14" s="264" t="str">
        <f>$C$138</f>
        <v>Floggers</v>
      </c>
      <c r="P14" s="211" t="str">
        <f>$G$138</f>
        <v>Sharks</v>
      </c>
      <c r="Q14" s="257" t="str">
        <f>$E$133</f>
        <v>SOS</v>
      </c>
      <c r="R14" s="200"/>
      <c r="S14" s="208" t="str">
        <f>E135</f>
        <v>Old Puckers</v>
      </c>
      <c r="T14" s="208">
        <f t="shared" si="4"/>
        <v>8</v>
      </c>
      <c r="U14" s="208">
        <f t="shared" si="5"/>
        <v>4</v>
      </c>
      <c r="V14" s="208">
        <f t="shared" si="1"/>
        <v>3</v>
      </c>
      <c r="W14" s="208">
        <f t="shared" si="2"/>
        <v>3</v>
      </c>
      <c r="X14" s="208">
        <f t="shared" si="3"/>
        <v>4</v>
      </c>
    </row>
    <row r="15" spans="1:25" s="202" customFormat="1" ht="15" customHeight="1" x14ac:dyDescent="0.3">
      <c r="A15" s="210"/>
      <c r="B15" s="458" t="s">
        <v>23</v>
      </c>
      <c r="C15" s="463" t="str">
        <f>$C$137</f>
        <v>Aquaholics</v>
      </c>
      <c r="D15" s="229" t="str">
        <f>$G$134</f>
        <v>The Grizzlies</v>
      </c>
      <c r="E15" s="257" t="str">
        <f>$G$137</f>
        <v>Plying Pucksters</v>
      </c>
      <c r="F15" s="264" t="str">
        <f>$C$136</f>
        <v>Turbo Taddies</v>
      </c>
      <c r="G15" s="211" t="str">
        <f>$G$136</f>
        <v>What the Puck?</v>
      </c>
      <c r="H15" s="257" t="str">
        <f>$E$136</f>
        <v>Crabs</v>
      </c>
      <c r="I15" s="264" t="str">
        <f>$C$137</f>
        <v>Aquaholics</v>
      </c>
      <c r="J15" s="211" t="str">
        <f>$G$137</f>
        <v>Plying Pucksters</v>
      </c>
      <c r="K15" s="257" t="str">
        <f>$E$140</f>
        <v>Water Rats</v>
      </c>
      <c r="L15" s="264" t="str">
        <f>$C$134</f>
        <v>Raging Ranga's</v>
      </c>
      <c r="M15" s="211" t="str">
        <f>$G$134</f>
        <v>The Grizzlies</v>
      </c>
      <c r="N15" s="257" t="str">
        <f>$E$137</f>
        <v>Ariba Amoebas</v>
      </c>
      <c r="O15" s="264" t="str">
        <f>$C$137</f>
        <v>Aquaholics</v>
      </c>
      <c r="P15" s="211" t="str">
        <f>$G$137</f>
        <v>Plying Pucksters</v>
      </c>
      <c r="Q15" s="257" t="str">
        <f>$E$137</f>
        <v>Ariba Amoebas</v>
      </c>
      <c r="R15" s="200"/>
      <c r="S15" s="208" t="str">
        <f>E136</f>
        <v>Crabs</v>
      </c>
      <c r="T15" s="208">
        <f t="shared" si="4"/>
        <v>9</v>
      </c>
      <c r="U15" s="208">
        <f t="shared" si="5"/>
        <v>3</v>
      </c>
      <c r="V15" s="208">
        <f t="shared" si="1"/>
        <v>4</v>
      </c>
      <c r="W15" s="208">
        <f t="shared" si="2"/>
        <v>4</v>
      </c>
      <c r="X15" s="208">
        <f t="shared" si="3"/>
        <v>3</v>
      </c>
    </row>
    <row r="16" spans="1:25" s="202" customFormat="1" ht="15" customHeight="1" x14ac:dyDescent="0.3">
      <c r="A16" s="213"/>
      <c r="B16" s="459" t="s">
        <v>26</v>
      </c>
      <c r="C16" s="464" t="str">
        <f>C6</f>
        <v>Red dogs</v>
      </c>
      <c r="D16" s="505" t="str">
        <f>$G$135</f>
        <v>UTAS Flounders</v>
      </c>
      <c r="E16" s="504" t="str">
        <f>$G$138</f>
        <v>Sharks</v>
      </c>
      <c r="F16" s="464" t="str">
        <f>F22</f>
        <v>Aquaholics</v>
      </c>
      <c r="G16" s="214" t="str">
        <f>G22</f>
        <v>Plying Pucksters</v>
      </c>
      <c r="H16" s="473" t="str">
        <f>F7</f>
        <v>Hot Chilli Prawns</v>
      </c>
      <c r="I16" s="464" t="str">
        <f t="shared" ref="I16" si="7">I22</f>
        <v>Raging Ranga's</v>
      </c>
      <c r="J16" s="214" t="str">
        <f>I6</f>
        <v>SOS</v>
      </c>
      <c r="K16" s="473" t="str">
        <f>I7</f>
        <v>Old Puckers</v>
      </c>
      <c r="L16" s="464" t="str">
        <f>L23</f>
        <v>Red dogs</v>
      </c>
      <c r="M16" s="214" t="str">
        <f>M22</f>
        <v>What the Puck?</v>
      </c>
      <c r="N16" s="473" t="str">
        <f>L6</f>
        <v>Dr Schwant von Eaglehorn</v>
      </c>
      <c r="O16" s="464" t="str">
        <f>O23</f>
        <v>Depth Charges</v>
      </c>
      <c r="P16" s="214" t="str">
        <f>O7</f>
        <v>Old Puckers</v>
      </c>
      <c r="Q16" s="473" t="str">
        <f>O6</f>
        <v>Cilia</v>
      </c>
      <c r="R16" s="216"/>
      <c r="S16" s="208" t="str">
        <f t="shared" ref="S16:S19" si="8">E137</f>
        <v>Ariba Amoebas</v>
      </c>
      <c r="T16" s="208">
        <f t="shared" si="4"/>
        <v>9</v>
      </c>
      <c r="U16" s="208">
        <f t="shared" si="5"/>
        <v>3</v>
      </c>
      <c r="V16" s="208">
        <f t="shared" si="1"/>
        <v>4</v>
      </c>
      <c r="W16" s="208">
        <f t="shared" si="2"/>
        <v>4</v>
      </c>
      <c r="X16" s="208">
        <f t="shared" si="3"/>
        <v>3</v>
      </c>
    </row>
    <row r="17" spans="1:24" s="202" customFormat="1" ht="15" customHeight="1" x14ac:dyDescent="0.3">
      <c r="A17" s="213"/>
      <c r="B17" s="459" t="s">
        <v>29</v>
      </c>
      <c r="C17" s="463"/>
      <c r="D17" s="229"/>
      <c r="E17" s="257"/>
      <c r="F17" s="469"/>
      <c r="G17" s="217"/>
      <c r="H17" s="476"/>
      <c r="I17" s="469"/>
      <c r="J17" s="217"/>
      <c r="K17" s="476"/>
      <c r="L17" s="469"/>
      <c r="M17" s="217"/>
      <c r="N17" s="476"/>
      <c r="O17" s="469"/>
      <c r="P17" s="217"/>
      <c r="Q17" s="476"/>
      <c r="R17" s="216"/>
      <c r="S17" s="208" t="str">
        <f t="shared" si="8"/>
        <v>Dr Schwant von Eaglehorn</v>
      </c>
      <c r="T17" s="208">
        <f t="shared" si="4"/>
        <v>8</v>
      </c>
      <c r="U17" s="208">
        <f t="shared" si="5"/>
        <v>4</v>
      </c>
      <c r="V17" s="208">
        <f t="shared" si="1"/>
        <v>3</v>
      </c>
      <c r="W17" s="208">
        <f t="shared" si="2"/>
        <v>3</v>
      </c>
      <c r="X17" s="208">
        <f t="shared" si="3"/>
        <v>4</v>
      </c>
    </row>
    <row r="18" spans="1:24" s="202" customFormat="1" ht="15" customHeight="1" x14ac:dyDescent="0.3">
      <c r="A18" s="213"/>
      <c r="B18" s="459" t="s">
        <v>30</v>
      </c>
      <c r="C18" s="463"/>
      <c r="D18" s="229"/>
      <c r="E18" s="257"/>
      <c r="F18" s="471"/>
      <c r="G18" s="226"/>
      <c r="H18" s="478"/>
      <c r="I18" s="470"/>
      <c r="J18" s="226"/>
      <c r="K18" s="478"/>
      <c r="L18" s="470"/>
      <c r="M18" s="226"/>
      <c r="N18" s="478"/>
      <c r="O18" s="470"/>
      <c r="P18" s="226"/>
      <c r="Q18" s="478"/>
      <c r="R18" s="216"/>
      <c r="S18" s="208" t="str">
        <f t="shared" si="8"/>
        <v>Cilia</v>
      </c>
      <c r="T18" s="208">
        <f t="shared" si="4"/>
        <v>8</v>
      </c>
      <c r="U18" s="208">
        <f t="shared" si="5"/>
        <v>4</v>
      </c>
      <c r="V18" s="208">
        <f t="shared" si="1"/>
        <v>3</v>
      </c>
      <c r="W18" s="208">
        <f t="shared" si="2"/>
        <v>3</v>
      </c>
      <c r="X18" s="208">
        <f t="shared" si="3"/>
        <v>4</v>
      </c>
    </row>
    <row r="19" spans="1:24" s="202" customFormat="1" ht="15" customHeight="1" x14ac:dyDescent="0.3">
      <c r="A19" s="8"/>
      <c r="B19" s="459" t="s">
        <v>30</v>
      </c>
      <c r="C19" s="463"/>
      <c r="D19" s="229"/>
      <c r="E19" s="257"/>
      <c r="F19" s="470"/>
      <c r="G19" s="219"/>
      <c r="H19" s="478"/>
      <c r="I19" s="470"/>
      <c r="J19" s="219"/>
      <c r="K19" s="478"/>
      <c r="L19" s="470"/>
      <c r="M19" s="219"/>
      <c r="N19" s="478"/>
      <c r="O19" s="470"/>
      <c r="P19" s="219"/>
      <c r="Q19" s="478"/>
      <c r="R19" s="200"/>
      <c r="S19" s="230" t="str">
        <f t="shared" si="8"/>
        <v>Water Rats</v>
      </c>
      <c r="T19" s="230">
        <f t="shared" si="4"/>
        <v>8</v>
      </c>
      <c r="U19" s="230">
        <f t="shared" si="5"/>
        <v>3</v>
      </c>
      <c r="V19" s="230">
        <f t="shared" si="1"/>
        <v>4</v>
      </c>
      <c r="W19" s="230">
        <f t="shared" si="2"/>
        <v>4</v>
      </c>
      <c r="X19" s="230">
        <f t="shared" si="3"/>
        <v>3</v>
      </c>
    </row>
    <row r="20" spans="1:24" s="202" customFormat="1" ht="15" customHeight="1" thickBot="1" x14ac:dyDescent="0.35">
      <c r="A20" s="8"/>
      <c r="B20" s="460" t="s">
        <v>243</v>
      </c>
      <c r="C20" s="465" t="s">
        <v>520</v>
      </c>
      <c r="D20" s="222" t="s">
        <v>523</v>
      </c>
      <c r="E20" s="474" t="s">
        <v>273</v>
      </c>
      <c r="F20" s="465" t="s">
        <v>522</v>
      </c>
      <c r="G20" s="222" t="s">
        <v>523</v>
      </c>
      <c r="H20" s="474" t="s">
        <v>521</v>
      </c>
      <c r="I20" s="465"/>
      <c r="J20" s="222"/>
      <c r="K20" s="474"/>
      <c r="L20" s="465"/>
      <c r="M20" s="222"/>
      <c r="N20" s="474"/>
      <c r="O20" s="465"/>
      <c r="P20" s="222"/>
      <c r="Q20" s="474"/>
      <c r="R20" s="200"/>
      <c r="S20" s="278" t="str">
        <f t="shared" ref="S20:S26" si="9">G133</f>
        <v>Cardiac Concerns</v>
      </c>
      <c r="T20" s="278">
        <f t="shared" si="4"/>
        <v>8</v>
      </c>
      <c r="U20" s="278">
        <f t="shared" si="5"/>
        <v>0</v>
      </c>
      <c r="V20" s="278">
        <f t="shared" si="1"/>
        <v>5</v>
      </c>
      <c r="W20" s="278">
        <f t="shared" si="2"/>
        <v>5</v>
      </c>
      <c r="X20" s="278">
        <f t="shared" si="3"/>
        <v>5</v>
      </c>
    </row>
    <row r="21" spans="1:24" s="209" customFormat="1" ht="15" customHeight="1" x14ac:dyDescent="0.3">
      <c r="A21" s="204"/>
      <c r="B21" s="457" t="s">
        <v>225</v>
      </c>
      <c r="C21" s="462" t="s">
        <v>13</v>
      </c>
      <c r="D21" s="205"/>
      <c r="E21" s="472" t="s">
        <v>11</v>
      </c>
      <c r="F21" s="462" t="s">
        <v>13</v>
      </c>
      <c r="G21" s="205" t="s">
        <v>11</v>
      </c>
      <c r="H21" s="472" t="s">
        <v>12</v>
      </c>
      <c r="I21" s="462" t="s">
        <v>13</v>
      </c>
      <c r="J21" s="205" t="s">
        <v>11</v>
      </c>
      <c r="K21" s="472" t="s">
        <v>12</v>
      </c>
      <c r="L21" s="462" t="s">
        <v>13</v>
      </c>
      <c r="M21" s="205" t="s">
        <v>11</v>
      </c>
      <c r="N21" s="472" t="s">
        <v>12</v>
      </c>
      <c r="O21" s="462" t="s">
        <v>13</v>
      </c>
      <c r="P21" s="205" t="s">
        <v>11</v>
      </c>
      <c r="Q21" s="472" t="s">
        <v>12</v>
      </c>
      <c r="R21" s="207"/>
      <c r="S21" s="208" t="str">
        <f t="shared" si="9"/>
        <v>The Grizzlies</v>
      </c>
      <c r="T21" s="208">
        <f t="shared" si="4"/>
        <v>8</v>
      </c>
      <c r="U21" s="208">
        <f t="shared" si="5"/>
        <v>0</v>
      </c>
      <c r="V21" s="208">
        <f t="shared" si="1"/>
        <v>5</v>
      </c>
      <c r="W21" s="208">
        <f t="shared" si="2"/>
        <v>5</v>
      </c>
      <c r="X21" s="208">
        <f t="shared" si="3"/>
        <v>5</v>
      </c>
    </row>
    <row r="22" spans="1:24" s="202" customFormat="1" ht="15" customHeight="1" x14ac:dyDescent="0.3">
      <c r="A22" s="210"/>
      <c r="B22" s="458" t="s">
        <v>14</v>
      </c>
      <c r="C22" s="463" t="str">
        <f>$C$135</f>
        <v>Depth Charges</v>
      </c>
      <c r="D22" s="229"/>
      <c r="E22" s="257" t="str">
        <f>$G$135</f>
        <v>UTAS Flounders</v>
      </c>
      <c r="F22" s="264" t="str">
        <f>$C$137</f>
        <v>Aquaholics</v>
      </c>
      <c r="G22" s="211" t="str">
        <f>$G$137</f>
        <v>Plying Pucksters</v>
      </c>
      <c r="H22" s="257" t="str">
        <f>$E$139</f>
        <v>Cilia</v>
      </c>
      <c r="I22" s="463" t="str">
        <f>$C$134</f>
        <v>Raging Ranga's</v>
      </c>
      <c r="J22" s="229" t="str">
        <f>$G$134</f>
        <v>The Grizzlies</v>
      </c>
      <c r="K22" s="257" t="str">
        <f>$E$134</f>
        <v>Hot Chilli Prawns</v>
      </c>
      <c r="L22" s="264" t="str">
        <f>$C$136</f>
        <v>Turbo Taddies</v>
      </c>
      <c r="M22" s="211" t="str">
        <f>$G$136</f>
        <v>What the Puck?</v>
      </c>
      <c r="N22" s="257" t="str">
        <f>$E$136</f>
        <v>Crabs</v>
      </c>
      <c r="O22" s="463" t="str">
        <f>$C$133</f>
        <v>Red dogs</v>
      </c>
      <c r="P22" s="229" t="str">
        <f>$G$133</f>
        <v>Cardiac Concerns</v>
      </c>
      <c r="Q22" s="257" t="str">
        <f>$E$138</f>
        <v>Dr Schwant von Eaglehorn</v>
      </c>
      <c r="R22" s="200"/>
      <c r="S22" s="208" t="str">
        <f t="shared" si="9"/>
        <v>UTAS Flounders</v>
      </c>
      <c r="T22" s="208">
        <f t="shared" si="4"/>
        <v>8</v>
      </c>
      <c r="U22" s="208">
        <f t="shared" si="5"/>
        <v>0</v>
      </c>
      <c r="V22" s="208">
        <f t="shared" si="1"/>
        <v>5</v>
      </c>
      <c r="W22" s="208">
        <f t="shared" si="2"/>
        <v>5</v>
      </c>
      <c r="X22" s="208">
        <f t="shared" si="3"/>
        <v>5</v>
      </c>
    </row>
    <row r="23" spans="1:24" s="202" customFormat="1" ht="15" customHeight="1" x14ac:dyDescent="0.3">
      <c r="A23" s="210"/>
      <c r="B23" s="458" t="s">
        <v>23</v>
      </c>
      <c r="C23" s="463" t="str">
        <f>$C$138</f>
        <v>Floggers</v>
      </c>
      <c r="D23" s="229"/>
      <c r="E23" s="257" t="str">
        <f>$G$138</f>
        <v>Sharks</v>
      </c>
      <c r="F23" s="264" t="str">
        <f>$C$134</f>
        <v>Raging Ranga's</v>
      </c>
      <c r="G23" s="211" t="str">
        <f>$G$134</f>
        <v>The Grizzlies</v>
      </c>
      <c r="H23" s="257" t="str">
        <f>$E$140</f>
        <v>Water Rats</v>
      </c>
      <c r="I23" s="463" t="str">
        <f>$C$135</f>
        <v>Depth Charges</v>
      </c>
      <c r="J23" s="229" t="str">
        <f>$G$135</f>
        <v>UTAS Flounders</v>
      </c>
      <c r="K23" s="257" t="str">
        <f>$E$136</f>
        <v>Crabs</v>
      </c>
      <c r="L23" s="264" t="str">
        <f>$C$133</f>
        <v>Red dogs</v>
      </c>
      <c r="M23" s="211" t="str">
        <f>$G$133</f>
        <v>Cardiac Concerns</v>
      </c>
      <c r="N23" s="257" t="str">
        <f>$E$133</f>
        <v>SOS</v>
      </c>
      <c r="O23" s="463" t="str">
        <f>$C$135</f>
        <v>Depth Charges</v>
      </c>
      <c r="P23" s="229" t="str">
        <f>$G$135</f>
        <v>UTAS Flounders</v>
      </c>
      <c r="Q23" s="257" t="str">
        <f>$E$134</f>
        <v>Hot Chilli Prawns</v>
      </c>
      <c r="R23" s="200"/>
      <c r="S23" s="208" t="str">
        <f t="shared" si="9"/>
        <v>What the Puck?</v>
      </c>
      <c r="T23" s="208">
        <f t="shared" si="4"/>
        <v>4</v>
      </c>
      <c r="U23" s="208">
        <f t="shared" si="5"/>
        <v>0</v>
      </c>
      <c r="V23" s="208">
        <f t="shared" si="1"/>
        <v>5</v>
      </c>
      <c r="W23" s="208">
        <f t="shared" si="2"/>
        <v>6</v>
      </c>
      <c r="X23" s="208">
        <f t="shared" si="3"/>
        <v>4</v>
      </c>
    </row>
    <row r="24" spans="1:24" s="202" customFormat="1" ht="15" customHeight="1" x14ac:dyDescent="0.3">
      <c r="A24" s="213"/>
      <c r="B24" s="459" t="s">
        <v>26</v>
      </c>
      <c r="C24" s="466" t="str">
        <f t="shared" ref="C24" si="10">C15</f>
        <v>Aquaholics</v>
      </c>
      <c r="D24" s="232"/>
      <c r="E24" s="475" t="str">
        <f>E14</f>
        <v>What the Puck?</v>
      </c>
      <c r="F24" s="464" t="str">
        <f>F30</f>
        <v>Floggers</v>
      </c>
      <c r="G24" s="214" t="str">
        <f>G30</f>
        <v>Sharks</v>
      </c>
      <c r="H24" s="473" t="str">
        <f>H14</f>
        <v>Old Puckers</v>
      </c>
      <c r="I24" s="464" t="str">
        <f>I31</f>
        <v>Floggers</v>
      </c>
      <c r="J24" s="214" t="str">
        <f>J31</f>
        <v>Sharks</v>
      </c>
      <c r="K24" s="473" t="str">
        <f t="shared" ref="K24" si="11">K31</f>
        <v>Cilia</v>
      </c>
      <c r="L24" s="464" t="str">
        <f>L14</f>
        <v>Floggers</v>
      </c>
      <c r="M24" s="214" t="str">
        <f>M15</f>
        <v>The Grizzlies</v>
      </c>
      <c r="N24" s="473" t="str">
        <f>N31</f>
        <v>Hot Chilli Prawns</v>
      </c>
      <c r="O24" s="464" t="str">
        <f>O15</f>
        <v>Aquaholics</v>
      </c>
      <c r="P24" s="214" t="str">
        <f t="shared" ref="P24" si="12">P15</f>
        <v>Plying Pucksters</v>
      </c>
      <c r="Q24" s="473" t="str">
        <f>Q31</f>
        <v>Water Rats</v>
      </c>
      <c r="R24" s="216"/>
      <c r="S24" s="208" t="str">
        <f t="shared" si="9"/>
        <v>Plying Pucksters</v>
      </c>
      <c r="T24" s="208">
        <f t="shared" si="4"/>
        <v>8</v>
      </c>
      <c r="U24" s="208">
        <f t="shared" si="5"/>
        <v>0</v>
      </c>
      <c r="V24" s="208">
        <f t="shared" si="1"/>
        <v>5</v>
      </c>
      <c r="W24" s="208">
        <f t="shared" si="2"/>
        <v>6</v>
      </c>
      <c r="X24" s="208">
        <f t="shared" si="3"/>
        <v>4</v>
      </c>
    </row>
    <row r="25" spans="1:24" s="202" customFormat="1" ht="15" customHeight="1" x14ac:dyDescent="0.3">
      <c r="A25" s="213"/>
      <c r="B25" s="459" t="s">
        <v>29</v>
      </c>
      <c r="C25" s="463"/>
      <c r="D25" s="229"/>
      <c r="E25" s="257"/>
      <c r="F25" s="469"/>
      <c r="G25" s="217"/>
      <c r="H25" s="476"/>
      <c r="I25" s="469"/>
      <c r="J25" s="217"/>
      <c r="K25" s="476"/>
      <c r="L25" s="469"/>
      <c r="M25" s="217"/>
      <c r="N25" s="476"/>
      <c r="O25" s="469"/>
      <c r="P25" s="217"/>
      <c r="Q25" s="476"/>
      <c r="R25" s="216"/>
      <c r="S25" s="208" t="str">
        <f t="shared" si="9"/>
        <v>Sharks</v>
      </c>
      <c r="T25" s="208">
        <f t="shared" si="4"/>
        <v>8</v>
      </c>
      <c r="U25" s="208">
        <f t="shared" si="5"/>
        <v>0</v>
      </c>
      <c r="V25" s="208">
        <f t="shared" si="1"/>
        <v>7</v>
      </c>
      <c r="W25" s="208">
        <f t="shared" si="2"/>
        <v>3</v>
      </c>
      <c r="X25" s="208">
        <f t="shared" si="3"/>
        <v>5</v>
      </c>
    </row>
    <row r="26" spans="1:24" s="202" customFormat="1" ht="15" customHeight="1" x14ac:dyDescent="0.3">
      <c r="A26" s="213"/>
      <c r="B26" s="459" t="s">
        <v>30</v>
      </c>
      <c r="C26" s="463"/>
      <c r="D26" s="229"/>
      <c r="E26" s="257"/>
      <c r="F26" s="471"/>
      <c r="G26" s="219"/>
      <c r="H26" s="461"/>
      <c r="I26" s="471"/>
      <c r="J26" s="219"/>
      <c r="K26" s="477"/>
      <c r="M26" s="479"/>
      <c r="N26" s="477"/>
      <c r="P26" s="479"/>
      <c r="Q26" s="477"/>
      <c r="R26" s="216"/>
      <c r="S26" s="208" t="str">
        <f t="shared" si="9"/>
        <v>C7</v>
      </c>
      <c r="T26" s="230">
        <f t="shared" si="4"/>
        <v>0</v>
      </c>
      <c r="U26" s="230">
        <f t="shared" si="5"/>
        <v>0</v>
      </c>
      <c r="V26" s="230">
        <f t="shared" si="1"/>
        <v>0</v>
      </c>
      <c r="W26" s="230">
        <f t="shared" si="2"/>
        <v>0</v>
      </c>
      <c r="X26" s="230">
        <f t="shared" si="3"/>
        <v>0</v>
      </c>
    </row>
    <row r="27" spans="1:24" s="202" customFormat="1" ht="15" customHeight="1" x14ac:dyDescent="0.3">
      <c r="A27" s="8"/>
      <c r="B27" s="459" t="s">
        <v>30</v>
      </c>
      <c r="C27" s="463"/>
      <c r="D27" s="229"/>
      <c r="E27" s="257"/>
      <c r="F27" s="470"/>
      <c r="G27" s="219"/>
      <c r="H27" s="461"/>
      <c r="I27" s="470"/>
      <c r="J27" s="219"/>
      <c r="K27" s="477"/>
      <c r="M27" s="479"/>
      <c r="N27" s="477"/>
      <c r="P27" s="479"/>
      <c r="Q27" s="477"/>
      <c r="R27" s="200"/>
      <c r="S27" s="278" t="str">
        <f>G144</f>
        <v>Trojans</v>
      </c>
      <c r="T27" s="278">
        <f t="shared" si="4"/>
        <v>0</v>
      </c>
      <c r="U27" s="278">
        <f t="shared" si="5"/>
        <v>15</v>
      </c>
      <c r="V27" s="278">
        <f t="shared" si="1"/>
        <v>0</v>
      </c>
      <c r="W27" s="278">
        <f t="shared" si="2"/>
        <v>0</v>
      </c>
      <c r="X27" s="278">
        <f t="shared" si="3"/>
        <v>0</v>
      </c>
    </row>
    <row r="28" spans="1:24" s="202" customFormat="1" ht="15" customHeight="1" thickBot="1" x14ac:dyDescent="0.35">
      <c r="A28" s="8"/>
      <c r="B28" s="460" t="s">
        <v>243</v>
      </c>
      <c r="C28" s="465" t="s">
        <v>522</v>
      </c>
      <c r="D28" s="222"/>
      <c r="E28" s="474" t="s">
        <v>524</v>
      </c>
      <c r="F28" s="465" t="s">
        <v>525</v>
      </c>
      <c r="G28" s="222" t="s">
        <v>444</v>
      </c>
      <c r="H28" s="474" t="s">
        <v>527</v>
      </c>
      <c r="I28" s="465"/>
      <c r="J28" s="222"/>
      <c r="K28" s="474"/>
      <c r="L28" s="465"/>
      <c r="M28" s="222"/>
      <c r="N28" s="474"/>
      <c r="O28" s="465"/>
      <c r="P28" s="222"/>
      <c r="Q28" s="474"/>
      <c r="R28" s="200"/>
      <c r="S28" s="278" t="str">
        <f t="shared" ref="S28:S33" si="13">G145</f>
        <v>Barbarians</v>
      </c>
      <c r="T28" s="208">
        <f t="shared" si="4"/>
        <v>0</v>
      </c>
      <c r="U28" s="208">
        <f t="shared" si="5"/>
        <v>15</v>
      </c>
      <c r="V28" s="208">
        <f t="shared" si="1"/>
        <v>0</v>
      </c>
      <c r="W28" s="208">
        <f t="shared" si="2"/>
        <v>0</v>
      </c>
      <c r="X28" s="208">
        <f t="shared" si="3"/>
        <v>0</v>
      </c>
    </row>
    <row r="29" spans="1:24" s="209" customFormat="1" ht="15" customHeight="1" x14ac:dyDescent="0.3">
      <c r="A29" s="204"/>
      <c r="B29" s="457" t="s">
        <v>229</v>
      </c>
      <c r="C29" s="463"/>
      <c r="D29" s="229"/>
      <c r="E29" s="257"/>
      <c r="F29" s="462" t="s">
        <v>13</v>
      </c>
      <c r="G29" s="205" t="s">
        <v>11</v>
      </c>
      <c r="H29" s="472" t="s">
        <v>12</v>
      </c>
      <c r="I29" s="462" t="s">
        <v>13</v>
      </c>
      <c r="J29" s="205" t="s">
        <v>11</v>
      </c>
      <c r="K29" s="472" t="s">
        <v>12</v>
      </c>
      <c r="L29" s="462" t="s">
        <v>13</v>
      </c>
      <c r="M29" s="205" t="s">
        <v>11</v>
      </c>
      <c r="N29" s="472" t="s">
        <v>12</v>
      </c>
      <c r="O29" s="462" t="s">
        <v>13</v>
      </c>
      <c r="P29" s="205" t="s">
        <v>11</v>
      </c>
      <c r="Q29" s="472" t="s">
        <v>12</v>
      </c>
      <c r="R29" s="207"/>
      <c r="S29" s="278" t="str">
        <f t="shared" si="13"/>
        <v xml:space="preserve">Vikings </v>
      </c>
      <c r="T29" s="208">
        <f t="shared" si="4"/>
        <v>0</v>
      </c>
      <c r="U29" s="208">
        <f t="shared" si="5"/>
        <v>15</v>
      </c>
      <c r="V29" s="208">
        <f t="shared" si="1"/>
        <v>0</v>
      </c>
      <c r="W29" s="208">
        <f t="shared" si="2"/>
        <v>0</v>
      </c>
      <c r="X29" s="208">
        <f t="shared" si="3"/>
        <v>0</v>
      </c>
    </row>
    <row r="30" spans="1:24" s="202" customFormat="1" ht="15" customHeight="1" x14ac:dyDescent="0.3">
      <c r="A30" s="210"/>
      <c r="B30" s="458" t="s">
        <v>14</v>
      </c>
      <c r="C30" s="264"/>
      <c r="D30" s="229"/>
      <c r="E30" s="257"/>
      <c r="F30" s="264" t="str">
        <f>$C$138</f>
        <v>Floggers</v>
      </c>
      <c r="G30" s="211" t="str">
        <f>$G$138</f>
        <v>Sharks</v>
      </c>
      <c r="H30" s="257" t="str">
        <f>$E$137</f>
        <v>Ariba Amoebas</v>
      </c>
      <c r="I30" s="264" t="str">
        <f>$C$136</f>
        <v>Turbo Taddies</v>
      </c>
      <c r="J30" s="211" t="str">
        <f>$G$136</f>
        <v>What the Puck?</v>
      </c>
      <c r="K30" s="257" t="str">
        <f>$E$137</f>
        <v>Ariba Amoebas</v>
      </c>
      <c r="L30" s="264" t="str">
        <f>$C$137</f>
        <v>Aquaholics</v>
      </c>
      <c r="M30" s="211" t="str">
        <f>$G$137</f>
        <v>Plying Pucksters</v>
      </c>
      <c r="N30" s="257" t="str">
        <f>$E$135</f>
        <v>Old Puckers</v>
      </c>
      <c r="O30" s="264" t="str">
        <f>$C$136</f>
        <v>Turbo Taddies</v>
      </c>
      <c r="P30" s="211" t="str">
        <f>$G$136</f>
        <v>What the Puck?</v>
      </c>
      <c r="Q30" s="257" t="str">
        <f>$E$136</f>
        <v>Crabs</v>
      </c>
      <c r="R30" s="200"/>
      <c r="S30" s="278" t="str">
        <f t="shared" si="13"/>
        <v>Gladiators</v>
      </c>
      <c r="T30" s="208">
        <f t="shared" si="4"/>
        <v>0</v>
      </c>
      <c r="U30" s="208">
        <f t="shared" si="5"/>
        <v>15</v>
      </c>
      <c r="V30" s="208">
        <f t="shared" si="1"/>
        <v>0</v>
      </c>
      <c r="W30" s="208">
        <f t="shared" si="2"/>
        <v>0</v>
      </c>
      <c r="X30" s="208">
        <f t="shared" si="3"/>
        <v>0</v>
      </c>
    </row>
    <row r="31" spans="1:24" s="202" customFormat="1" ht="15" customHeight="1" x14ac:dyDescent="0.3">
      <c r="A31" s="210"/>
      <c r="B31" s="458" t="s">
        <v>23</v>
      </c>
      <c r="C31" s="264"/>
      <c r="D31" s="229"/>
      <c r="E31" s="257"/>
      <c r="F31" s="264" t="str">
        <f>$C$133</f>
        <v>Red dogs</v>
      </c>
      <c r="G31" s="211" t="str">
        <f>$G$133</f>
        <v>Cardiac Concerns</v>
      </c>
      <c r="H31" s="257" t="str">
        <f>$E$138</f>
        <v>Dr Schwant von Eaglehorn</v>
      </c>
      <c r="I31" s="264" t="str">
        <f>$C$138</f>
        <v>Floggers</v>
      </c>
      <c r="J31" s="211" t="str">
        <f>$G$138</f>
        <v>Sharks</v>
      </c>
      <c r="K31" s="257" t="str">
        <f>$E$139</f>
        <v>Cilia</v>
      </c>
      <c r="L31" s="264" t="str">
        <f>$C$135</f>
        <v>Depth Charges</v>
      </c>
      <c r="M31" s="211" t="str">
        <f>$G$135</f>
        <v>UTAS Flounders</v>
      </c>
      <c r="N31" s="257" t="str">
        <f>$E$134</f>
        <v>Hot Chilli Prawns</v>
      </c>
      <c r="O31" s="264" t="str">
        <f>$C$134</f>
        <v>Raging Ranga's</v>
      </c>
      <c r="P31" s="211" t="str">
        <f>$G$134</f>
        <v>The Grizzlies</v>
      </c>
      <c r="Q31" s="257" t="str">
        <f>$E$140</f>
        <v>Water Rats</v>
      </c>
      <c r="R31" s="200"/>
      <c r="S31" s="278">
        <f t="shared" si="13"/>
        <v>0</v>
      </c>
      <c r="T31" s="208">
        <f t="shared" si="4"/>
        <v>0</v>
      </c>
      <c r="U31" s="208">
        <f t="shared" si="5"/>
        <v>0</v>
      </c>
      <c r="V31" s="208">
        <f t="shared" si="1"/>
        <v>0</v>
      </c>
      <c r="W31" s="208">
        <f t="shared" si="2"/>
        <v>0</v>
      </c>
      <c r="X31" s="208">
        <f t="shared" si="3"/>
        <v>0</v>
      </c>
    </row>
    <row r="32" spans="1:24" s="202" customFormat="1" ht="15" customHeight="1" x14ac:dyDescent="0.3">
      <c r="A32" s="213"/>
      <c r="B32" s="459" t="s">
        <v>26</v>
      </c>
      <c r="C32" s="466"/>
      <c r="D32" s="232"/>
      <c r="E32" s="475"/>
      <c r="F32" s="464" t="str">
        <f t="shared" ref="F32" si="14">F23</f>
        <v>Raging Ranga's</v>
      </c>
      <c r="G32" s="232" t="str">
        <f>G23</f>
        <v>The Grizzlies</v>
      </c>
      <c r="H32" s="475" t="str">
        <f>H22</f>
        <v>Cilia</v>
      </c>
      <c r="I32" s="464" t="str">
        <f t="shared" ref="I32" si="15">I23</f>
        <v>Depth Charges</v>
      </c>
      <c r="J32" s="232" t="str">
        <f>J22</f>
        <v>The Grizzlies</v>
      </c>
      <c r="K32" s="475" t="str">
        <f t="shared" ref="K32" si="16">K23</f>
        <v>Crabs</v>
      </c>
      <c r="L32" s="464" t="str">
        <f>L22</f>
        <v>Turbo Taddies</v>
      </c>
      <c r="M32" s="232" t="str">
        <f>M23</f>
        <v>Cardiac Concerns</v>
      </c>
      <c r="N32" s="475" t="str">
        <f t="shared" ref="N32" si="17">N23</f>
        <v>SOS</v>
      </c>
      <c r="O32" s="466" t="str">
        <f>O22</f>
        <v>Red dogs</v>
      </c>
      <c r="P32" s="232" t="str">
        <f>P22</f>
        <v>Cardiac Concerns</v>
      </c>
      <c r="Q32" s="475" t="str">
        <f>Q23</f>
        <v>Hot Chilli Prawns</v>
      </c>
      <c r="R32" s="216"/>
      <c r="S32" s="278">
        <f t="shared" si="13"/>
        <v>0</v>
      </c>
      <c r="T32" s="208">
        <f t="shared" si="4"/>
        <v>0</v>
      </c>
      <c r="U32" s="208">
        <f t="shared" si="5"/>
        <v>0</v>
      </c>
      <c r="V32" s="208">
        <f t="shared" si="1"/>
        <v>0</v>
      </c>
      <c r="W32" s="208">
        <f t="shared" si="2"/>
        <v>0</v>
      </c>
      <c r="X32" s="208">
        <f t="shared" si="3"/>
        <v>0</v>
      </c>
    </row>
    <row r="33" spans="1:24" s="202" customFormat="1" ht="15" customHeight="1" x14ac:dyDescent="0.3">
      <c r="A33" s="213"/>
      <c r="B33" s="459" t="s">
        <v>29</v>
      </c>
      <c r="C33" s="467"/>
      <c r="D33" s="217"/>
      <c r="E33" s="476"/>
      <c r="F33" s="467"/>
      <c r="G33" s="217"/>
      <c r="H33" s="476"/>
      <c r="I33" s="467"/>
      <c r="J33" s="217"/>
      <c r="K33" s="476"/>
      <c r="L33" s="467"/>
      <c r="M33" s="217"/>
      <c r="N33" s="476"/>
      <c r="O33" s="467"/>
      <c r="P33" s="217"/>
      <c r="Q33" s="476"/>
      <c r="R33" s="216"/>
      <c r="S33" s="278">
        <f t="shared" si="13"/>
        <v>0</v>
      </c>
      <c r="T33" s="230">
        <f t="shared" si="4"/>
        <v>0</v>
      </c>
      <c r="U33" s="230">
        <f t="shared" si="5"/>
        <v>0</v>
      </c>
      <c r="V33" s="230">
        <f t="shared" si="1"/>
        <v>0</v>
      </c>
      <c r="W33" s="230">
        <f t="shared" si="2"/>
        <v>0</v>
      </c>
      <c r="X33" s="230">
        <f t="shared" si="3"/>
        <v>0</v>
      </c>
    </row>
    <row r="34" spans="1:24" s="202" customFormat="1" ht="15" customHeight="1" x14ac:dyDescent="0.3">
      <c r="A34" s="213"/>
      <c r="B34" s="459" t="s">
        <v>30</v>
      </c>
      <c r="C34" s="468"/>
      <c r="D34" s="219"/>
      <c r="E34" s="477"/>
      <c r="F34" s="468"/>
      <c r="G34" s="219"/>
      <c r="H34" s="477"/>
      <c r="J34" s="479"/>
      <c r="K34" s="477"/>
      <c r="L34" s="468"/>
      <c r="M34" s="219"/>
      <c r="N34" s="477"/>
      <c r="O34" s="468"/>
      <c r="P34" s="219"/>
      <c r="Q34" s="477"/>
      <c r="R34" s="216"/>
      <c r="S34" s="209"/>
      <c r="T34" s="209"/>
      <c r="U34" s="231"/>
      <c r="V34" s="231"/>
      <c r="W34" s="231"/>
      <c r="X34" s="231"/>
    </row>
    <row r="35" spans="1:24" s="202" customFormat="1" ht="15" customHeight="1" x14ac:dyDescent="0.3">
      <c r="A35" s="8"/>
      <c r="B35" s="459" t="s">
        <v>30</v>
      </c>
      <c r="C35" s="468"/>
      <c r="D35" s="219"/>
      <c r="E35" s="477"/>
      <c r="F35" s="468"/>
      <c r="G35" s="219"/>
      <c r="H35" s="477"/>
      <c r="J35" s="479"/>
      <c r="K35" s="477"/>
      <c r="L35" s="468"/>
      <c r="M35" s="219"/>
      <c r="N35" s="477"/>
      <c r="O35" s="468"/>
      <c r="P35" s="219"/>
      <c r="Q35" s="477"/>
      <c r="R35" s="200"/>
      <c r="S35" s="209"/>
      <c r="T35" s="209"/>
      <c r="U35" s="231"/>
      <c r="V35" s="231"/>
      <c r="W35" s="231"/>
      <c r="X35" s="231"/>
    </row>
    <row r="36" spans="1:24" s="202" customFormat="1" ht="15" customHeight="1" thickBot="1" x14ac:dyDescent="0.35">
      <c r="A36" s="8"/>
      <c r="B36" s="460" t="s">
        <v>243</v>
      </c>
      <c r="C36" s="465"/>
      <c r="D36" s="222"/>
      <c r="E36" s="474"/>
      <c r="F36" s="465" t="s">
        <v>526</v>
      </c>
      <c r="G36" s="222" t="s">
        <v>528</v>
      </c>
      <c r="H36" s="474" t="s">
        <v>320</v>
      </c>
      <c r="I36" s="465"/>
      <c r="J36" s="222"/>
      <c r="K36" s="474"/>
      <c r="L36" s="465"/>
      <c r="M36" s="222"/>
      <c r="N36" s="474"/>
      <c r="O36" s="465"/>
      <c r="P36" s="222"/>
      <c r="Q36" s="474"/>
      <c r="R36" s="200"/>
      <c r="S36" s="209"/>
      <c r="T36" s="209"/>
      <c r="U36" s="231"/>
      <c r="V36" s="231"/>
      <c r="W36" s="231"/>
      <c r="X36" s="231"/>
    </row>
    <row r="37" spans="1:24" s="202" customFormat="1" ht="15" customHeight="1" x14ac:dyDescent="0.3">
      <c r="A37" s="8"/>
      <c r="B37" s="233"/>
      <c r="C37" s="196" t="s">
        <v>199</v>
      </c>
      <c r="D37" s="234" t="s">
        <v>13</v>
      </c>
      <c r="E37" s="13"/>
      <c r="F37" s="196" t="s">
        <v>199</v>
      </c>
      <c r="G37" s="234" t="s">
        <v>11</v>
      </c>
      <c r="H37" s="233"/>
      <c r="I37" s="196" t="s">
        <v>199</v>
      </c>
      <c r="J37" s="234" t="s">
        <v>13</v>
      </c>
      <c r="K37" s="233"/>
      <c r="L37" s="196" t="s">
        <v>199</v>
      </c>
      <c r="M37" s="234" t="s">
        <v>11</v>
      </c>
      <c r="N37" s="233"/>
      <c r="O37" s="196" t="s">
        <v>199</v>
      </c>
      <c r="P37" s="234" t="s">
        <v>12</v>
      </c>
      <c r="Q37" s="233"/>
      <c r="R37" s="235"/>
      <c r="S37" s="209"/>
      <c r="T37" s="209"/>
      <c r="U37" s="231"/>
      <c r="V37" s="231"/>
      <c r="W37" s="231"/>
      <c r="X37" s="231"/>
    </row>
    <row r="38" spans="1:24" s="202" customFormat="1" ht="15" customHeight="1" x14ac:dyDescent="0.3">
      <c r="A38" s="8"/>
      <c r="B38" s="233"/>
      <c r="C38" s="14" t="s">
        <v>36</v>
      </c>
      <c r="D38" s="15" t="s">
        <v>36</v>
      </c>
      <c r="E38" s="1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5"/>
      <c r="S38" s="209"/>
      <c r="T38" s="209"/>
      <c r="U38" s="231"/>
      <c r="V38" s="231"/>
      <c r="W38" s="231"/>
      <c r="X38" s="231"/>
    </row>
    <row r="39" spans="1:24" s="202" customFormat="1" ht="15" customHeight="1" x14ac:dyDescent="0.3">
      <c r="A39" s="8"/>
      <c r="B39" s="233"/>
      <c r="C39" s="13" t="s">
        <v>37</v>
      </c>
      <c r="D39" s="233"/>
      <c r="E39" s="13"/>
      <c r="F39" s="13"/>
      <c r="G39" s="13"/>
      <c r="H39" s="13"/>
      <c r="I39" s="13"/>
      <c r="J39" s="13"/>
      <c r="K39" s="13"/>
      <c r="L39" s="13"/>
      <c r="M39" s="13"/>
      <c r="N39" s="233"/>
      <c r="O39" s="13"/>
      <c r="P39" s="13"/>
      <c r="Q39" s="13"/>
      <c r="R39" s="235"/>
      <c r="S39" s="209"/>
      <c r="T39" s="209"/>
      <c r="U39" s="231"/>
      <c r="V39" s="231"/>
      <c r="W39" s="231"/>
      <c r="X39" s="231"/>
    </row>
    <row r="40" spans="1:24" s="202" customFormat="1" ht="15" customHeight="1" thickBot="1" x14ac:dyDescent="0.35">
      <c r="A40" s="8"/>
      <c r="B40" s="233"/>
      <c r="C40" s="233"/>
      <c r="D40" s="15"/>
      <c r="E40" s="1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5"/>
      <c r="S40" s="209"/>
      <c r="T40" s="209"/>
      <c r="U40" s="231"/>
      <c r="V40" s="231"/>
      <c r="W40" s="231"/>
      <c r="X40" s="231"/>
    </row>
    <row r="41" spans="1:24" s="202" customFormat="1" ht="15" customHeight="1" x14ac:dyDescent="0.3">
      <c r="A41" s="196"/>
      <c r="B41" s="197"/>
      <c r="C41" s="277">
        <f>O3+7</f>
        <v>42235</v>
      </c>
      <c r="D41" s="198" t="s">
        <v>38</v>
      </c>
      <c r="E41" s="199" t="str">
        <f>CONCATENATE("S/up:",C45)</f>
        <v>S/up:Water Rats</v>
      </c>
      <c r="F41" s="277">
        <f>C41+7</f>
        <v>42242</v>
      </c>
      <c r="G41" s="198" t="s">
        <v>39</v>
      </c>
      <c r="H41" s="199" t="str">
        <f>CONCATENATE("S/up:",F44)</f>
        <v>S/up:Dr Schwant von Eaglehorn</v>
      </c>
      <c r="I41" s="277">
        <f>F41+7</f>
        <v>42249</v>
      </c>
      <c r="J41" s="198" t="s">
        <v>40</v>
      </c>
      <c r="K41" s="199" t="str">
        <f>CONCATENATE("S/up:",I44)</f>
        <v>S/up:Crabs</v>
      </c>
      <c r="L41" s="277">
        <f>I41+7</f>
        <v>42256</v>
      </c>
      <c r="M41" s="198" t="s">
        <v>41</v>
      </c>
      <c r="N41" s="199" t="str">
        <f>CONCATENATE("S/up:",L44)</f>
        <v>S/up:SOS</v>
      </c>
      <c r="O41" s="277">
        <f>L41+7</f>
        <v>42263</v>
      </c>
      <c r="P41" s="198" t="s">
        <v>42</v>
      </c>
      <c r="Q41" s="199" t="str">
        <f>CONCATENATE("S/up:",O44)</f>
        <v>S/up:Ariba Amoebas</v>
      </c>
      <c r="R41" s="200"/>
      <c r="S41" s="231"/>
      <c r="T41" s="231"/>
      <c r="U41" s="231"/>
      <c r="V41" s="231"/>
      <c r="W41" s="231"/>
      <c r="X41" s="231"/>
    </row>
    <row r="42" spans="1:24" s="202" customFormat="1" ht="15" customHeight="1" thickBot="1" x14ac:dyDescent="0.35">
      <c r="A42" s="8"/>
      <c r="B42" s="9" t="s">
        <v>6</v>
      </c>
      <c r="C42" s="89" t="s">
        <v>7</v>
      </c>
      <c r="D42" s="10" t="s">
        <v>8</v>
      </c>
      <c r="E42" s="88" t="s">
        <v>9</v>
      </c>
      <c r="F42" s="89" t="s">
        <v>7</v>
      </c>
      <c r="G42" s="10" t="s">
        <v>8</v>
      </c>
      <c r="H42" s="88" t="s">
        <v>9</v>
      </c>
      <c r="I42" s="89" t="s">
        <v>7</v>
      </c>
      <c r="J42" s="10" t="s">
        <v>8</v>
      </c>
      <c r="K42" s="88" t="s">
        <v>9</v>
      </c>
      <c r="L42" s="89" t="s">
        <v>7</v>
      </c>
      <c r="M42" s="10" t="s">
        <v>8</v>
      </c>
      <c r="N42" s="88" t="s">
        <v>9</v>
      </c>
      <c r="O42" s="89" t="s">
        <v>7</v>
      </c>
      <c r="P42" s="10" t="s">
        <v>8</v>
      </c>
      <c r="Q42" s="88" t="s">
        <v>9</v>
      </c>
      <c r="R42" s="200"/>
      <c r="S42" s="231"/>
      <c r="T42" s="231"/>
      <c r="U42" s="231"/>
      <c r="V42" s="231"/>
      <c r="W42" s="231"/>
      <c r="X42" s="231"/>
    </row>
    <row r="43" spans="1:24" s="209" customFormat="1" ht="15" customHeight="1" x14ac:dyDescent="0.3">
      <c r="A43" s="204"/>
      <c r="B43" s="223" t="s">
        <v>10</v>
      </c>
      <c r="C43" s="462" t="s">
        <v>12</v>
      </c>
      <c r="D43" s="205" t="s">
        <v>146</v>
      </c>
      <c r="E43" s="472" t="s">
        <v>146</v>
      </c>
      <c r="F43" s="462" t="s">
        <v>12</v>
      </c>
      <c r="G43" s="205" t="s">
        <v>146</v>
      </c>
      <c r="H43" s="482" t="s">
        <v>146</v>
      </c>
      <c r="I43" s="462" t="s">
        <v>12</v>
      </c>
      <c r="J43" s="205" t="s">
        <v>146</v>
      </c>
      <c r="K43" s="472" t="s">
        <v>146</v>
      </c>
      <c r="L43" s="482" t="s">
        <v>12</v>
      </c>
      <c r="M43" s="205" t="s">
        <v>146</v>
      </c>
      <c r="N43" s="482" t="s">
        <v>146</v>
      </c>
      <c r="O43" s="462" t="s">
        <v>12</v>
      </c>
      <c r="P43" s="205" t="s">
        <v>146</v>
      </c>
      <c r="Q43" s="472" t="s">
        <v>146</v>
      </c>
      <c r="R43" s="207"/>
      <c r="S43" s="231"/>
      <c r="T43" s="231"/>
      <c r="U43" s="231"/>
      <c r="V43" s="231"/>
      <c r="W43" s="231"/>
      <c r="X43" s="231"/>
    </row>
    <row r="44" spans="1:24" s="202" customFormat="1" ht="15" customHeight="1" x14ac:dyDescent="0.3">
      <c r="A44" s="210"/>
      <c r="B44" s="224" t="s">
        <v>14</v>
      </c>
      <c r="C44" s="264" t="str">
        <f>$E$135</f>
        <v>Old Puckers</v>
      </c>
      <c r="D44" s="211" t="str">
        <f>$G$146</f>
        <v xml:space="preserve">Vikings </v>
      </c>
      <c r="E44" s="257" t="str">
        <f>$G$147</f>
        <v>Gladiators</v>
      </c>
      <c r="F44" s="264" t="str">
        <f>$E$138</f>
        <v>Dr Schwant von Eaglehorn</v>
      </c>
      <c r="G44" s="229" t="str">
        <f>$G$144</f>
        <v>Trojans</v>
      </c>
      <c r="H44" s="483" t="str">
        <f>$G$146</f>
        <v xml:space="preserve">Vikings </v>
      </c>
      <c r="I44" s="264" t="str">
        <f>$E$136</f>
        <v>Crabs</v>
      </c>
      <c r="J44" s="229" t="str">
        <f>$G$144</f>
        <v>Trojans</v>
      </c>
      <c r="K44" s="257" t="str">
        <f>$G$145</f>
        <v>Barbarians</v>
      </c>
      <c r="L44" s="210" t="str">
        <f>$E$133</f>
        <v>SOS</v>
      </c>
      <c r="M44" s="229" t="str">
        <f>$G$146</f>
        <v xml:space="preserve">Vikings </v>
      </c>
      <c r="N44" s="483" t="str">
        <f>$G$147</f>
        <v>Gladiators</v>
      </c>
      <c r="O44" s="463" t="str">
        <f>$E$137</f>
        <v>Ariba Amoebas</v>
      </c>
      <c r="P44" s="229" t="str">
        <f>$G$147</f>
        <v>Gladiators</v>
      </c>
      <c r="Q44" s="257" t="str">
        <f>$G$145</f>
        <v>Barbarians</v>
      </c>
      <c r="R44" s="200"/>
      <c r="S44" s="231"/>
      <c r="T44" s="231"/>
      <c r="U44" s="231"/>
      <c r="V44" s="231"/>
      <c r="W44" s="231"/>
      <c r="X44" s="231"/>
    </row>
    <row r="45" spans="1:24" s="202" customFormat="1" ht="15" customHeight="1" x14ac:dyDescent="0.3">
      <c r="A45" s="210"/>
      <c r="B45" s="224" t="s">
        <v>23</v>
      </c>
      <c r="C45" s="264" t="str">
        <f>$E$140</f>
        <v>Water Rats</v>
      </c>
      <c r="D45" s="211" t="str">
        <f>$G$145</f>
        <v>Barbarians</v>
      </c>
      <c r="E45" s="257" t="str">
        <f>$G$144</f>
        <v>Trojans</v>
      </c>
      <c r="F45" s="264" t="str">
        <f>$E$136</f>
        <v>Crabs</v>
      </c>
      <c r="G45" s="229" t="str">
        <f>$G$145</f>
        <v>Barbarians</v>
      </c>
      <c r="H45" s="483" t="str">
        <f>$G$147</f>
        <v>Gladiators</v>
      </c>
      <c r="I45" s="264" t="str">
        <f>$E$137</f>
        <v>Ariba Amoebas</v>
      </c>
      <c r="J45" s="229" t="str">
        <f>$G$146</f>
        <v xml:space="preserve">Vikings </v>
      </c>
      <c r="K45" s="257" t="str">
        <f>$G$147</f>
        <v>Gladiators</v>
      </c>
      <c r="L45" s="210" t="str">
        <f>$E$134</f>
        <v>Hot Chilli Prawns</v>
      </c>
      <c r="M45" s="229" t="str">
        <f>$G$145</f>
        <v>Barbarians</v>
      </c>
      <c r="N45" s="483" t="str">
        <f>$G$144</f>
        <v>Trojans</v>
      </c>
      <c r="O45" s="463" t="str">
        <f>$E$139</f>
        <v>Cilia</v>
      </c>
      <c r="P45" s="229" t="str">
        <f>$G$146</f>
        <v xml:space="preserve">Vikings </v>
      </c>
      <c r="Q45" s="257" t="str">
        <f>$G$144</f>
        <v>Trojans</v>
      </c>
      <c r="R45" s="200"/>
      <c r="S45" s="231"/>
      <c r="T45" s="231"/>
      <c r="U45" s="231"/>
      <c r="V45" s="231"/>
      <c r="W45" s="231"/>
      <c r="X45" s="231"/>
    </row>
    <row r="46" spans="1:24" s="202" customFormat="1" ht="15" customHeight="1" x14ac:dyDescent="0.3">
      <c r="A46" s="213"/>
      <c r="B46" s="225" t="s">
        <v>26</v>
      </c>
      <c r="C46" s="464" t="str">
        <f>C52</f>
        <v>Depth Charges</v>
      </c>
      <c r="D46" s="214" t="str">
        <f>D52</f>
        <v>UTAS Flounders</v>
      </c>
      <c r="E46" s="473" t="str">
        <f>D53</f>
        <v>Sharks</v>
      </c>
      <c r="F46" s="464" t="str">
        <f t="shared" ref="F46" si="18">F52</f>
        <v>Depth Charges</v>
      </c>
      <c r="G46" s="232" t="str">
        <f>G52</f>
        <v>UTAS Flounders</v>
      </c>
      <c r="H46" s="484" t="str">
        <f>H53</f>
        <v>Hot Chilli Prawns</v>
      </c>
      <c r="I46" s="464" t="str">
        <f>I52</f>
        <v>Red dogs</v>
      </c>
      <c r="J46" s="214" t="str">
        <f>K53</f>
        <v>Cilia</v>
      </c>
      <c r="K46" s="473" t="str">
        <f>J53</f>
        <v>Plying Pucksters</v>
      </c>
      <c r="L46" s="484" t="str">
        <f>L52</f>
        <v>Floggers</v>
      </c>
      <c r="M46" s="214" t="str">
        <f>M52</f>
        <v>Sharks</v>
      </c>
      <c r="N46" s="484" t="str">
        <f>M53</f>
        <v>The Grizzlies</v>
      </c>
      <c r="O46" s="464" t="str">
        <f>O52</f>
        <v>Red dogs</v>
      </c>
      <c r="P46" s="214" t="str">
        <f>P52</f>
        <v>Cardiac Concerns</v>
      </c>
      <c r="Q46" s="473" t="str">
        <f>P53</f>
        <v>UTAS Flounders</v>
      </c>
      <c r="R46" s="216"/>
      <c r="S46" s="231"/>
      <c r="T46" s="231"/>
      <c r="U46" s="231"/>
      <c r="V46" s="231"/>
      <c r="W46" s="231"/>
      <c r="X46" s="231"/>
    </row>
    <row r="47" spans="1:24" s="202" customFormat="1" ht="15" customHeight="1" x14ac:dyDescent="0.3">
      <c r="A47" s="213"/>
      <c r="B47" s="225" t="s">
        <v>29</v>
      </c>
      <c r="C47" s="469"/>
      <c r="D47" s="217"/>
      <c r="E47" s="476"/>
      <c r="F47" s="469"/>
      <c r="G47" s="217"/>
      <c r="H47" s="485"/>
      <c r="I47" s="469"/>
      <c r="J47" s="217"/>
      <c r="K47" s="476"/>
      <c r="L47" s="485"/>
      <c r="M47" s="217"/>
      <c r="N47" s="485"/>
      <c r="O47" s="469"/>
      <c r="P47" s="217"/>
      <c r="Q47" s="476"/>
      <c r="R47" s="216"/>
      <c r="S47" s="231"/>
      <c r="T47" s="231"/>
      <c r="U47" s="231"/>
      <c r="V47" s="231"/>
      <c r="W47" s="231"/>
      <c r="X47" s="231"/>
    </row>
    <row r="48" spans="1:24" s="202" customFormat="1" ht="15" customHeight="1" x14ac:dyDescent="0.3">
      <c r="A48" s="213"/>
      <c r="B48" s="225" t="s">
        <v>30</v>
      </c>
      <c r="C48" s="264"/>
      <c r="D48" s="219"/>
      <c r="E48" s="477"/>
      <c r="F48" s="470"/>
      <c r="G48" s="219"/>
      <c r="H48" s="213"/>
      <c r="I48" s="470"/>
      <c r="J48" s="219"/>
      <c r="K48" s="477"/>
      <c r="L48" s="213"/>
      <c r="M48" s="219"/>
      <c r="N48" s="213"/>
      <c r="O48" s="470"/>
      <c r="P48" s="219"/>
      <c r="Q48" s="477"/>
      <c r="R48" s="216"/>
      <c r="S48" s="231"/>
      <c r="T48" s="231"/>
      <c r="U48" s="231"/>
      <c r="V48" s="231"/>
      <c r="W48" s="231"/>
      <c r="X48" s="231"/>
    </row>
    <row r="49" spans="1:24" s="202" customFormat="1" ht="15" customHeight="1" x14ac:dyDescent="0.3">
      <c r="A49" s="8"/>
      <c r="B49" s="225" t="s">
        <v>30</v>
      </c>
      <c r="C49" s="470"/>
      <c r="D49" s="219"/>
      <c r="E49" s="477"/>
      <c r="F49" s="470"/>
      <c r="G49" s="219"/>
      <c r="H49" s="213"/>
      <c r="I49" s="470"/>
      <c r="J49" s="219"/>
      <c r="K49" s="477"/>
      <c r="L49" s="213"/>
      <c r="M49" s="219"/>
      <c r="N49" s="213"/>
      <c r="O49" s="470"/>
      <c r="P49" s="219"/>
      <c r="Q49" s="477"/>
      <c r="R49" s="200"/>
      <c r="S49" s="231"/>
      <c r="T49" s="231"/>
      <c r="U49" s="231"/>
      <c r="V49" s="231"/>
      <c r="W49" s="231"/>
      <c r="X49" s="231"/>
    </row>
    <row r="50" spans="1:24" s="202" customFormat="1" ht="15" customHeight="1" thickBot="1" x14ac:dyDescent="0.35">
      <c r="A50" s="8"/>
      <c r="B50" s="228" t="s">
        <v>243</v>
      </c>
      <c r="C50" s="465"/>
      <c r="D50" s="222"/>
      <c r="E50" s="474"/>
      <c r="F50" s="465"/>
      <c r="G50" s="222"/>
      <c r="H50" s="474"/>
      <c r="I50" s="465"/>
      <c r="J50" s="222"/>
      <c r="K50" s="474"/>
      <c r="L50" s="465"/>
      <c r="M50" s="222"/>
      <c r="N50" s="474"/>
      <c r="O50" s="465"/>
      <c r="P50" s="222"/>
      <c r="Q50" s="474"/>
      <c r="R50" s="200"/>
      <c r="S50" s="231"/>
      <c r="T50" s="231"/>
      <c r="U50" s="231"/>
      <c r="V50" s="231"/>
      <c r="W50" s="231"/>
      <c r="X50" s="231"/>
    </row>
    <row r="51" spans="1:24" s="209" customFormat="1" ht="15" customHeight="1" x14ac:dyDescent="0.3">
      <c r="A51" s="204"/>
      <c r="B51" s="223" t="s">
        <v>216</v>
      </c>
      <c r="C51" s="462" t="s">
        <v>13</v>
      </c>
      <c r="D51" s="205" t="s">
        <v>11</v>
      </c>
      <c r="E51" s="472" t="s">
        <v>12</v>
      </c>
      <c r="F51" s="462" t="s">
        <v>13</v>
      </c>
      <c r="G51" s="205" t="s">
        <v>11</v>
      </c>
      <c r="H51" s="482" t="s">
        <v>12</v>
      </c>
      <c r="I51" s="462" t="s">
        <v>13</v>
      </c>
      <c r="J51" s="205" t="s">
        <v>11</v>
      </c>
      <c r="K51" s="472" t="s">
        <v>12</v>
      </c>
      <c r="L51" s="482" t="s">
        <v>13</v>
      </c>
      <c r="M51" s="205" t="s">
        <v>11</v>
      </c>
      <c r="N51" s="482" t="s">
        <v>12</v>
      </c>
      <c r="O51" s="462" t="s">
        <v>13</v>
      </c>
      <c r="P51" s="205" t="s">
        <v>11</v>
      </c>
      <c r="Q51" s="472" t="s">
        <v>12</v>
      </c>
      <c r="R51" s="207"/>
      <c r="S51" s="231"/>
      <c r="T51" s="231"/>
      <c r="U51" s="231"/>
      <c r="V51" s="231"/>
      <c r="W51" s="231"/>
      <c r="X51" s="231"/>
    </row>
    <row r="52" spans="1:24" s="202" customFormat="1" ht="15" customHeight="1" x14ac:dyDescent="0.3">
      <c r="A52" s="210"/>
      <c r="B52" s="224" t="s">
        <v>14</v>
      </c>
      <c r="C52" s="463" t="str">
        <f>$C$135</f>
        <v>Depth Charges</v>
      </c>
      <c r="D52" s="229" t="str">
        <f>$G$135</f>
        <v>UTAS Flounders</v>
      </c>
      <c r="E52" s="257" t="str">
        <f>$E$139</f>
        <v>Cilia</v>
      </c>
      <c r="F52" s="264" t="str">
        <f>$C$135</f>
        <v>Depth Charges</v>
      </c>
      <c r="G52" s="211" t="str">
        <f>$G$135</f>
        <v>UTAS Flounders</v>
      </c>
      <c r="H52" s="483" t="str">
        <f>$E$140</f>
        <v>Water Rats</v>
      </c>
      <c r="I52" s="264" t="str">
        <f>$C$133</f>
        <v>Red dogs</v>
      </c>
      <c r="J52" s="211" t="str">
        <f>$G$133</f>
        <v>Cardiac Concerns</v>
      </c>
      <c r="K52" s="257" t="str">
        <f>$E$134</f>
        <v>Hot Chilli Prawns</v>
      </c>
      <c r="L52" s="210" t="str">
        <f>$C$138</f>
        <v>Floggers</v>
      </c>
      <c r="M52" s="211" t="str">
        <f>$G$138</f>
        <v>Sharks</v>
      </c>
      <c r="N52" s="483" t="str">
        <f>$E$135</f>
        <v>Old Puckers</v>
      </c>
      <c r="O52" s="463" t="str">
        <f>$C$133</f>
        <v>Red dogs</v>
      </c>
      <c r="P52" s="229" t="str">
        <f>$G$133</f>
        <v>Cardiac Concerns</v>
      </c>
      <c r="Q52" s="255" t="str">
        <f>$E$133</f>
        <v>SOS</v>
      </c>
      <c r="R52" s="200"/>
      <c r="S52" s="231"/>
      <c r="T52" s="231"/>
      <c r="U52" s="231"/>
      <c r="V52" s="231"/>
      <c r="W52" s="231"/>
      <c r="X52" s="231"/>
    </row>
    <row r="53" spans="1:24" s="202" customFormat="1" ht="15" customHeight="1" x14ac:dyDescent="0.3">
      <c r="A53" s="210"/>
      <c r="B53" s="224" t="s">
        <v>23</v>
      </c>
      <c r="C53" s="463" t="str">
        <f>$C$138</f>
        <v>Floggers</v>
      </c>
      <c r="D53" s="229" t="str">
        <f>$G$138</f>
        <v>Sharks</v>
      </c>
      <c r="E53" s="257" t="str">
        <f>$E$136</f>
        <v>Crabs</v>
      </c>
      <c r="F53" s="264" t="str">
        <f>$C$136</f>
        <v>Turbo Taddies</v>
      </c>
      <c r="G53" s="211" t="str">
        <f>$G$136</f>
        <v>What the Puck?</v>
      </c>
      <c r="H53" s="483" t="str">
        <f>$E$134</f>
        <v>Hot Chilli Prawns</v>
      </c>
      <c r="I53" s="264" t="str">
        <f>$C$137</f>
        <v>Aquaholics</v>
      </c>
      <c r="J53" s="211" t="str">
        <f>$G$137</f>
        <v>Plying Pucksters</v>
      </c>
      <c r="K53" s="257" t="str">
        <f>$E$139</f>
        <v>Cilia</v>
      </c>
      <c r="L53" s="210" t="str">
        <f>$C$134</f>
        <v>Raging Ranga's</v>
      </c>
      <c r="M53" s="211" t="str">
        <f>$G$134</f>
        <v>The Grizzlies</v>
      </c>
      <c r="N53" s="483" t="str">
        <f>$E$136</f>
        <v>Crabs</v>
      </c>
      <c r="O53" s="463" t="str">
        <f>$C$135</f>
        <v>Depth Charges</v>
      </c>
      <c r="P53" s="229" t="str">
        <f>$G$135</f>
        <v>UTAS Flounders</v>
      </c>
      <c r="Q53" s="255" t="str">
        <f>$E$135</f>
        <v>Old Puckers</v>
      </c>
      <c r="R53" s="200"/>
      <c r="S53" s="231"/>
      <c r="T53" s="231"/>
      <c r="U53" s="231"/>
      <c r="V53" s="231"/>
      <c r="W53" s="231"/>
      <c r="X53" s="231"/>
    </row>
    <row r="54" spans="1:24" s="202" customFormat="1" ht="15" customHeight="1" x14ac:dyDescent="0.3">
      <c r="A54" s="213"/>
      <c r="B54" s="225" t="s">
        <v>26</v>
      </c>
      <c r="C54" s="464" t="str">
        <f>C60</f>
        <v>Turbo Taddies</v>
      </c>
      <c r="D54" s="214" t="str">
        <f>C45</f>
        <v>Water Rats</v>
      </c>
      <c r="E54" s="473" t="str">
        <f>C44</f>
        <v>Old Puckers</v>
      </c>
      <c r="F54" s="464" t="str">
        <f>F61</f>
        <v>Raging Ranga's</v>
      </c>
      <c r="G54" s="214" t="str">
        <f>F44</f>
        <v>Dr Schwant von Eaglehorn</v>
      </c>
      <c r="H54" s="484" t="str">
        <f>H60</f>
        <v>Ariba Amoebas</v>
      </c>
      <c r="I54" s="464" t="str">
        <f>I68</f>
        <v>Raging Ranga's</v>
      </c>
      <c r="J54" s="214" t="str">
        <f>I45</f>
        <v>Ariba Amoebas</v>
      </c>
      <c r="K54" s="473" t="str">
        <f>I44</f>
        <v>Crabs</v>
      </c>
      <c r="L54" s="484" t="str">
        <f>L61</f>
        <v>Red dogs</v>
      </c>
      <c r="M54" s="214" t="str">
        <f>L45</f>
        <v>Hot Chilli Prawns</v>
      </c>
      <c r="N54" s="484" t="str">
        <f>L44</f>
        <v>SOS</v>
      </c>
      <c r="O54" s="464" t="str">
        <f>O68</f>
        <v>Turbo Taddies</v>
      </c>
      <c r="P54" s="214" t="str">
        <f>O45</f>
        <v>Cilia</v>
      </c>
      <c r="Q54" s="473" t="str">
        <f>O44</f>
        <v>Ariba Amoebas</v>
      </c>
      <c r="R54" s="216"/>
      <c r="S54" s="231"/>
      <c r="T54" s="231"/>
      <c r="U54" s="231"/>
      <c r="V54" s="231"/>
      <c r="W54" s="231"/>
      <c r="X54" s="231"/>
    </row>
    <row r="55" spans="1:24" s="202" customFormat="1" ht="15" customHeight="1" x14ac:dyDescent="0.3">
      <c r="A55" s="213"/>
      <c r="B55" s="225" t="s">
        <v>29</v>
      </c>
      <c r="C55" s="489"/>
      <c r="D55" s="479"/>
      <c r="E55" s="257"/>
      <c r="F55" s="469"/>
      <c r="G55" s="217"/>
      <c r="H55" s="485"/>
      <c r="I55" s="469"/>
      <c r="J55" s="217"/>
      <c r="K55" s="476"/>
      <c r="L55" s="485"/>
      <c r="M55" s="479"/>
      <c r="N55" s="485"/>
      <c r="O55" s="469"/>
      <c r="P55" s="217"/>
      <c r="Q55" s="476"/>
      <c r="R55" s="216"/>
      <c r="S55" s="231"/>
      <c r="T55" s="231"/>
      <c r="U55" s="231"/>
      <c r="V55" s="231"/>
      <c r="W55" s="231"/>
      <c r="X55" s="231"/>
    </row>
    <row r="56" spans="1:24" s="202" customFormat="1" ht="15" customHeight="1" x14ac:dyDescent="0.3">
      <c r="A56" s="213"/>
      <c r="B56" s="225" t="s">
        <v>30</v>
      </c>
      <c r="C56" s="489"/>
      <c r="D56" s="479"/>
      <c r="E56" s="257"/>
      <c r="F56" s="471"/>
      <c r="G56" s="226"/>
      <c r="H56" s="486"/>
      <c r="I56" s="470"/>
      <c r="J56" s="479"/>
      <c r="K56" s="478"/>
      <c r="L56" s="213"/>
      <c r="M56" s="479"/>
      <c r="N56" s="486"/>
      <c r="O56" s="470"/>
      <c r="P56" s="226"/>
      <c r="Q56" s="461"/>
      <c r="R56" s="216"/>
      <c r="S56" s="231"/>
      <c r="T56" s="231"/>
      <c r="U56" s="231"/>
      <c r="V56" s="231"/>
      <c r="W56" s="231"/>
      <c r="X56" s="231"/>
    </row>
    <row r="57" spans="1:24" s="202" customFormat="1" ht="15" customHeight="1" x14ac:dyDescent="0.3">
      <c r="A57" s="8"/>
      <c r="B57" s="225" t="s">
        <v>30</v>
      </c>
      <c r="C57" s="463"/>
      <c r="D57" s="229"/>
      <c r="E57" s="257"/>
      <c r="F57" s="470"/>
      <c r="G57" s="219"/>
      <c r="H57" s="486"/>
      <c r="I57" s="470"/>
      <c r="J57" s="479"/>
      <c r="K57" s="478"/>
      <c r="L57" s="213"/>
      <c r="M57" s="219"/>
      <c r="N57" s="486"/>
      <c r="O57" s="470"/>
      <c r="P57" s="219"/>
      <c r="Q57" s="461"/>
      <c r="R57" s="200"/>
      <c r="S57" s="231"/>
      <c r="T57" s="231"/>
      <c r="U57" s="231"/>
      <c r="V57" s="231"/>
      <c r="W57" s="231"/>
      <c r="X57" s="231"/>
    </row>
    <row r="58" spans="1:24" s="202" customFormat="1" ht="15" customHeight="1" thickBot="1" x14ac:dyDescent="0.35">
      <c r="A58" s="8"/>
      <c r="B58" s="228" t="s">
        <v>243</v>
      </c>
      <c r="C58" s="465"/>
      <c r="D58" s="222"/>
      <c r="E58" s="474"/>
      <c r="F58" s="465"/>
      <c r="G58" s="222"/>
      <c r="H58" s="474"/>
      <c r="I58" s="465"/>
      <c r="J58" s="222"/>
      <c r="K58" s="474"/>
      <c r="L58" s="465"/>
      <c r="M58" s="222"/>
      <c r="N58" s="474"/>
      <c r="O58" s="465"/>
      <c r="P58" s="222"/>
      <c r="Q58" s="474"/>
      <c r="R58" s="200"/>
      <c r="S58" s="231"/>
      <c r="T58" s="231"/>
      <c r="U58" s="231"/>
      <c r="V58" s="231"/>
      <c r="W58" s="231"/>
      <c r="X58" s="231"/>
    </row>
    <row r="59" spans="1:24" s="209" customFormat="1" ht="15" customHeight="1" x14ac:dyDescent="0.3">
      <c r="A59" s="204"/>
      <c r="B59" s="223" t="s">
        <v>225</v>
      </c>
      <c r="C59" s="462" t="s">
        <v>13</v>
      </c>
      <c r="D59" s="205" t="s">
        <v>11</v>
      </c>
      <c r="E59" s="472" t="s">
        <v>12</v>
      </c>
      <c r="F59" s="462" t="s">
        <v>13</v>
      </c>
      <c r="G59" s="205" t="s">
        <v>11</v>
      </c>
      <c r="H59" s="482" t="s">
        <v>12</v>
      </c>
      <c r="I59" s="462" t="s">
        <v>13</v>
      </c>
      <c r="J59" s="205" t="s">
        <v>11</v>
      </c>
      <c r="K59" s="472" t="s">
        <v>12</v>
      </c>
      <c r="L59" s="482" t="s">
        <v>13</v>
      </c>
      <c r="M59" s="205" t="s">
        <v>11</v>
      </c>
      <c r="N59" s="482" t="s">
        <v>12</v>
      </c>
      <c r="O59" s="462" t="s">
        <v>13</v>
      </c>
      <c r="P59" s="205" t="s">
        <v>11</v>
      </c>
      <c r="Q59" s="472" t="s">
        <v>12</v>
      </c>
      <c r="R59" s="207"/>
      <c r="S59" s="231"/>
      <c r="T59" s="231"/>
      <c r="U59" s="231"/>
      <c r="V59" s="231"/>
      <c r="W59" s="231"/>
      <c r="X59" s="231"/>
    </row>
    <row r="60" spans="1:24" s="202" customFormat="1" ht="15" customHeight="1" x14ac:dyDescent="0.3">
      <c r="A60" s="210"/>
      <c r="B60" s="224" t="s">
        <v>14</v>
      </c>
      <c r="C60" s="463" t="str">
        <f>$C$136</f>
        <v>Turbo Taddies</v>
      </c>
      <c r="D60" s="229" t="str">
        <f>$G$136</f>
        <v>What the Puck?</v>
      </c>
      <c r="E60" s="257" t="str">
        <f>$E$137</f>
        <v>Ariba Amoebas</v>
      </c>
      <c r="F60" s="264" t="str">
        <f>$C$137</f>
        <v>Aquaholics</v>
      </c>
      <c r="G60" s="211" t="str">
        <f>$G$137</f>
        <v>Plying Pucksters</v>
      </c>
      <c r="H60" s="483" t="str">
        <f>$E$137</f>
        <v>Ariba Amoebas</v>
      </c>
      <c r="I60" s="264" t="str">
        <f>$C$136</f>
        <v>Turbo Taddies</v>
      </c>
      <c r="J60" s="211" t="str">
        <f>$G$136</f>
        <v>What the Puck?</v>
      </c>
      <c r="K60" s="257" t="str">
        <f>$E$140</f>
        <v>Water Rats</v>
      </c>
      <c r="L60" s="210" t="str">
        <f>$C$136</f>
        <v>Turbo Taddies</v>
      </c>
      <c r="M60" s="211" t="str">
        <f>$G$136</f>
        <v>What the Puck?</v>
      </c>
      <c r="N60" s="483" t="str">
        <f>$E$137</f>
        <v>Ariba Amoebas</v>
      </c>
      <c r="O60" s="264" t="str">
        <f>$C$138</f>
        <v>Floggers</v>
      </c>
      <c r="P60" s="211" t="str">
        <f>$G$138</f>
        <v>Sharks</v>
      </c>
      <c r="Q60" s="257" t="str">
        <f>$E$138</f>
        <v>Dr Schwant von Eaglehorn</v>
      </c>
      <c r="R60" s="200"/>
      <c r="S60" s="231"/>
      <c r="T60" s="231"/>
      <c r="U60" s="231"/>
      <c r="V60" s="231"/>
      <c r="W60" s="231"/>
      <c r="X60" s="231"/>
    </row>
    <row r="61" spans="1:24" s="202" customFormat="1" ht="15" customHeight="1" x14ac:dyDescent="0.3">
      <c r="A61" s="210"/>
      <c r="B61" s="224" t="s">
        <v>23</v>
      </c>
      <c r="C61" s="463" t="str">
        <f>$C$137</f>
        <v>Aquaholics</v>
      </c>
      <c r="D61" s="229" t="str">
        <f>$G$137</f>
        <v>Plying Pucksters</v>
      </c>
      <c r="E61" s="257" t="str">
        <f>$E$134</f>
        <v>Hot Chilli Prawns</v>
      </c>
      <c r="F61" s="264" t="str">
        <f>$C$134</f>
        <v>Raging Ranga's</v>
      </c>
      <c r="G61" s="211" t="str">
        <f>$G$134</f>
        <v>The Grizzlies</v>
      </c>
      <c r="H61" s="483" t="str">
        <f>$E$135</f>
        <v>Old Puckers</v>
      </c>
      <c r="I61" s="264" t="str">
        <f>$C$138</f>
        <v>Floggers</v>
      </c>
      <c r="J61" s="211" t="str">
        <f>$G$138</f>
        <v>Sharks</v>
      </c>
      <c r="K61" s="257" t="str">
        <f>$E$133</f>
        <v>SOS</v>
      </c>
      <c r="L61" s="210" t="str">
        <f>$C$133</f>
        <v>Red dogs</v>
      </c>
      <c r="M61" s="211" t="str">
        <f>$G$133</f>
        <v>Cardiac Concerns</v>
      </c>
      <c r="N61" s="483" t="str">
        <f>$E$138</f>
        <v>Dr Schwant von Eaglehorn</v>
      </c>
      <c r="O61" s="264" t="str">
        <f>$C$137</f>
        <v>Aquaholics</v>
      </c>
      <c r="P61" s="211" t="str">
        <f>$G$137</f>
        <v>Plying Pucksters</v>
      </c>
      <c r="Q61" s="257" t="str">
        <f>$E$140</f>
        <v>Water Rats</v>
      </c>
      <c r="R61" s="200"/>
      <c r="S61" s="231"/>
      <c r="T61" s="231"/>
      <c r="U61" s="231"/>
      <c r="V61" s="231"/>
      <c r="W61" s="231"/>
      <c r="X61" s="231"/>
    </row>
    <row r="62" spans="1:24" s="202" customFormat="1" ht="15" customHeight="1" x14ac:dyDescent="0.3">
      <c r="A62" s="213"/>
      <c r="B62" s="225" t="s">
        <v>26</v>
      </c>
      <c r="C62" s="464" t="str">
        <f>C69</f>
        <v>Raging Ranga's</v>
      </c>
      <c r="D62" s="214" t="str">
        <f>E52</f>
        <v>Cilia</v>
      </c>
      <c r="E62" s="475" t="str">
        <f>E53</f>
        <v>Crabs</v>
      </c>
      <c r="F62" s="464" t="str">
        <f t="shared" ref="F62" si="19">F53</f>
        <v>Turbo Taddies</v>
      </c>
      <c r="G62" s="214" t="str">
        <f>G69</f>
        <v>Cardiac Concerns</v>
      </c>
      <c r="H62" s="484" t="str">
        <f t="shared" ref="H62" si="20">H69</f>
        <v>Cilia</v>
      </c>
      <c r="I62" s="464" t="str">
        <f>I53</f>
        <v>Aquaholics</v>
      </c>
      <c r="J62" s="214" t="str">
        <f>J52</f>
        <v>Cardiac Concerns</v>
      </c>
      <c r="K62" s="473" t="str">
        <f>K52</f>
        <v>Hot Chilli Prawns</v>
      </c>
      <c r="L62" s="484" t="str">
        <f>L69</f>
        <v>Depth Charges</v>
      </c>
      <c r="M62" s="214" t="str">
        <f>N69</f>
        <v>Water Rats</v>
      </c>
      <c r="N62" s="484" t="str">
        <f>N53</f>
        <v>Crabs</v>
      </c>
      <c r="O62" s="464" t="str">
        <f>O53</f>
        <v>Depth Charges</v>
      </c>
      <c r="P62" s="214" t="str">
        <f>Q52</f>
        <v>SOS</v>
      </c>
      <c r="Q62" s="473" t="str">
        <f>Q53</f>
        <v>Old Puckers</v>
      </c>
      <c r="R62" s="216"/>
      <c r="S62" s="231"/>
      <c r="T62" s="231"/>
      <c r="U62" s="231"/>
      <c r="V62" s="231"/>
      <c r="W62" s="231"/>
      <c r="X62" s="231"/>
    </row>
    <row r="63" spans="1:24" s="202" customFormat="1" ht="15" customHeight="1" x14ac:dyDescent="0.3">
      <c r="A63" s="213"/>
      <c r="B63" s="225" t="s">
        <v>29</v>
      </c>
      <c r="C63" s="463"/>
      <c r="D63" s="219"/>
      <c r="E63" s="477"/>
      <c r="F63" s="469"/>
      <c r="G63" s="217"/>
      <c r="H63" s="485"/>
      <c r="I63" s="469"/>
      <c r="J63" s="217"/>
      <c r="K63" s="476"/>
      <c r="L63" s="485"/>
      <c r="M63" s="217"/>
      <c r="N63" s="485"/>
      <c r="O63" s="469"/>
      <c r="P63" s="479"/>
      <c r="Q63" s="476"/>
      <c r="R63" s="216"/>
      <c r="S63" s="231"/>
      <c r="T63" s="231"/>
      <c r="U63" s="231"/>
      <c r="V63" s="231"/>
      <c r="W63" s="231"/>
      <c r="X63" s="231"/>
    </row>
    <row r="64" spans="1:24" s="202" customFormat="1" ht="15" customHeight="1" x14ac:dyDescent="0.3">
      <c r="A64" s="213"/>
      <c r="B64" s="225" t="s">
        <v>30</v>
      </c>
      <c r="C64" s="463"/>
      <c r="D64" s="219"/>
      <c r="E64" s="461"/>
      <c r="F64" s="471"/>
      <c r="G64" s="219"/>
      <c r="H64" s="213"/>
      <c r="I64" s="489"/>
      <c r="J64" s="479"/>
      <c r="K64" s="477"/>
      <c r="M64" s="219"/>
      <c r="N64" s="213"/>
      <c r="O64" s="489"/>
      <c r="P64" s="479"/>
      <c r="Q64" s="461"/>
      <c r="R64" s="216"/>
      <c r="S64" s="231"/>
      <c r="T64" s="231"/>
      <c r="U64" s="231"/>
      <c r="V64" s="231"/>
      <c r="W64" s="231"/>
      <c r="X64" s="231"/>
    </row>
    <row r="65" spans="1:24" s="202" customFormat="1" ht="15" customHeight="1" x14ac:dyDescent="0.3">
      <c r="A65" s="8"/>
      <c r="B65" s="225" t="s">
        <v>30</v>
      </c>
      <c r="C65" s="463"/>
      <c r="D65" s="219"/>
      <c r="E65" s="477"/>
      <c r="F65" s="470"/>
      <c r="G65" s="219"/>
      <c r="H65" s="213"/>
      <c r="I65" s="489"/>
      <c r="J65" s="479"/>
      <c r="K65" s="477"/>
      <c r="M65" s="219"/>
      <c r="N65" s="213"/>
      <c r="O65" s="489"/>
      <c r="P65" s="219"/>
      <c r="Q65" s="461"/>
      <c r="R65" s="200"/>
      <c r="S65" s="209"/>
      <c r="T65" s="209"/>
      <c r="U65" s="231"/>
      <c r="V65" s="231"/>
      <c r="W65" s="231"/>
      <c r="X65" s="231"/>
    </row>
    <row r="66" spans="1:24" s="202" customFormat="1" ht="15" customHeight="1" thickBot="1" x14ac:dyDescent="0.35">
      <c r="A66" s="8"/>
      <c r="B66" s="228" t="s">
        <v>243</v>
      </c>
      <c r="C66" s="465"/>
      <c r="D66" s="222"/>
      <c r="E66" s="474"/>
      <c r="F66" s="465"/>
      <c r="G66" s="222"/>
      <c r="H66" s="474"/>
      <c r="I66" s="465"/>
      <c r="J66" s="222"/>
      <c r="K66" s="474"/>
      <c r="L66" s="465"/>
      <c r="M66" s="222"/>
      <c r="N66" s="474"/>
      <c r="O66" s="465"/>
      <c r="P66" s="222"/>
      <c r="Q66" s="474"/>
      <c r="R66" s="200"/>
      <c r="S66" s="209"/>
      <c r="T66" s="209"/>
      <c r="U66" s="231"/>
      <c r="V66" s="231"/>
      <c r="W66" s="231"/>
      <c r="X66" s="231"/>
    </row>
    <row r="67" spans="1:24" s="209" customFormat="1" ht="15" customHeight="1" x14ac:dyDescent="0.3">
      <c r="A67" s="204"/>
      <c r="B67" s="223" t="s">
        <v>229</v>
      </c>
      <c r="C67" s="462" t="s">
        <v>13</v>
      </c>
      <c r="D67" s="205" t="s">
        <v>11</v>
      </c>
      <c r="E67" s="472" t="s">
        <v>12</v>
      </c>
      <c r="F67" s="462" t="s">
        <v>13</v>
      </c>
      <c r="G67" s="205" t="s">
        <v>11</v>
      </c>
      <c r="H67" s="482" t="s">
        <v>12</v>
      </c>
      <c r="I67" s="462" t="s">
        <v>13</v>
      </c>
      <c r="J67" s="205" t="s">
        <v>11</v>
      </c>
      <c r="K67" s="472" t="s">
        <v>12</v>
      </c>
      <c r="L67" s="482" t="s">
        <v>13</v>
      </c>
      <c r="M67" s="205" t="s">
        <v>11</v>
      </c>
      <c r="N67" s="482" t="s">
        <v>12</v>
      </c>
      <c r="O67" s="462" t="s">
        <v>13</v>
      </c>
      <c r="P67" s="205" t="s">
        <v>11</v>
      </c>
      <c r="Q67" s="472" t="s">
        <v>12</v>
      </c>
      <c r="R67" s="207"/>
      <c r="U67" s="231"/>
      <c r="V67" s="231"/>
      <c r="W67" s="231"/>
      <c r="X67" s="231"/>
    </row>
    <row r="68" spans="1:24" s="202" customFormat="1" ht="15" customHeight="1" x14ac:dyDescent="0.3">
      <c r="A68" s="210"/>
      <c r="B68" s="224" t="s">
        <v>14</v>
      </c>
      <c r="C68" s="463" t="str">
        <f>$C$133</f>
        <v>Red dogs</v>
      </c>
      <c r="D68" s="229" t="str">
        <f>$G$133</f>
        <v>Cardiac Concerns</v>
      </c>
      <c r="E68" s="257" t="str">
        <f>$E$133</f>
        <v>SOS</v>
      </c>
      <c r="F68" s="264" t="str">
        <f>$C$138</f>
        <v>Floggers</v>
      </c>
      <c r="G68" s="211" t="str">
        <f>$G$138</f>
        <v>Sharks</v>
      </c>
      <c r="H68" s="483" t="str">
        <f>$E$133</f>
        <v>SOS</v>
      </c>
      <c r="I68" s="463" t="str">
        <f>$C$134</f>
        <v>Raging Ranga's</v>
      </c>
      <c r="J68" s="229" t="str">
        <f>$G$134</f>
        <v>The Grizzlies</v>
      </c>
      <c r="K68" s="257" t="str">
        <f>$E$138</f>
        <v>Dr Schwant von Eaglehorn</v>
      </c>
      <c r="L68" s="210" t="str">
        <f>$C$137</f>
        <v>Aquaholics</v>
      </c>
      <c r="M68" s="211" t="str">
        <f>$G$137</f>
        <v>Plying Pucksters</v>
      </c>
      <c r="N68" s="483" t="str">
        <f>$E$139</f>
        <v>Cilia</v>
      </c>
      <c r="O68" s="264" t="str">
        <f>$C$136</f>
        <v>Turbo Taddies</v>
      </c>
      <c r="P68" s="211" t="str">
        <f>$G$136</f>
        <v>What the Puck?</v>
      </c>
      <c r="Q68" s="257" t="str">
        <f>$E$134</f>
        <v>Hot Chilli Prawns</v>
      </c>
      <c r="R68" s="200"/>
      <c r="S68" s="209"/>
      <c r="T68" s="209"/>
      <c r="U68" s="231"/>
      <c r="V68" s="231"/>
      <c r="W68" s="231"/>
      <c r="X68" s="231"/>
    </row>
    <row r="69" spans="1:24" s="202" customFormat="1" ht="15" customHeight="1" x14ac:dyDescent="0.3">
      <c r="A69" s="210"/>
      <c r="B69" s="224" t="s">
        <v>23</v>
      </c>
      <c r="C69" s="463" t="str">
        <f>$C$134</f>
        <v>Raging Ranga's</v>
      </c>
      <c r="D69" s="229" t="str">
        <f>$G$134</f>
        <v>The Grizzlies</v>
      </c>
      <c r="E69" s="257" t="str">
        <f>$E$138</f>
        <v>Dr Schwant von Eaglehorn</v>
      </c>
      <c r="F69" s="264" t="str">
        <f>$C$133</f>
        <v>Red dogs</v>
      </c>
      <c r="G69" s="211" t="str">
        <f>$G$133</f>
        <v>Cardiac Concerns</v>
      </c>
      <c r="H69" s="483" t="str">
        <f>$E$139</f>
        <v>Cilia</v>
      </c>
      <c r="I69" s="463" t="str">
        <f>$C$135</f>
        <v>Depth Charges</v>
      </c>
      <c r="J69" s="229" t="str">
        <f>$G$135</f>
        <v>UTAS Flounders</v>
      </c>
      <c r="K69" s="257" t="str">
        <f>$E$135</f>
        <v>Old Puckers</v>
      </c>
      <c r="L69" s="210" t="str">
        <f>$C$135</f>
        <v>Depth Charges</v>
      </c>
      <c r="M69" s="211" t="str">
        <f>$G$135</f>
        <v>UTAS Flounders</v>
      </c>
      <c r="N69" s="483" t="str">
        <f>$E$140</f>
        <v>Water Rats</v>
      </c>
      <c r="O69" s="264" t="str">
        <f>$C$134</f>
        <v>Raging Ranga's</v>
      </c>
      <c r="P69" s="211" t="str">
        <f>$G$134</f>
        <v>The Grizzlies</v>
      </c>
      <c r="Q69" s="257" t="str">
        <f>$E$136</f>
        <v>Crabs</v>
      </c>
      <c r="R69" s="200"/>
      <c r="S69" s="209"/>
      <c r="T69" s="209"/>
      <c r="U69" s="231"/>
      <c r="V69" s="231"/>
      <c r="W69" s="231"/>
      <c r="X69" s="231"/>
    </row>
    <row r="70" spans="1:24" s="202" customFormat="1" ht="15" customHeight="1" x14ac:dyDescent="0.3">
      <c r="A70" s="213"/>
      <c r="B70" s="225" t="s">
        <v>26</v>
      </c>
      <c r="C70" s="466" t="str">
        <f t="shared" ref="C70" si="21">C61</f>
        <v>Aquaholics</v>
      </c>
      <c r="D70" s="232" t="str">
        <f>D60</f>
        <v>What the Puck?</v>
      </c>
      <c r="E70" s="473" t="str">
        <f>E60</f>
        <v>Ariba Amoebas</v>
      </c>
      <c r="F70" s="464" t="str">
        <f>F60</f>
        <v>Aquaholics</v>
      </c>
      <c r="G70" s="232" t="str">
        <f>G61</f>
        <v>The Grizzlies</v>
      </c>
      <c r="H70" s="487" t="str">
        <f t="shared" ref="H70" si="22">H61</f>
        <v>Old Puckers</v>
      </c>
      <c r="I70" s="464" t="str">
        <f>I61</f>
        <v>Floggers</v>
      </c>
      <c r="J70" s="232" t="str">
        <f>K60</f>
        <v>Water Rats</v>
      </c>
      <c r="K70" s="475" t="str">
        <f>K61</f>
        <v>SOS</v>
      </c>
      <c r="L70" s="484" t="str">
        <f>L60</f>
        <v>Turbo Taddies</v>
      </c>
      <c r="M70" s="232" t="str">
        <f>M61</f>
        <v>Cardiac Concerns</v>
      </c>
      <c r="N70" s="487" t="str">
        <f t="shared" ref="N70" si="23">N61</f>
        <v>Dr Schwant von Eaglehorn</v>
      </c>
      <c r="O70" s="466" t="str">
        <f>O60</f>
        <v>Floggers</v>
      </c>
      <c r="P70" s="232" t="str">
        <f>P61</f>
        <v>Plying Pucksters</v>
      </c>
      <c r="Q70" s="475" t="str">
        <f>Q60</f>
        <v>Dr Schwant von Eaglehorn</v>
      </c>
      <c r="R70" s="216"/>
      <c r="S70" s="209"/>
      <c r="T70" s="209"/>
      <c r="U70" s="231"/>
      <c r="V70" s="231"/>
      <c r="W70" s="231"/>
      <c r="X70" s="231"/>
    </row>
    <row r="71" spans="1:24" s="202" customFormat="1" ht="15" customHeight="1" x14ac:dyDescent="0.3">
      <c r="A71" s="213"/>
      <c r="B71" s="225" t="s">
        <v>29</v>
      </c>
      <c r="C71" s="467"/>
      <c r="D71" s="217"/>
      <c r="E71" s="476"/>
      <c r="G71" s="479"/>
      <c r="I71" s="489"/>
      <c r="J71" s="479"/>
      <c r="K71" s="461"/>
      <c r="M71" s="479"/>
      <c r="O71" s="489"/>
      <c r="P71" s="479"/>
      <c r="Q71" s="461"/>
      <c r="R71" s="216"/>
      <c r="S71" s="209"/>
      <c r="T71" s="209"/>
      <c r="U71" s="231"/>
      <c r="V71" s="231"/>
      <c r="W71" s="231"/>
      <c r="X71" s="231"/>
    </row>
    <row r="72" spans="1:24" s="202" customFormat="1" ht="15" customHeight="1" x14ac:dyDescent="0.3">
      <c r="A72" s="213"/>
      <c r="B72" s="225" t="s">
        <v>30</v>
      </c>
      <c r="C72" s="468"/>
      <c r="D72" s="219"/>
      <c r="E72" s="477"/>
      <c r="F72" s="468"/>
      <c r="G72" s="219"/>
      <c r="H72" s="213"/>
      <c r="I72" s="468"/>
      <c r="J72" s="219"/>
      <c r="K72" s="477"/>
      <c r="L72" s="488"/>
      <c r="M72" s="219"/>
      <c r="N72" s="213"/>
      <c r="O72" s="489"/>
      <c r="P72" s="219"/>
      <c r="Q72" s="477"/>
      <c r="R72" s="216"/>
      <c r="S72" s="209"/>
      <c r="T72" s="209"/>
      <c r="U72" s="231"/>
      <c r="V72" s="231"/>
      <c r="W72" s="231"/>
      <c r="X72" s="231"/>
    </row>
    <row r="73" spans="1:24" s="202" customFormat="1" ht="15" customHeight="1" x14ac:dyDescent="0.3">
      <c r="A73" s="236"/>
      <c r="B73" s="225" t="s">
        <v>30</v>
      </c>
      <c r="C73" s="468"/>
      <c r="D73" s="219"/>
      <c r="E73" s="477"/>
      <c r="F73" s="468"/>
      <c r="G73" s="219"/>
      <c r="H73" s="213"/>
      <c r="I73" s="468"/>
      <c r="J73" s="219"/>
      <c r="K73" s="477"/>
      <c r="L73" s="488"/>
      <c r="M73" s="219"/>
      <c r="N73" s="213"/>
      <c r="O73" s="489"/>
      <c r="P73" s="219"/>
      <c r="Q73" s="477"/>
      <c r="R73" s="200"/>
      <c r="S73" s="209"/>
      <c r="T73" s="209"/>
      <c r="U73" s="231"/>
      <c r="V73" s="231"/>
      <c r="W73" s="231"/>
      <c r="X73" s="231"/>
    </row>
    <row r="74" spans="1:24" s="202" customFormat="1" ht="15" customHeight="1" thickBot="1" x14ac:dyDescent="0.35">
      <c r="A74" s="8"/>
      <c r="B74" s="228" t="s">
        <v>243</v>
      </c>
      <c r="C74" s="465"/>
      <c r="D74" s="222"/>
      <c r="E74" s="474"/>
      <c r="F74" s="465"/>
      <c r="G74" s="222"/>
      <c r="H74" s="474"/>
      <c r="I74" s="465"/>
      <c r="J74" s="222"/>
      <c r="K74" s="474"/>
      <c r="L74" s="465"/>
      <c r="M74" s="222"/>
      <c r="N74" s="474"/>
      <c r="O74" s="465"/>
      <c r="P74" s="222"/>
      <c r="Q74" s="474"/>
      <c r="R74" s="200"/>
      <c r="S74" s="209"/>
      <c r="T74" s="209"/>
      <c r="U74" s="231"/>
      <c r="V74" s="231"/>
      <c r="W74" s="231"/>
      <c r="X74" s="231"/>
    </row>
    <row r="75" spans="1:24" s="202" customFormat="1" ht="15" customHeight="1" x14ac:dyDescent="0.3">
      <c r="A75" s="8"/>
      <c r="B75" s="233"/>
      <c r="C75" s="196" t="s">
        <v>199</v>
      </c>
      <c r="D75" s="234" t="s">
        <v>13</v>
      </c>
      <c r="E75" s="13"/>
      <c r="F75" s="196" t="s">
        <v>199</v>
      </c>
      <c r="G75" s="234" t="s">
        <v>11</v>
      </c>
      <c r="H75" s="233"/>
      <c r="I75" s="196" t="s">
        <v>199</v>
      </c>
      <c r="J75" s="234" t="s">
        <v>13</v>
      </c>
      <c r="K75" s="233"/>
      <c r="L75" s="196" t="s">
        <v>199</v>
      </c>
      <c r="M75" s="234" t="s">
        <v>11</v>
      </c>
      <c r="N75" s="233"/>
      <c r="O75" s="196" t="s">
        <v>199</v>
      </c>
      <c r="P75" s="234" t="s">
        <v>12</v>
      </c>
      <c r="Q75" s="233"/>
      <c r="R75" s="235"/>
      <c r="S75" s="209"/>
      <c r="T75" s="209"/>
      <c r="U75" s="231"/>
      <c r="V75" s="231"/>
      <c r="W75" s="231"/>
      <c r="X75" s="231"/>
    </row>
    <row r="76" spans="1:24" s="202" customFormat="1" ht="15" customHeight="1" x14ac:dyDescent="0.3">
      <c r="A76" s="8"/>
      <c r="B76" s="233"/>
      <c r="C76" s="14" t="s">
        <v>36</v>
      </c>
      <c r="D76" s="233"/>
      <c r="E76" s="233"/>
      <c r="F76" s="233"/>
      <c r="G76" s="233"/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5"/>
      <c r="S76" s="209"/>
      <c r="T76" s="209"/>
      <c r="U76" s="231"/>
      <c r="V76" s="231"/>
      <c r="W76" s="231"/>
      <c r="X76" s="231"/>
    </row>
    <row r="77" spans="1:24" s="202" customFormat="1" ht="15" customHeight="1" thickBot="1" x14ac:dyDescent="0.3">
      <c r="A77" s="8"/>
      <c r="B77" s="233"/>
      <c r="C77" s="13" t="s">
        <v>37</v>
      </c>
      <c r="D77" s="233"/>
      <c r="E77" s="233"/>
      <c r="F77" s="233"/>
      <c r="G77" s="233"/>
      <c r="H77" s="14"/>
      <c r="I77" s="233"/>
      <c r="J77" s="233"/>
      <c r="K77" s="233"/>
      <c r="L77" s="233"/>
      <c r="M77" s="233"/>
      <c r="N77" s="233"/>
      <c r="O77" s="233"/>
      <c r="P77" s="233"/>
      <c r="Q77" s="233"/>
      <c r="R77" s="235"/>
      <c r="S77" s="209"/>
      <c r="T77" s="209"/>
      <c r="U77" s="231"/>
      <c r="V77" s="231"/>
      <c r="W77" s="231"/>
      <c r="X77" s="231"/>
    </row>
    <row r="78" spans="1:24" s="202" customFormat="1" ht="15" customHeight="1" x14ac:dyDescent="0.25">
      <c r="A78" s="196"/>
      <c r="B78" s="197"/>
      <c r="C78" s="277">
        <f>O41+7</f>
        <v>42270</v>
      </c>
      <c r="D78" s="198" t="s">
        <v>43</v>
      </c>
      <c r="E78" s="199" t="str">
        <f>CONCATENATE("S/up:",C82)</f>
        <v>S/up:Cilia</v>
      </c>
      <c r="F78" s="277">
        <f>C78+14</f>
        <v>42284</v>
      </c>
      <c r="G78" s="198" t="s">
        <v>44</v>
      </c>
      <c r="H78" s="199" t="str">
        <f>CONCATENATE("S/up:",F82)</f>
        <v>S/up:Hot Chilli Prawns</v>
      </c>
      <c r="I78" s="277">
        <f>F78+7</f>
        <v>42291</v>
      </c>
      <c r="J78" s="198" t="s">
        <v>45</v>
      </c>
      <c r="K78" s="199" t="str">
        <f>CONCATENATE("S/up:",I81)</f>
        <v>S/up:Old Puckers</v>
      </c>
      <c r="L78" s="277">
        <f>I78+7</f>
        <v>42298</v>
      </c>
      <c r="M78" s="198" t="s">
        <v>46</v>
      </c>
      <c r="N78" s="199" t="str">
        <f>CONCATENATE("S/up:",L81)</f>
        <v>S/up:Water Rats</v>
      </c>
      <c r="O78" s="277">
        <f>L78+7</f>
        <v>42305</v>
      </c>
      <c r="P78" s="198" t="s">
        <v>455</v>
      </c>
      <c r="Q78" s="199" t="str">
        <f>CONCATENATE("S/up:",O81)</f>
        <v>S/up:Crabs</v>
      </c>
      <c r="U78" s="231"/>
      <c r="V78" s="231"/>
      <c r="W78" s="231"/>
      <c r="X78" s="231"/>
    </row>
    <row r="79" spans="1:24" s="202" customFormat="1" ht="15" customHeight="1" thickBot="1" x14ac:dyDescent="0.3">
      <c r="A79" s="8"/>
      <c r="B79" s="9" t="s">
        <v>6</v>
      </c>
      <c r="C79" s="89" t="s">
        <v>7</v>
      </c>
      <c r="D79" s="10" t="s">
        <v>8</v>
      </c>
      <c r="E79" s="88" t="s">
        <v>9</v>
      </c>
      <c r="F79" s="89" t="s">
        <v>7</v>
      </c>
      <c r="G79" s="10" t="s">
        <v>8</v>
      </c>
      <c r="H79" s="88" t="s">
        <v>9</v>
      </c>
      <c r="I79" s="89" t="s">
        <v>7</v>
      </c>
      <c r="J79" s="10" t="s">
        <v>8</v>
      </c>
      <c r="K79" s="88" t="s">
        <v>9</v>
      </c>
      <c r="L79" s="89" t="s">
        <v>7</v>
      </c>
      <c r="M79" s="10" t="s">
        <v>8</v>
      </c>
      <c r="N79" s="88" t="s">
        <v>9</v>
      </c>
      <c r="O79" s="89" t="s">
        <v>7</v>
      </c>
      <c r="P79" s="10" t="s">
        <v>8</v>
      </c>
      <c r="Q79" s="88" t="s">
        <v>9</v>
      </c>
      <c r="U79" s="231"/>
      <c r="V79" s="231"/>
      <c r="W79" s="231"/>
      <c r="X79" s="231"/>
    </row>
    <row r="80" spans="1:24" s="209" customFormat="1" ht="15" customHeight="1" x14ac:dyDescent="0.25">
      <c r="A80" s="204"/>
      <c r="B80" s="223" t="s">
        <v>10</v>
      </c>
      <c r="C80" s="243" t="s">
        <v>12</v>
      </c>
      <c r="D80" s="205" t="s">
        <v>146</v>
      </c>
      <c r="E80" s="206" t="s">
        <v>146</v>
      </c>
      <c r="F80" s="462" t="s">
        <v>12</v>
      </c>
      <c r="G80" s="205" t="s">
        <v>146</v>
      </c>
      <c r="H80" s="472" t="s">
        <v>146</v>
      </c>
      <c r="I80" s="243" t="s">
        <v>12</v>
      </c>
      <c r="J80" s="205" t="s">
        <v>146</v>
      </c>
      <c r="K80" s="490" t="s">
        <v>146</v>
      </c>
      <c r="L80" s="462" t="s">
        <v>12</v>
      </c>
      <c r="M80" s="205" t="s">
        <v>146</v>
      </c>
      <c r="N80" s="472" t="s">
        <v>146</v>
      </c>
      <c r="O80" s="462" t="s">
        <v>12</v>
      </c>
      <c r="P80" s="205" t="s">
        <v>146</v>
      </c>
      <c r="Q80" s="472" t="s">
        <v>146</v>
      </c>
      <c r="U80" s="231"/>
      <c r="V80" s="231"/>
      <c r="W80" s="231"/>
      <c r="X80" s="231"/>
    </row>
    <row r="81" spans="1:24" s="202" customFormat="1" ht="15" customHeight="1" x14ac:dyDescent="0.25">
      <c r="A81" s="210"/>
      <c r="B81" s="224" t="s">
        <v>14</v>
      </c>
      <c r="C81" s="244" t="str">
        <f>$E$138</f>
        <v>Dr Schwant von Eaglehorn</v>
      </c>
      <c r="D81" s="211" t="str">
        <f>$G$144</f>
        <v>Trojans</v>
      </c>
      <c r="E81" s="212" t="str">
        <f>$G$145</f>
        <v>Barbarians</v>
      </c>
      <c r="F81" s="481" t="str">
        <f>$E$138</f>
        <v>Dr Schwant von Eaglehorn</v>
      </c>
      <c r="G81" s="211" t="str">
        <f>$G$146</f>
        <v xml:space="preserve">Vikings </v>
      </c>
      <c r="H81" s="257" t="str">
        <f>$G$147</f>
        <v>Gladiators</v>
      </c>
      <c r="I81" s="244" t="str">
        <f>$E$135</f>
        <v>Old Puckers</v>
      </c>
      <c r="J81" s="211" t="str">
        <f>$G$147</f>
        <v>Gladiators</v>
      </c>
      <c r="K81" s="481" t="str">
        <f>$G$145</f>
        <v>Barbarians</v>
      </c>
      <c r="L81" s="463" t="str">
        <f>$E$140</f>
        <v>Water Rats</v>
      </c>
      <c r="M81" s="211" t="str">
        <f>$G$147</f>
        <v>Gladiators</v>
      </c>
      <c r="N81" s="257" t="str">
        <f>$G$146</f>
        <v xml:space="preserve">Vikings </v>
      </c>
      <c r="O81" s="264" t="str">
        <f>$E$136</f>
        <v>Crabs</v>
      </c>
      <c r="P81" s="211" t="str">
        <f>$G$146</f>
        <v xml:space="preserve">Vikings </v>
      </c>
      <c r="Q81" s="257" t="str">
        <f>$G$147</f>
        <v>Gladiators</v>
      </c>
      <c r="U81" s="231"/>
      <c r="V81" s="231"/>
      <c r="W81" s="231"/>
      <c r="X81" s="231"/>
    </row>
    <row r="82" spans="1:24" s="202" customFormat="1" ht="15" customHeight="1" x14ac:dyDescent="0.25">
      <c r="A82" s="210"/>
      <c r="B82" s="224" t="s">
        <v>23</v>
      </c>
      <c r="C82" s="244" t="str">
        <f>$E$139</f>
        <v>Cilia</v>
      </c>
      <c r="D82" s="211" t="str">
        <f>$G$146</f>
        <v xml:space="preserve">Vikings </v>
      </c>
      <c r="E82" s="212" t="str">
        <f>$G$147</f>
        <v>Gladiators</v>
      </c>
      <c r="F82" s="481" t="str">
        <f>$E$134</f>
        <v>Hot Chilli Prawns</v>
      </c>
      <c r="G82" s="211" t="str">
        <f>$G$145</f>
        <v>Barbarians</v>
      </c>
      <c r="H82" s="257" t="str">
        <f>$G$144</f>
        <v>Trojans</v>
      </c>
      <c r="I82" s="244" t="str">
        <f>$E$140</f>
        <v>Water Rats</v>
      </c>
      <c r="J82" s="211" t="str">
        <f>$G$146</f>
        <v xml:space="preserve">Vikings </v>
      </c>
      <c r="K82" s="481" t="str">
        <f>$G$144</f>
        <v>Trojans</v>
      </c>
      <c r="L82" s="463" t="str">
        <f>$E$134</f>
        <v>Hot Chilli Prawns</v>
      </c>
      <c r="M82" s="211" t="str">
        <f>$G$145</f>
        <v>Barbarians</v>
      </c>
      <c r="N82" s="257" t="str">
        <f>$G$144</f>
        <v>Trojans</v>
      </c>
      <c r="O82" s="264" t="str">
        <f>$E$137</f>
        <v>Ariba Amoebas</v>
      </c>
      <c r="P82" s="211" t="str">
        <f>$G$145</f>
        <v>Barbarians</v>
      </c>
      <c r="Q82" s="257" t="str">
        <f>$G$144</f>
        <v>Trojans</v>
      </c>
      <c r="U82" s="231"/>
      <c r="V82" s="231"/>
      <c r="W82" s="231"/>
      <c r="X82" s="231"/>
    </row>
    <row r="83" spans="1:24" s="202" customFormat="1" ht="15" customHeight="1" x14ac:dyDescent="0.25">
      <c r="A83" s="213"/>
      <c r="B83" s="225" t="s">
        <v>26</v>
      </c>
      <c r="C83" s="245" t="str">
        <f t="shared" ref="C83:I83" si="24">C89</f>
        <v>Red dogs</v>
      </c>
      <c r="D83" s="214" t="str">
        <f>D98</f>
        <v>Plying Pucksters</v>
      </c>
      <c r="E83" s="215" t="str">
        <f>D90</f>
        <v>The Grizzlies</v>
      </c>
      <c r="F83" s="464" t="str">
        <f t="shared" si="24"/>
        <v>Depth Charges</v>
      </c>
      <c r="G83" s="214" t="str">
        <f t="shared" si="24"/>
        <v>UTAS Flounders</v>
      </c>
      <c r="H83" s="473" t="str">
        <f>H90</f>
        <v>Ariba Amoebas</v>
      </c>
      <c r="I83" s="245" t="str">
        <f t="shared" si="24"/>
        <v>Turbo Taddies</v>
      </c>
      <c r="J83" s="214" t="str">
        <f>J90</f>
        <v>Sharks</v>
      </c>
      <c r="K83" s="491" t="str">
        <f>K98</f>
        <v>Crabs</v>
      </c>
      <c r="L83" s="464" t="str">
        <f>L89</f>
        <v>Floggers</v>
      </c>
      <c r="M83" s="214" t="str">
        <f>M89</f>
        <v>Sharks</v>
      </c>
      <c r="N83" s="473" t="str">
        <f>M90</f>
        <v>The Grizzlies</v>
      </c>
      <c r="O83" s="464" t="str">
        <f t="shared" ref="O83:Q83" si="25">O89</f>
        <v>Floggers</v>
      </c>
      <c r="P83" s="214" t="str">
        <f>P90</f>
        <v>Plying Pucksters</v>
      </c>
      <c r="Q83" s="473" t="str">
        <f t="shared" si="25"/>
        <v>Hot Chilli Prawns</v>
      </c>
      <c r="U83" s="231"/>
      <c r="V83" s="231"/>
      <c r="W83" s="231"/>
      <c r="X83" s="231"/>
    </row>
    <row r="84" spans="1:24" s="202" customFormat="1" ht="15" customHeight="1" x14ac:dyDescent="0.25">
      <c r="A84" s="213"/>
      <c r="B84" s="225" t="s">
        <v>29</v>
      </c>
      <c r="C84" s="246"/>
      <c r="D84" s="217"/>
      <c r="E84" s="218"/>
      <c r="F84" s="469"/>
      <c r="G84" s="217"/>
      <c r="H84" s="476"/>
      <c r="I84" s="246"/>
      <c r="J84" s="217"/>
      <c r="K84" s="492"/>
      <c r="L84" s="489"/>
      <c r="M84" s="217"/>
      <c r="N84" s="476"/>
      <c r="O84" s="469"/>
      <c r="P84" s="217"/>
      <c r="Q84" s="476"/>
      <c r="U84" s="231"/>
      <c r="V84" s="231"/>
      <c r="W84" s="231"/>
      <c r="X84" s="231"/>
    </row>
    <row r="85" spans="1:24" s="202" customFormat="1" ht="15" customHeight="1" x14ac:dyDescent="0.25">
      <c r="A85" s="213"/>
      <c r="B85" s="225" t="s">
        <v>30</v>
      </c>
      <c r="C85" s="247"/>
      <c r="D85" s="219"/>
      <c r="E85" s="220"/>
      <c r="F85" s="470"/>
      <c r="G85" s="219"/>
      <c r="H85" s="477"/>
      <c r="I85" s="247"/>
      <c r="J85" s="219"/>
      <c r="K85" s="493"/>
      <c r="L85" s="489"/>
      <c r="M85" s="219"/>
      <c r="N85" s="477"/>
      <c r="O85" s="470"/>
      <c r="P85" s="219"/>
      <c r="Q85" s="477"/>
      <c r="U85" s="231"/>
      <c r="V85" s="231"/>
      <c r="W85" s="231"/>
      <c r="X85" s="231"/>
    </row>
    <row r="86" spans="1:24" s="202" customFormat="1" ht="15" customHeight="1" x14ac:dyDescent="0.25">
      <c r="A86" s="8"/>
      <c r="B86" s="225" t="s">
        <v>30</v>
      </c>
      <c r="C86" s="247"/>
      <c r="D86" s="219"/>
      <c r="E86" s="220"/>
      <c r="F86" s="470"/>
      <c r="G86" s="219"/>
      <c r="H86" s="477"/>
      <c r="I86" s="247"/>
      <c r="J86" s="219"/>
      <c r="K86" s="493"/>
      <c r="L86" s="470"/>
      <c r="M86" s="219"/>
      <c r="N86" s="477"/>
      <c r="O86" s="470"/>
      <c r="P86" s="219"/>
      <c r="Q86" s="477"/>
      <c r="U86" s="231"/>
      <c r="V86" s="231"/>
      <c r="W86" s="231"/>
      <c r="X86" s="231"/>
    </row>
    <row r="87" spans="1:24" s="202" customFormat="1" ht="15" customHeight="1" thickBot="1" x14ac:dyDescent="0.3">
      <c r="A87" s="8"/>
      <c r="B87" s="228" t="s">
        <v>243</v>
      </c>
      <c r="C87" s="465" t="s">
        <v>276</v>
      </c>
      <c r="D87" s="222"/>
      <c r="E87" s="474"/>
      <c r="F87" s="465" t="s">
        <v>442</v>
      </c>
      <c r="G87" s="222"/>
      <c r="H87" s="474"/>
      <c r="I87" s="465" t="s">
        <v>320</v>
      </c>
      <c r="J87" s="222"/>
      <c r="K87" s="474"/>
      <c r="L87" s="465" t="s">
        <v>333</v>
      </c>
      <c r="M87" s="222"/>
      <c r="N87" s="474"/>
      <c r="O87" s="465" t="s">
        <v>333</v>
      </c>
      <c r="P87" s="222"/>
      <c r="Q87" s="474"/>
      <c r="U87" s="231"/>
      <c r="V87" s="231"/>
      <c r="W87" s="231"/>
      <c r="X87" s="231"/>
    </row>
    <row r="88" spans="1:24" s="209" customFormat="1" ht="15" customHeight="1" x14ac:dyDescent="0.25">
      <c r="A88" s="204"/>
      <c r="B88" s="223" t="s">
        <v>216</v>
      </c>
      <c r="C88" s="243" t="s">
        <v>13</v>
      </c>
      <c r="D88" s="205" t="s">
        <v>11</v>
      </c>
      <c r="E88" s="206" t="s">
        <v>12</v>
      </c>
      <c r="F88" s="462" t="s">
        <v>13</v>
      </c>
      <c r="G88" s="205" t="s">
        <v>11</v>
      </c>
      <c r="H88" s="472" t="s">
        <v>12</v>
      </c>
      <c r="I88" s="243" t="s">
        <v>13</v>
      </c>
      <c r="J88" s="205" t="s">
        <v>11</v>
      </c>
      <c r="K88" s="490" t="s">
        <v>12</v>
      </c>
      <c r="L88" s="462" t="s">
        <v>13</v>
      </c>
      <c r="M88" s="205" t="s">
        <v>11</v>
      </c>
      <c r="N88" s="472" t="s">
        <v>12</v>
      </c>
      <c r="O88" s="462" t="s">
        <v>13</v>
      </c>
      <c r="P88" s="205" t="s">
        <v>11</v>
      </c>
      <c r="Q88" s="472" t="s">
        <v>12</v>
      </c>
      <c r="U88" s="231"/>
      <c r="V88" s="231"/>
      <c r="W88" s="231"/>
      <c r="X88" s="231"/>
    </row>
    <row r="89" spans="1:24" s="202" customFormat="1" ht="15" customHeight="1" x14ac:dyDescent="0.25">
      <c r="A89" s="210"/>
      <c r="B89" s="224" t="s">
        <v>14</v>
      </c>
      <c r="C89" s="244" t="str">
        <f>$C$133</f>
        <v>Red dogs</v>
      </c>
      <c r="D89" s="211" t="str">
        <f>$G$133</f>
        <v>Cardiac Concerns</v>
      </c>
      <c r="E89" s="212" t="str">
        <f>$E$140</f>
        <v>Water Rats</v>
      </c>
      <c r="F89" s="463" t="str">
        <f>$C$135</f>
        <v>Depth Charges</v>
      </c>
      <c r="G89" s="211" t="str">
        <f>$G$135</f>
        <v>UTAS Flounders</v>
      </c>
      <c r="H89" s="257" t="str">
        <f>$E$133</f>
        <v>SOS</v>
      </c>
      <c r="I89" s="251" t="str">
        <f>$C$136</f>
        <v>Turbo Taddies</v>
      </c>
      <c r="J89" s="211" t="str">
        <f>$G$136</f>
        <v>What the Puck?</v>
      </c>
      <c r="K89" s="481" t="str">
        <f>$E$133</f>
        <v>SOS</v>
      </c>
      <c r="L89" s="264" t="str">
        <f>$C$138</f>
        <v>Floggers</v>
      </c>
      <c r="M89" s="211" t="str">
        <f>$G$138</f>
        <v>Sharks</v>
      </c>
      <c r="N89" s="255" t="str">
        <f>$E$138</f>
        <v>Dr Schwant von Eaglehorn</v>
      </c>
      <c r="O89" s="264" t="str">
        <f>$C$138</f>
        <v>Floggers</v>
      </c>
      <c r="P89" s="211" t="str">
        <f>$G$138</f>
        <v>Sharks</v>
      </c>
      <c r="Q89" s="257" t="str">
        <f>$E$134</f>
        <v>Hot Chilli Prawns</v>
      </c>
      <c r="U89" s="231"/>
      <c r="V89" s="231"/>
      <c r="W89" s="231"/>
      <c r="X89" s="231"/>
    </row>
    <row r="90" spans="1:24" s="202" customFormat="1" ht="15" customHeight="1" x14ac:dyDescent="0.25">
      <c r="A90" s="210"/>
      <c r="B90" s="224" t="s">
        <v>23</v>
      </c>
      <c r="C90" s="244" t="str">
        <f>$C$134</f>
        <v>Raging Ranga's</v>
      </c>
      <c r="D90" s="211" t="str">
        <f>$G$134</f>
        <v>The Grizzlies</v>
      </c>
      <c r="E90" s="212" t="str">
        <f>$E$137</f>
        <v>Ariba Amoebas</v>
      </c>
      <c r="F90" s="463" t="str">
        <f>$C$136</f>
        <v>Turbo Taddies</v>
      </c>
      <c r="G90" s="211" t="str">
        <f>$G$136</f>
        <v>What the Puck?</v>
      </c>
      <c r="H90" s="257" t="str">
        <f>$E$137</f>
        <v>Ariba Amoebas</v>
      </c>
      <c r="I90" s="251" t="str">
        <f>$C$138</f>
        <v>Floggers</v>
      </c>
      <c r="J90" s="211" t="str">
        <f>$G$138</f>
        <v>Sharks</v>
      </c>
      <c r="K90" s="481" t="str">
        <f>$E$138</f>
        <v>Dr Schwant von Eaglehorn</v>
      </c>
      <c r="L90" s="264" t="str">
        <f>$C$134</f>
        <v>Raging Ranga's</v>
      </c>
      <c r="M90" s="229" t="str">
        <f>$G$134</f>
        <v>The Grizzlies</v>
      </c>
      <c r="N90" s="255" t="str">
        <f>$E$136</f>
        <v>Crabs</v>
      </c>
      <c r="O90" s="264" t="str">
        <f>$C$137</f>
        <v>Aquaholics</v>
      </c>
      <c r="P90" s="211" t="str">
        <f>$G$137</f>
        <v>Plying Pucksters</v>
      </c>
      <c r="Q90" s="257" t="str">
        <f>$E$139</f>
        <v>Cilia</v>
      </c>
      <c r="U90" s="231"/>
      <c r="V90" s="231"/>
      <c r="W90" s="231"/>
      <c r="X90" s="231"/>
    </row>
    <row r="91" spans="1:24" s="202" customFormat="1" ht="15" customHeight="1" x14ac:dyDescent="0.25">
      <c r="A91" s="213"/>
      <c r="B91" s="225" t="s">
        <v>26</v>
      </c>
      <c r="C91" s="245" t="str">
        <f>C97</f>
        <v>Turbo Taddies</v>
      </c>
      <c r="D91" s="214" t="str">
        <f>C82</f>
        <v>Cilia</v>
      </c>
      <c r="E91" s="215" t="str">
        <f>C81</f>
        <v>Dr Schwant von Eaglehorn</v>
      </c>
      <c r="F91" s="464" t="str">
        <f>F97</f>
        <v>Aquaholics</v>
      </c>
      <c r="G91" s="214" t="str">
        <f>F82</f>
        <v>Hot Chilli Prawns</v>
      </c>
      <c r="H91" s="473" t="str">
        <f>F81</f>
        <v>Dr Schwant von Eaglehorn</v>
      </c>
      <c r="I91" s="245" t="str">
        <f>I98</f>
        <v>Depth Charges</v>
      </c>
      <c r="J91" s="214" t="str">
        <f>I81</f>
        <v>Old Puckers</v>
      </c>
      <c r="K91" s="491" t="str">
        <f>I82</f>
        <v>Water Rats</v>
      </c>
      <c r="L91" s="464" t="str">
        <f>L97</f>
        <v>Turbo Taddies</v>
      </c>
      <c r="M91" s="214" t="str">
        <f>L82</f>
        <v>Hot Chilli Prawns</v>
      </c>
      <c r="N91" s="473" t="str">
        <f>L81</f>
        <v>Water Rats</v>
      </c>
      <c r="O91" s="464" t="str">
        <f>O97</f>
        <v>Red dogs</v>
      </c>
      <c r="P91" s="214" t="str">
        <f>O81</f>
        <v>Crabs</v>
      </c>
      <c r="Q91" s="473" t="str">
        <f>O82</f>
        <v>Ariba Amoebas</v>
      </c>
      <c r="U91" s="231"/>
      <c r="V91" s="231"/>
      <c r="W91" s="231"/>
      <c r="X91" s="231"/>
    </row>
    <row r="92" spans="1:24" s="202" customFormat="1" ht="15" customHeight="1" x14ac:dyDescent="0.25">
      <c r="A92" s="213"/>
      <c r="B92" s="225" t="s">
        <v>29</v>
      </c>
      <c r="C92" s="246"/>
      <c r="D92" s="217"/>
      <c r="E92" s="218"/>
      <c r="F92" s="469"/>
      <c r="G92" s="217"/>
      <c r="H92" s="476"/>
      <c r="I92" s="246"/>
      <c r="J92" s="217"/>
      <c r="L92" s="469"/>
      <c r="M92" s="217"/>
      <c r="N92" s="476"/>
      <c r="O92" s="469"/>
      <c r="P92" s="217"/>
      <c r="Q92" s="476"/>
      <c r="U92" s="231"/>
      <c r="V92" s="231"/>
      <c r="W92" s="231"/>
      <c r="X92" s="231"/>
    </row>
    <row r="93" spans="1:24" s="202" customFormat="1" ht="15" customHeight="1" x14ac:dyDescent="0.25">
      <c r="A93" s="213"/>
      <c r="B93" s="225" t="s">
        <v>30</v>
      </c>
      <c r="C93" s="248"/>
      <c r="D93" s="226"/>
      <c r="E93" s="227"/>
      <c r="F93" s="471"/>
      <c r="G93" s="226"/>
      <c r="H93" s="478"/>
      <c r="I93" s="248"/>
      <c r="J93" s="226"/>
      <c r="L93" s="489"/>
      <c r="M93" s="226"/>
      <c r="N93" s="478"/>
      <c r="O93" s="471"/>
      <c r="P93" s="226"/>
      <c r="Q93" s="478"/>
      <c r="U93" s="231"/>
      <c r="V93" s="231"/>
      <c r="W93" s="231"/>
      <c r="X93" s="231"/>
    </row>
    <row r="94" spans="1:24" s="202" customFormat="1" ht="15" customHeight="1" x14ac:dyDescent="0.25">
      <c r="A94" s="8"/>
      <c r="B94" s="225" t="s">
        <v>30</v>
      </c>
      <c r="C94" s="247"/>
      <c r="D94" s="219"/>
      <c r="E94" s="227"/>
      <c r="F94" s="470"/>
      <c r="G94" s="219"/>
      <c r="H94" s="478"/>
      <c r="I94" s="247"/>
      <c r="J94" s="219"/>
      <c r="K94" s="494"/>
      <c r="L94" s="489"/>
      <c r="M94" s="219"/>
      <c r="N94" s="478"/>
      <c r="O94" s="470"/>
      <c r="P94" s="219"/>
      <c r="Q94" s="478"/>
      <c r="U94" s="231"/>
      <c r="V94" s="231"/>
      <c r="W94" s="231"/>
      <c r="X94" s="231"/>
    </row>
    <row r="95" spans="1:24" s="202" customFormat="1" ht="15" customHeight="1" thickBot="1" x14ac:dyDescent="0.3">
      <c r="A95" s="8"/>
      <c r="B95" s="228" t="s">
        <v>243</v>
      </c>
      <c r="C95" s="465" t="s">
        <v>442</v>
      </c>
      <c r="D95" s="222" t="s">
        <v>333</v>
      </c>
      <c r="E95" s="474" t="s">
        <v>532</v>
      </c>
      <c r="F95" s="465" t="s">
        <v>532</v>
      </c>
      <c r="G95" s="222" t="s">
        <v>446</v>
      </c>
      <c r="H95" s="474" t="s">
        <v>321</v>
      </c>
      <c r="I95" s="465" t="s">
        <v>531</v>
      </c>
      <c r="J95" s="222" t="s">
        <v>444</v>
      </c>
      <c r="K95" s="474" t="s">
        <v>535</v>
      </c>
      <c r="L95" s="465" t="s">
        <v>320</v>
      </c>
      <c r="M95" s="222" t="s">
        <v>256</v>
      </c>
      <c r="N95" s="474" t="s">
        <v>275</v>
      </c>
      <c r="O95" s="465" t="s">
        <v>320</v>
      </c>
      <c r="P95" s="222" t="s">
        <v>536</v>
      </c>
      <c r="Q95" s="474" t="s">
        <v>276</v>
      </c>
      <c r="U95" s="231"/>
      <c r="V95" s="231"/>
      <c r="W95" s="231"/>
      <c r="X95" s="231"/>
    </row>
    <row r="96" spans="1:24" s="209" customFormat="1" ht="15" customHeight="1" x14ac:dyDescent="0.25">
      <c r="A96" s="204"/>
      <c r="B96" s="223" t="s">
        <v>225</v>
      </c>
      <c r="C96" s="243" t="s">
        <v>13</v>
      </c>
      <c r="D96" s="205" t="s">
        <v>11</v>
      </c>
      <c r="E96" s="206" t="s">
        <v>12</v>
      </c>
      <c r="F96" s="462" t="s">
        <v>13</v>
      </c>
      <c r="G96" s="205" t="s">
        <v>11</v>
      </c>
      <c r="H96" s="472" t="s">
        <v>12</v>
      </c>
      <c r="I96" s="243" t="s">
        <v>13</v>
      </c>
      <c r="J96" s="205" t="s">
        <v>11</v>
      </c>
      <c r="K96" s="490" t="s">
        <v>12</v>
      </c>
      <c r="L96" s="462" t="s">
        <v>13</v>
      </c>
      <c r="M96" s="205" t="s">
        <v>11</v>
      </c>
      <c r="N96" s="472" t="s">
        <v>12</v>
      </c>
      <c r="O96" s="462" t="s">
        <v>13</v>
      </c>
      <c r="P96" s="205" t="s">
        <v>11</v>
      </c>
      <c r="Q96" s="472" t="s">
        <v>12</v>
      </c>
      <c r="U96" s="231"/>
      <c r="V96" s="231"/>
      <c r="W96" s="231"/>
      <c r="X96" s="231"/>
    </row>
    <row r="97" spans="1:24" s="202" customFormat="1" ht="15" customHeight="1" x14ac:dyDescent="0.25">
      <c r="A97" s="210"/>
      <c r="B97" s="224" t="s">
        <v>14</v>
      </c>
      <c r="C97" s="244" t="str">
        <f>$C$136</f>
        <v>Turbo Taddies</v>
      </c>
      <c r="D97" s="211" t="str">
        <f>$G$136</f>
        <v>What the Puck?</v>
      </c>
      <c r="E97" s="212" t="str">
        <f>$E$136</f>
        <v>Crabs</v>
      </c>
      <c r="F97" s="264" t="str">
        <f>$C$137</f>
        <v>Aquaholics</v>
      </c>
      <c r="G97" s="211" t="str">
        <f>$G$137</f>
        <v>Plying Pucksters</v>
      </c>
      <c r="H97" s="480" t="str">
        <f>$E$139</f>
        <v>Cilia</v>
      </c>
      <c r="I97" s="244" t="str">
        <f>$C$134</f>
        <v>Raging Ranga's</v>
      </c>
      <c r="J97" s="211" t="str">
        <f>$G$134</f>
        <v>The Grizzlies</v>
      </c>
      <c r="K97" s="481" t="str">
        <f>$E$139</f>
        <v>Cilia</v>
      </c>
      <c r="L97" s="264" t="str">
        <f>$C$136</f>
        <v>Turbo Taddies</v>
      </c>
      <c r="M97" s="211" t="str">
        <f>$G$136</f>
        <v>What the Puck?</v>
      </c>
      <c r="N97" s="257" t="str">
        <f>$E$137</f>
        <v>Ariba Amoebas</v>
      </c>
      <c r="O97" s="264" t="str">
        <f>$C$133</f>
        <v>Red dogs</v>
      </c>
      <c r="P97" s="211" t="str">
        <f>$G$133</f>
        <v>Cardiac Concerns</v>
      </c>
      <c r="Q97" s="257" t="str">
        <f>$E$140</f>
        <v>Water Rats</v>
      </c>
      <c r="U97" s="231"/>
      <c r="V97" s="231"/>
      <c r="W97" s="231"/>
      <c r="X97" s="231"/>
    </row>
    <row r="98" spans="1:24" s="202" customFormat="1" ht="15" customHeight="1" x14ac:dyDescent="0.25">
      <c r="A98" s="210"/>
      <c r="B98" s="224" t="s">
        <v>23</v>
      </c>
      <c r="C98" s="244" t="str">
        <f>$C$137</f>
        <v>Aquaholics</v>
      </c>
      <c r="D98" s="211" t="str">
        <f>$G$137</f>
        <v>Plying Pucksters</v>
      </c>
      <c r="E98" s="212" t="str">
        <f>$E$133</f>
        <v>SOS</v>
      </c>
      <c r="F98" s="264" t="str">
        <f>$C$134</f>
        <v>Raging Ranga's</v>
      </c>
      <c r="G98" s="211" t="str">
        <f>$G$134</f>
        <v>The Grizzlies</v>
      </c>
      <c r="H98" s="480" t="str">
        <f>$E$135</f>
        <v>Old Puckers</v>
      </c>
      <c r="I98" s="244" t="str">
        <f>$C$135</f>
        <v>Depth Charges</v>
      </c>
      <c r="J98" s="211" t="str">
        <f>$G$135</f>
        <v>UTAS Flounders</v>
      </c>
      <c r="K98" s="481" t="str">
        <f>$E$136</f>
        <v>Crabs</v>
      </c>
      <c r="L98" s="264" t="str">
        <f>$C$133</f>
        <v>Red dogs</v>
      </c>
      <c r="M98" s="211" t="str">
        <f>$G$133</f>
        <v>Cardiac Concerns</v>
      </c>
      <c r="N98" s="257" t="str">
        <f>$E$135</f>
        <v>Old Puckers</v>
      </c>
      <c r="O98" s="264" t="str">
        <f>$C$135</f>
        <v>Depth Charges</v>
      </c>
      <c r="P98" s="211" t="str">
        <f>$G$135</f>
        <v>UTAS Flounders</v>
      </c>
      <c r="Q98" s="257" t="str">
        <f>$E$133</f>
        <v>SOS</v>
      </c>
      <c r="U98" s="231"/>
      <c r="V98" s="231"/>
      <c r="W98" s="231"/>
      <c r="X98" s="231"/>
    </row>
    <row r="99" spans="1:24" s="202" customFormat="1" ht="15" customHeight="1" x14ac:dyDescent="0.25">
      <c r="A99" s="213"/>
      <c r="B99" s="225" t="s">
        <v>26</v>
      </c>
      <c r="C99" s="245" t="str">
        <f>C90</f>
        <v>Raging Ranga's</v>
      </c>
      <c r="D99" s="214" t="str">
        <f>E89</f>
        <v>Water Rats</v>
      </c>
      <c r="E99" s="215" t="str">
        <f>E90</f>
        <v>Ariba Amoebas</v>
      </c>
      <c r="F99" s="464" t="str">
        <f>F105</f>
        <v>Floggers</v>
      </c>
      <c r="G99" s="214" t="str">
        <f>H89</f>
        <v>SOS</v>
      </c>
      <c r="H99" s="473" t="str">
        <f>H105</f>
        <v>Crabs</v>
      </c>
      <c r="I99" s="245" t="str">
        <f>I105</f>
        <v>Red dogs</v>
      </c>
      <c r="J99" s="214" t="str">
        <f>K89</f>
        <v>SOS</v>
      </c>
      <c r="K99" s="491" t="str">
        <f>K90</f>
        <v>Dr Schwant von Eaglehorn</v>
      </c>
      <c r="L99" s="464" t="str">
        <f>L105</f>
        <v>Aquaholics</v>
      </c>
      <c r="M99" s="214" t="str">
        <f>M106</f>
        <v>UTAS Flounders</v>
      </c>
      <c r="N99" s="473" t="str">
        <f>N90</f>
        <v>Crabs</v>
      </c>
      <c r="O99" s="464" t="str">
        <f>O90</f>
        <v>Aquaholics</v>
      </c>
      <c r="P99" s="214" t="str">
        <f>Q90</f>
        <v>Cilia</v>
      </c>
      <c r="Q99" s="473" t="str">
        <f>O106</f>
        <v>Raging Ranga's</v>
      </c>
      <c r="U99" s="231"/>
      <c r="V99" s="231"/>
      <c r="W99" s="231"/>
      <c r="X99" s="231"/>
    </row>
    <row r="100" spans="1:24" s="202" customFormat="1" ht="15" customHeight="1" x14ac:dyDescent="0.25">
      <c r="A100" s="213"/>
      <c r="B100" s="225" t="s">
        <v>29</v>
      </c>
      <c r="C100" s="246"/>
      <c r="D100" s="217"/>
      <c r="E100" s="218"/>
      <c r="F100" s="469"/>
      <c r="G100" s="217"/>
      <c r="I100" s="246"/>
      <c r="J100" s="217"/>
      <c r="K100" s="492"/>
      <c r="L100" s="469"/>
      <c r="M100" s="479"/>
      <c r="N100" s="476"/>
      <c r="O100" s="469"/>
      <c r="P100" s="217"/>
      <c r="Q100" s="476"/>
      <c r="U100" s="231"/>
      <c r="V100" s="231"/>
      <c r="W100" s="231"/>
      <c r="X100" s="231"/>
    </row>
    <row r="101" spans="1:24" s="202" customFormat="1" ht="15" customHeight="1" x14ac:dyDescent="0.25">
      <c r="A101" s="213"/>
      <c r="B101" s="225" t="s">
        <v>30</v>
      </c>
      <c r="C101" s="247"/>
      <c r="D101" s="219"/>
      <c r="E101" s="220"/>
      <c r="F101" s="470"/>
      <c r="G101" s="219"/>
      <c r="I101" s="247"/>
      <c r="J101" s="219"/>
      <c r="K101" s="493"/>
      <c r="L101" s="470"/>
      <c r="M101" s="479"/>
      <c r="N101" s="477"/>
      <c r="P101" s="219"/>
      <c r="Q101" s="477"/>
      <c r="U101" s="231"/>
      <c r="V101" s="231"/>
      <c r="W101" s="231"/>
      <c r="X101" s="231"/>
    </row>
    <row r="102" spans="1:24" s="202" customFormat="1" ht="15" customHeight="1" x14ac:dyDescent="0.25">
      <c r="A102" s="8"/>
      <c r="B102" s="225" t="s">
        <v>30</v>
      </c>
      <c r="C102" s="248"/>
      <c r="D102" s="219"/>
      <c r="E102" s="220"/>
      <c r="F102" s="471"/>
      <c r="G102" s="219"/>
      <c r="H102" s="477"/>
      <c r="I102" s="248"/>
      <c r="J102" s="219"/>
      <c r="K102" s="493"/>
      <c r="L102" s="471"/>
      <c r="M102" s="219"/>
      <c r="N102" s="477"/>
      <c r="P102" s="219"/>
      <c r="Q102" s="477"/>
      <c r="S102" s="209"/>
      <c r="T102" s="209"/>
      <c r="U102" s="231"/>
      <c r="V102" s="231"/>
      <c r="W102" s="231"/>
      <c r="X102" s="231"/>
    </row>
    <row r="103" spans="1:24" s="202" customFormat="1" ht="15" customHeight="1" thickBot="1" x14ac:dyDescent="0.35">
      <c r="A103" s="8"/>
      <c r="B103" s="228" t="s">
        <v>243</v>
      </c>
      <c r="C103" s="465" t="s">
        <v>321</v>
      </c>
      <c r="D103" s="222" t="s">
        <v>273</v>
      </c>
      <c r="E103" s="474" t="s">
        <v>320</v>
      </c>
      <c r="F103" s="465" t="s">
        <v>533</v>
      </c>
      <c r="G103" s="222" t="s">
        <v>256</v>
      </c>
      <c r="H103" s="474" t="s">
        <v>320</v>
      </c>
      <c r="I103" s="465" t="s">
        <v>276</v>
      </c>
      <c r="J103" s="222" t="s">
        <v>273</v>
      </c>
      <c r="K103" s="474" t="s">
        <v>321</v>
      </c>
      <c r="L103" s="465" t="s">
        <v>446</v>
      </c>
      <c r="M103" s="222" t="s">
        <v>273</v>
      </c>
      <c r="N103" s="474" t="s">
        <v>442</v>
      </c>
      <c r="O103" s="465" t="s">
        <v>446</v>
      </c>
      <c r="P103" s="222" t="s">
        <v>273</v>
      </c>
      <c r="Q103" s="474" t="s">
        <v>320</v>
      </c>
      <c r="S103" s="209"/>
      <c r="T103" s="209"/>
      <c r="U103" s="231"/>
      <c r="V103" s="231"/>
      <c r="W103" s="231"/>
      <c r="X103" s="231"/>
    </row>
    <row r="104" spans="1:24" s="209" customFormat="1" ht="15" customHeight="1" x14ac:dyDescent="0.3">
      <c r="A104" s="204"/>
      <c r="B104" s="223" t="s">
        <v>229</v>
      </c>
      <c r="C104" s="243" t="s">
        <v>13</v>
      </c>
      <c r="D104" s="205" t="s">
        <v>11</v>
      </c>
      <c r="E104" s="206" t="s">
        <v>12</v>
      </c>
      <c r="F104" s="462" t="s">
        <v>13</v>
      </c>
      <c r="G104" s="205" t="s">
        <v>11</v>
      </c>
      <c r="H104" s="472" t="s">
        <v>12</v>
      </c>
      <c r="I104" s="243" t="s">
        <v>13</v>
      </c>
      <c r="J104" s="205" t="s">
        <v>11</v>
      </c>
      <c r="K104" s="490" t="s">
        <v>12</v>
      </c>
      <c r="L104" s="462" t="s">
        <v>13</v>
      </c>
      <c r="M104" s="205" t="s">
        <v>11</v>
      </c>
      <c r="N104" s="472" t="s">
        <v>12</v>
      </c>
      <c r="O104" s="462" t="s">
        <v>13</v>
      </c>
      <c r="P104" s="205" t="s">
        <v>11</v>
      </c>
      <c r="Q104" s="472" t="s">
        <v>12</v>
      </c>
      <c r="U104" s="231"/>
      <c r="V104" s="231"/>
      <c r="W104" s="231"/>
      <c r="X104" s="231"/>
    </row>
    <row r="105" spans="1:24" s="202" customFormat="1" ht="15" customHeight="1" x14ac:dyDescent="0.3">
      <c r="A105" s="210"/>
      <c r="B105" s="224" t="s">
        <v>14</v>
      </c>
      <c r="C105" s="244" t="str">
        <f>$C$135</f>
        <v>Depth Charges</v>
      </c>
      <c r="D105" s="211" t="str">
        <f>$G$135</f>
        <v>UTAS Flounders</v>
      </c>
      <c r="E105" s="212" t="str">
        <f>$E$135</f>
        <v>Old Puckers</v>
      </c>
      <c r="F105" s="463" t="str">
        <f>$C$138</f>
        <v>Floggers</v>
      </c>
      <c r="G105" s="211" t="str">
        <f>$G$138</f>
        <v>Sharks</v>
      </c>
      <c r="H105" s="257" t="str">
        <f>$E$136</f>
        <v>Crabs</v>
      </c>
      <c r="I105" s="251" t="str">
        <f>$C$133</f>
        <v>Red dogs</v>
      </c>
      <c r="J105" s="211" t="str">
        <f>$G$133</f>
        <v>Cardiac Concerns</v>
      </c>
      <c r="K105" s="481" t="str">
        <f>$E$137</f>
        <v>Ariba Amoebas</v>
      </c>
      <c r="L105" s="264" t="str">
        <f>$C$137</f>
        <v>Aquaholics</v>
      </c>
      <c r="M105" s="211" t="str">
        <f>$G$137</f>
        <v>Plying Pucksters</v>
      </c>
      <c r="N105" s="257" t="str">
        <f>$E$133</f>
        <v>SOS</v>
      </c>
      <c r="O105" s="264" t="str">
        <f>$C$136</f>
        <v>Turbo Taddies</v>
      </c>
      <c r="P105" s="211" t="str">
        <f>$G$136</f>
        <v>What the Puck?</v>
      </c>
      <c r="Q105" s="257" t="str">
        <f>$E$138</f>
        <v>Dr Schwant von Eaglehorn</v>
      </c>
      <c r="S105" s="209"/>
      <c r="T105" s="209"/>
      <c r="U105" s="231"/>
      <c r="V105" s="231"/>
      <c r="W105" s="231"/>
      <c r="X105" s="231"/>
    </row>
    <row r="106" spans="1:24" s="202" customFormat="1" ht="15" customHeight="1" x14ac:dyDescent="0.3">
      <c r="A106" s="210"/>
      <c r="B106" s="224" t="s">
        <v>23</v>
      </c>
      <c r="C106" s="244" t="str">
        <f>$C$138</f>
        <v>Floggers</v>
      </c>
      <c r="D106" s="211" t="str">
        <f>$G$138</f>
        <v>Sharks</v>
      </c>
      <c r="E106" s="212" t="str">
        <f>$E$134</f>
        <v>Hot Chilli Prawns</v>
      </c>
      <c r="F106" s="463" t="str">
        <f>$C$133</f>
        <v>Red dogs</v>
      </c>
      <c r="G106" s="211" t="str">
        <f>$G$133</f>
        <v>Cardiac Concerns</v>
      </c>
      <c r="H106" s="257" t="str">
        <f>$E$140</f>
        <v>Water Rats</v>
      </c>
      <c r="I106" s="251" t="str">
        <f>$C$137</f>
        <v>Aquaholics</v>
      </c>
      <c r="J106" s="211" t="str">
        <f>$G$137</f>
        <v>Plying Pucksters</v>
      </c>
      <c r="K106" s="481" t="str">
        <f>$E$134</f>
        <v>Hot Chilli Prawns</v>
      </c>
      <c r="L106" s="264" t="str">
        <f>$C$135</f>
        <v>Depth Charges</v>
      </c>
      <c r="M106" s="211" t="str">
        <f>$G$135</f>
        <v>UTAS Flounders</v>
      </c>
      <c r="N106" s="257" t="str">
        <f>$E$139</f>
        <v>Cilia</v>
      </c>
      <c r="O106" s="264" t="str">
        <f>$C$134</f>
        <v>Raging Ranga's</v>
      </c>
      <c r="P106" s="229" t="str">
        <f>$G$134</f>
        <v>The Grizzlies</v>
      </c>
      <c r="Q106" s="257" t="str">
        <f>$E$135</f>
        <v>Old Puckers</v>
      </c>
      <c r="S106" s="209"/>
      <c r="T106" s="209"/>
      <c r="U106" s="231"/>
      <c r="V106" s="231"/>
      <c r="W106" s="231"/>
      <c r="X106" s="231"/>
    </row>
    <row r="107" spans="1:24" s="202" customFormat="1" ht="15" customHeight="1" x14ac:dyDescent="0.3">
      <c r="A107" s="213"/>
      <c r="B107" s="225" t="s">
        <v>26</v>
      </c>
      <c r="C107" s="245" t="str">
        <f t="shared" ref="C107" si="26">C98</f>
        <v>Aquaholics</v>
      </c>
      <c r="D107" s="214" t="str">
        <f>D97</f>
        <v>What the Puck?</v>
      </c>
      <c r="E107" s="215" t="str">
        <f t="shared" ref="E107:F107" si="27">E98</f>
        <v>SOS</v>
      </c>
      <c r="F107" s="464" t="str">
        <f t="shared" si="27"/>
        <v>Raging Ranga's</v>
      </c>
      <c r="G107" s="214" t="str">
        <f>G97</f>
        <v>Plying Pucksters</v>
      </c>
      <c r="H107" s="473" t="str">
        <f>H98</f>
        <v>Old Puckers</v>
      </c>
      <c r="I107" s="245" t="str">
        <f>I97</f>
        <v>Raging Ranga's</v>
      </c>
      <c r="J107" s="214" t="str">
        <f>J98</f>
        <v>UTAS Flounders</v>
      </c>
      <c r="K107" s="491" t="str">
        <f>K98</f>
        <v>Crabs</v>
      </c>
      <c r="L107" s="464" t="str">
        <f>L98</f>
        <v>Red dogs</v>
      </c>
      <c r="M107" s="214" t="str">
        <f>M98</f>
        <v>Cardiac Concerns</v>
      </c>
      <c r="N107" s="473" t="str">
        <f>N97</f>
        <v>Ariba Amoebas</v>
      </c>
      <c r="O107" s="464" t="str">
        <f>O98</f>
        <v>Depth Charges</v>
      </c>
      <c r="P107" s="214" t="str">
        <f>P98</f>
        <v>UTAS Flounders</v>
      </c>
      <c r="Q107" s="473" t="str">
        <f t="shared" ref="Q107" si="28">Q98</f>
        <v>SOS</v>
      </c>
      <c r="S107" s="209"/>
      <c r="T107" s="209"/>
      <c r="U107" s="231"/>
      <c r="V107" s="231"/>
      <c r="W107" s="231"/>
      <c r="X107" s="231"/>
    </row>
    <row r="108" spans="1:24" s="202" customFormat="1" ht="15" customHeight="1" x14ac:dyDescent="0.3">
      <c r="A108" s="213"/>
      <c r="B108" s="225" t="s">
        <v>29</v>
      </c>
      <c r="C108" s="249"/>
      <c r="D108" s="217"/>
      <c r="E108" s="218"/>
      <c r="F108" s="467"/>
      <c r="G108" s="217"/>
      <c r="H108" s="476"/>
      <c r="I108" s="249"/>
      <c r="J108" s="217"/>
      <c r="K108" s="492"/>
      <c r="L108" s="467"/>
      <c r="M108" s="217"/>
      <c r="N108" s="476"/>
      <c r="O108" s="467"/>
      <c r="P108" s="217"/>
      <c r="Q108" s="476"/>
      <c r="S108" s="209"/>
      <c r="T108" s="209"/>
      <c r="U108" s="231"/>
      <c r="V108" s="231"/>
      <c r="W108" s="231"/>
      <c r="X108" s="231"/>
    </row>
    <row r="109" spans="1:24" s="202" customFormat="1" ht="15" customHeight="1" x14ac:dyDescent="0.3">
      <c r="A109" s="213"/>
      <c r="B109" s="225" t="s">
        <v>30</v>
      </c>
      <c r="C109" s="250"/>
      <c r="D109" s="219"/>
      <c r="E109" s="220"/>
      <c r="F109" s="468"/>
      <c r="G109" s="219"/>
      <c r="H109" s="477"/>
      <c r="I109" s="250"/>
      <c r="J109" s="219"/>
      <c r="L109" s="468"/>
      <c r="M109" s="219"/>
      <c r="N109" s="477"/>
      <c r="O109" s="468"/>
      <c r="P109" s="479"/>
      <c r="Q109" s="477"/>
      <c r="S109" s="209"/>
      <c r="T109" s="209"/>
      <c r="U109" s="231"/>
      <c r="V109" s="231"/>
      <c r="W109" s="231"/>
      <c r="X109" s="231"/>
    </row>
    <row r="110" spans="1:24" s="202" customFormat="1" ht="15" customHeight="1" x14ac:dyDescent="0.3">
      <c r="A110" s="236"/>
      <c r="B110" s="225" t="s">
        <v>30</v>
      </c>
      <c r="C110" s="250"/>
      <c r="D110" s="219"/>
      <c r="E110" s="220"/>
      <c r="F110" s="468"/>
      <c r="G110" s="219"/>
      <c r="H110" s="477"/>
      <c r="I110" s="250"/>
      <c r="J110" s="219"/>
      <c r="L110" s="468"/>
      <c r="M110" s="219"/>
      <c r="N110" s="477"/>
      <c r="O110" s="468"/>
      <c r="P110" s="479"/>
      <c r="Q110" s="477"/>
      <c r="S110" s="209"/>
      <c r="T110" s="209"/>
      <c r="U110" s="231"/>
      <c r="V110" s="231"/>
      <c r="W110" s="231"/>
      <c r="X110" s="231"/>
    </row>
    <row r="111" spans="1:24" s="202" customFormat="1" ht="15" customHeight="1" thickBot="1" x14ac:dyDescent="0.35">
      <c r="A111" s="8"/>
      <c r="B111" s="228" t="s">
        <v>243</v>
      </c>
      <c r="C111" s="465" t="s">
        <v>446</v>
      </c>
      <c r="D111" s="222" t="s">
        <v>537</v>
      </c>
      <c r="E111" s="474" t="s">
        <v>320</v>
      </c>
      <c r="F111" s="465" t="s">
        <v>320</v>
      </c>
      <c r="G111" s="222" t="s">
        <v>534</v>
      </c>
      <c r="H111" s="474" t="s">
        <v>444</v>
      </c>
      <c r="I111" s="465" t="s">
        <v>445</v>
      </c>
      <c r="J111" s="222" t="s">
        <v>534</v>
      </c>
      <c r="K111" s="474" t="s">
        <v>442</v>
      </c>
      <c r="L111" s="465" t="s">
        <v>276</v>
      </c>
      <c r="M111" s="222" t="s">
        <v>536</v>
      </c>
      <c r="N111" s="474" t="s">
        <v>320</v>
      </c>
      <c r="O111" s="465" t="s">
        <v>531</v>
      </c>
      <c r="P111" s="222" t="s">
        <v>445</v>
      </c>
      <c r="Q111" s="474" t="s">
        <v>535</v>
      </c>
      <c r="S111" s="209"/>
      <c r="T111" s="209"/>
      <c r="U111" s="231"/>
      <c r="V111" s="231"/>
      <c r="W111" s="231"/>
      <c r="X111" s="231"/>
    </row>
    <row r="112" spans="1:24" s="202" customFormat="1" ht="15" customHeight="1" x14ac:dyDescent="0.3">
      <c r="A112" s="8"/>
      <c r="B112" s="233"/>
      <c r="C112" s="196" t="s">
        <v>199</v>
      </c>
      <c r="D112" s="234" t="s">
        <v>13</v>
      </c>
      <c r="E112" s="13"/>
      <c r="F112" s="196" t="s">
        <v>199</v>
      </c>
      <c r="G112" s="234" t="s">
        <v>11</v>
      </c>
      <c r="H112" s="233"/>
      <c r="I112" s="196" t="s">
        <v>199</v>
      </c>
      <c r="J112" s="234" t="s">
        <v>13</v>
      </c>
      <c r="K112" s="233"/>
      <c r="L112" s="196" t="s">
        <v>199</v>
      </c>
      <c r="M112" s="234" t="s">
        <v>11</v>
      </c>
      <c r="N112" s="233"/>
      <c r="O112" s="196" t="s">
        <v>199</v>
      </c>
      <c r="P112" s="234" t="s">
        <v>12</v>
      </c>
      <c r="Q112" s="233"/>
      <c r="S112" s="209"/>
      <c r="T112" s="209"/>
      <c r="U112" s="231"/>
      <c r="V112" s="231"/>
      <c r="W112" s="231"/>
      <c r="X112" s="231"/>
    </row>
    <row r="113" spans="1:24" s="202" customFormat="1" ht="15" customHeight="1" x14ac:dyDescent="0.3">
      <c r="A113" s="8"/>
      <c r="B113" s="233"/>
      <c r="C113" s="14" t="s">
        <v>36</v>
      </c>
      <c r="D113" s="14"/>
      <c r="E113" s="13"/>
      <c r="F113" s="233"/>
      <c r="G113" s="233"/>
      <c r="H113" s="233"/>
      <c r="I113" s="233"/>
      <c r="J113" s="233"/>
      <c r="K113" s="233"/>
      <c r="L113" s="233"/>
      <c r="M113" s="233"/>
      <c r="N113" s="233"/>
      <c r="O113" s="233"/>
      <c r="P113" s="233"/>
      <c r="Q113" s="233"/>
      <c r="R113" s="235"/>
      <c r="S113" s="209"/>
      <c r="T113" s="209"/>
      <c r="U113" s="231"/>
      <c r="V113" s="231"/>
      <c r="W113" s="231"/>
      <c r="X113" s="231"/>
    </row>
    <row r="114" spans="1:24" s="202" customFormat="1" ht="15" customHeight="1" x14ac:dyDescent="0.3">
      <c r="A114" s="8"/>
      <c r="B114" s="233"/>
      <c r="C114" s="13" t="s">
        <v>37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233"/>
      <c r="O114" s="13"/>
      <c r="P114" s="13"/>
      <c r="Q114" s="13"/>
      <c r="R114" s="235"/>
      <c r="S114" s="209"/>
      <c r="T114" s="209"/>
      <c r="U114" s="231"/>
      <c r="V114" s="231"/>
      <c r="W114" s="231"/>
      <c r="X114" s="231"/>
    </row>
    <row r="115" spans="1:24" s="202" customFormat="1" ht="15" customHeight="1" thickBot="1" x14ac:dyDescent="0.35">
      <c r="A115" s="8"/>
      <c r="B115" s="233"/>
      <c r="C115" s="233"/>
      <c r="D115" s="15"/>
      <c r="E115" s="13"/>
      <c r="F115" s="233"/>
      <c r="G115" s="233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5"/>
      <c r="S115" s="209"/>
      <c r="T115" s="209"/>
      <c r="U115" s="231"/>
      <c r="V115" s="231"/>
      <c r="W115" s="231"/>
      <c r="X115" s="231"/>
    </row>
    <row r="116" spans="1:24" s="202" customFormat="1" ht="15" customHeight="1" x14ac:dyDescent="0.3">
      <c r="A116" s="8"/>
      <c r="B116" s="271"/>
      <c r="C116" s="277">
        <f>O78+7</f>
        <v>42312</v>
      </c>
      <c r="D116" s="198" t="s">
        <v>47</v>
      </c>
      <c r="E116" s="252"/>
      <c r="F116" s="277">
        <f>C116+7</f>
        <v>42319</v>
      </c>
      <c r="G116" s="198" t="s">
        <v>48</v>
      </c>
      <c r="H116" s="252"/>
      <c r="I116" s="277">
        <f>F116+7</f>
        <v>42326</v>
      </c>
      <c r="J116" s="198" t="s">
        <v>49</v>
      </c>
      <c r="K116" s="252"/>
      <c r="L116" s="200"/>
      <c r="M116" s="200"/>
      <c r="N116" s="200"/>
      <c r="S116" s="209"/>
      <c r="T116" s="209"/>
      <c r="U116" s="231"/>
      <c r="V116" s="231"/>
      <c r="W116" s="231"/>
      <c r="X116" s="231"/>
    </row>
    <row r="117" spans="1:24" s="202" customFormat="1" ht="15" customHeight="1" thickBot="1" x14ac:dyDescent="0.35">
      <c r="A117" s="196"/>
      <c r="B117" s="272" t="s">
        <v>6</v>
      </c>
      <c r="C117" s="89" t="s">
        <v>7</v>
      </c>
      <c r="D117" s="10" t="s">
        <v>8</v>
      </c>
      <c r="E117" s="88" t="s">
        <v>9</v>
      </c>
      <c r="F117" s="89" t="s">
        <v>7</v>
      </c>
      <c r="G117" s="10" t="s">
        <v>8</v>
      </c>
      <c r="H117" s="88" t="s">
        <v>9</v>
      </c>
      <c r="I117" s="89" t="s">
        <v>7</v>
      </c>
      <c r="J117" s="10" t="s">
        <v>8</v>
      </c>
      <c r="K117" s="88" t="s">
        <v>9</v>
      </c>
      <c r="L117" s="216"/>
      <c r="M117" s="216"/>
      <c r="N117" s="216"/>
      <c r="S117" s="209"/>
      <c r="T117" s="209"/>
      <c r="U117" s="231"/>
      <c r="V117" s="231"/>
      <c r="W117" s="231"/>
      <c r="X117" s="231"/>
    </row>
    <row r="118" spans="1:24" s="209" customFormat="1" ht="15" customHeight="1" x14ac:dyDescent="0.3">
      <c r="A118" s="237"/>
      <c r="B118" s="273" t="s">
        <v>10</v>
      </c>
      <c r="C118" s="428" t="s">
        <v>336</v>
      </c>
      <c r="D118" s="205" t="s">
        <v>11</v>
      </c>
      <c r="E118" s="254" t="s">
        <v>12</v>
      </c>
      <c r="F118" s="428" t="s">
        <v>323</v>
      </c>
      <c r="G118" s="205"/>
      <c r="H118" s="259" t="s">
        <v>12</v>
      </c>
      <c r="I118" s="243" t="s">
        <v>326</v>
      </c>
      <c r="J118" s="495"/>
      <c r="K118" s="472" t="s">
        <v>54</v>
      </c>
      <c r="L118" s="240"/>
      <c r="M118" s="240"/>
      <c r="N118" s="240"/>
      <c r="U118" s="231"/>
      <c r="V118" s="231"/>
      <c r="W118" s="231"/>
      <c r="X118" s="231"/>
    </row>
    <row r="119" spans="1:24" s="202" customFormat="1" ht="15" customHeight="1" x14ac:dyDescent="0.3">
      <c r="A119" s="8"/>
      <c r="B119" s="274" t="s">
        <v>14</v>
      </c>
      <c r="C119" s="264">
        <f>N125</f>
        <v>0</v>
      </c>
      <c r="D119" s="211">
        <f>O133</f>
        <v>0</v>
      </c>
      <c r="E119" s="255">
        <f>M131</f>
        <v>0</v>
      </c>
      <c r="F119" s="264">
        <f>M140</f>
        <v>0</v>
      </c>
      <c r="G119" s="211"/>
      <c r="H119" s="267">
        <f>M138</f>
        <v>0</v>
      </c>
      <c r="I119" s="260">
        <f>M145</f>
        <v>0</v>
      </c>
      <c r="J119" s="211"/>
      <c r="K119" s="255">
        <f>M143</f>
        <v>0</v>
      </c>
      <c r="L119" s="200"/>
      <c r="M119" s="200"/>
      <c r="N119" s="200"/>
      <c r="S119" s="209"/>
      <c r="T119" s="209"/>
      <c r="U119" s="231"/>
      <c r="V119" s="231"/>
      <c r="W119" s="231"/>
      <c r="X119" s="231"/>
    </row>
    <row r="120" spans="1:24" s="202" customFormat="1" ht="15" customHeight="1" thickBot="1" x14ac:dyDescent="0.35">
      <c r="A120" s="8"/>
      <c r="B120" s="275" t="s">
        <v>23</v>
      </c>
      <c r="C120" s="258">
        <f>N126</f>
        <v>0</v>
      </c>
      <c r="D120" s="241">
        <f>O134</f>
        <v>0</v>
      </c>
      <c r="E120" s="256">
        <f>M132</f>
        <v>0</v>
      </c>
      <c r="F120" s="258">
        <f>M141</f>
        <v>0</v>
      </c>
      <c r="G120" s="241"/>
      <c r="H120" s="268">
        <f>M139</f>
        <v>0</v>
      </c>
      <c r="I120" s="262">
        <f>M146</f>
        <v>0</v>
      </c>
      <c r="J120" s="241"/>
      <c r="K120" s="256">
        <f>M144</f>
        <v>0</v>
      </c>
      <c r="L120" s="200"/>
      <c r="M120" s="200"/>
      <c r="N120" s="200"/>
      <c r="S120" s="209"/>
      <c r="T120" s="209"/>
      <c r="U120" s="231"/>
      <c r="V120" s="231"/>
      <c r="W120" s="231"/>
      <c r="X120" s="231"/>
    </row>
    <row r="121" spans="1:24" s="209" customFormat="1" ht="15" customHeight="1" x14ac:dyDescent="0.3">
      <c r="A121" s="237"/>
      <c r="B121" s="273" t="s">
        <v>59</v>
      </c>
      <c r="C121" s="428" t="s">
        <v>13</v>
      </c>
      <c r="D121" s="357" t="s">
        <v>11</v>
      </c>
      <c r="E121" s="254" t="s">
        <v>337</v>
      </c>
      <c r="F121" s="428" t="s">
        <v>13</v>
      </c>
      <c r="G121" s="357" t="s">
        <v>11</v>
      </c>
      <c r="H121" s="254" t="s">
        <v>298</v>
      </c>
      <c r="I121" s="253" t="s">
        <v>300</v>
      </c>
      <c r="J121" s="239"/>
      <c r="K121" s="259" t="s">
        <v>301</v>
      </c>
      <c r="L121" s="207"/>
      <c r="M121" s="207"/>
      <c r="N121" s="207"/>
      <c r="U121" s="231"/>
      <c r="V121" s="231"/>
      <c r="W121" s="231"/>
      <c r="X121" s="231"/>
    </row>
    <row r="122" spans="1:24" s="202" customFormat="1" ht="15" customHeight="1" x14ac:dyDescent="0.3">
      <c r="A122" s="196"/>
      <c r="B122" s="274" t="s">
        <v>14</v>
      </c>
      <c r="C122" s="264">
        <f>K133</f>
        <v>0</v>
      </c>
      <c r="D122" s="211">
        <f>O131</f>
        <v>0</v>
      </c>
      <c r="E122" s="257">
        <f>N127</f>
        <v>0</v>
      </c>
      <c r="F122" s="264">
        <f>K138</f>
        <v>0</v>
      </c>
      <c r="G122" s="211">
        <f>O138</f>
        <v>0</v>
      </c>
      <c r="H122" s="267" t="str">
        <f>Q138</f>
        <v>SOS</v>
      </c>
      <c r="I122" s="260">
        <f>O143</f>
        <v>0</v>
      </c>
      <c r="J122" s="211"/>
      <c r="K122" s="257" t="s">
        <v>302</v>
      </c>
      <c r="L122" s="216"/>
      <c r="M122" s="216"/>
      <c r="N122" s="216"/>
      <c r="S122" s="209"/>
      <c r="T122" s="209"/>
      <c r="U122" s="231"/>
      <c r="V122" s="231"/>
      <c r="W122" s="231"/>
      <c r="X122" s="231"/>
    </row>
    <row r="123" spans="1:24" s="202" customFormat="1" ht="15" customHeight="1" thickBot="1" x14ac:dyDescent="0.35">
      <c r="A123" s="8"/>
      <c r="B123" s="275" t="s">
        <v>23</v>
      </c>
      <c r="C123" s="264">
        <f>K134</f>
        <v>0</v>
      </c>
      <c r="D123" s="241">
        <f>O132</f>
        <v>0</v>
      </c>
      <c r="E123" s="257">
        <f>N128</f>
        <v>0</v>
      </c>
      <c r="F123" s="258">
        <f>K139</f>
        <v>0</v>
      </c>
      <c r="G123" s="241">
        <f>O139</f>
        <v>0</v>
      </c>
      <c r="H123" s="268" t="str">
        <f>Q139</f>
        <v>Aquaholics</v>
      </c>
      <c r="I123" s="262">
        <f>O144</f>
        <v>0</v>
      </c>
      <c r="J123" s="241"/>
      <c r="K123" s="354" t="s">
        <v>303</v>
      </c>
      <c r="L123" s="200"/>
      <c r="M123" s="200"/>
      <c r="N123" s="200"/>
      <c r="S123" s="209"/>
      <c r="T123" s="209"/>
      <c r="U123" s="231"/>
      <c r="V123" s="231"/>
      <c r="W123" s="231"/>
      <c r="X123" s="231"/>
    </row>
    <row r="124" spans="1:24" s="209" customFormat="1" ht="15" customHeight="1" x14ac:dyDescent="0.15">
      <c r="A124" s="237"/>
      <c r="B124" s="276" t="s">
        <v>67</v>
      </c>
      <c r="C124" s="243" t="s">
        <v>13</v>
      </c>
      <c r="D124" s="238"/>
      <c r="E124" s="206" t="s">
        <v>12</v>
      </c>
      <c r="F124" s="269"/>
      <c r="G124" s="242"/>
      <c r="H124" s="270"/>
      <c r="I124" s="428" t="s">
        <v>63</v>
      </c>
      <c r="J124" s="239"/>
      <c r="K124" s="263"/>
      <c r="L124" s="207"/>
      <c r="M124" s="19"/>
      <c r="N124" s="4" t="s">
        <v>322</v>
      </c>
      <c r="U124" s="231"/>
      <c r="V124" s="231"/>
      <c r="W124" s="231"/>
      <c r="X124" s="231"/>
    </row>
    <row r="125" spans="1:24" s="202" customFormat="1" ht="15" customHeight="1" x14ac:dyDescent="0.3">
      <c r="A125" s="8"/>
      <c r="B125" s="274" t="s">
        <v>14</v>
      </c>
      <c r="C125" s="244">
        <f>K131</f>
        <v>0</v>
      </c>
      <c r="D125" s="211"/>
      <c r="E125" s="255">
        <f>M133</f>
        <v>0</v>
      </c>
      <c r="F125" s="264"/>
      <c r="G125" s="210"/>
      <c r="H125" s="261"/>
      <c r="I125" s="264">
        <f>K143</f>
        <v>0</v>
      </c>
      <c r="J125" s="211"/>
      <c r="K125" s="261"/>
      <c r="L125" s="200"/>
      <c r="M125" s="92" t="s">
        <v>191</v>
      </c>
      <c r="N125" s="171"/>
      <c r="S125" s="209"/>
      <c r="T125" s="209"/>
      <c r="U125" s="231"/>
      <c r="V125" s="231"/>
      <c r="W125" s="231"/>
      <c r="X125" s="231"/>
    </row>
    <row r="126" spans="1:24" s="202" customFormat="1" ht="15" customHeight="1" thickBot="1" x14ac:dyDescent="0.35">
      <c r="A126" s="8"/>
      <c r="B126" s="275" t="s">
        <v>23</v>
      </c>
      <c r="C126" s="258">
        <f>K132</f>
        <v>0</v>
      </c>
      <c r="D126" s="241"/>
      <c r="E126" s="256">
        <f>M134</f>
        <v>0</v>
      </c>
      <c r="F126" s="258"/>
      <c r="G126" s="265"/>
      <c r="H126" s="266"/>
      <c r="I126" s="258">
        <f>K144</f>
        <v>0</v>
      </c>
      <c r="J126" s="241"/>
      <c r="K126" s="266"/>
      <c r="L126" s="200"/>
      <c r="M126" s="92" t="s">
        <v>192</v>
      </c>
      <c r="N126" s="171"/>
      <c r="S126" s="209"/>
      <c r="T126" s="209"/>
      <c r="U126" s="231"/>
      <c r="V126" s="231"/>
      <c r="W126" s="231"/>
      <c r="X126" s="231"/>
    </row>
    <row r="127" spans="1:24" x14ac:dyDescent="0.3">
      <c r="A127" s="16"/>
      <c r="B127" s="12"/>
      <c r="C127" s="12"/>
      <c r="D127" s="12"/>
      <c r="E127" s="18"/>
      <c r="F127" s="12"/>
      <c r="G127" s="12"/>
      <c r="H127" s="12"/>
      <c r="I127" s="12"/>
      <c r="J127" s="12"/>
      <c r="K127" s="11"/>
      <c r="L127" s="12"/>
      <c r="M127" s="92" t="s">
        <v>193</v>
      </c>
      <c r="N127" s="171"/>
    </row>
    <row r="128" spans="1:24" x14ac:dyDescent="0.3">
      <c r="A128" s="16"/>
      <c r="B128" s="12"/>
      <c r="C128" s="12"/>
      <c r="D128" s="12"/>
      <c r="E128" s="18"/>
      <c r="F128" s="12"/>
      <c r="G128" s="12"/>
      <c r="H128" s="12"/>
      <c r="I128" s="12"/>
      <c r="J128" s="12"/>
      <c r="K128" s="11"/>
      <c r="L128" s="12"/>
      <c r="M128" s="92" t="s">
        <v>194</v>
      </c>
      <c r="N128" s="171"/>
    </row>
    <row r="129" spans="1:17" x14ac:dyDescent="0.3">
      <c r="A129" s="16"/>
      <c r="B129" s="12"/>
      <c r="C129" s="12"/>
      <c r="D129" s="12"/>
      <c r="E129" s="18"/>
      <c r="F129" s="12"/>
      <c r="G129" s="12"/>
      <c r="H129" s="12"/>
      <c r="I129" s="12"/>
      <c r="J129" s="179" t="s">
        <v>269</v>
      </c>
      <c r="K129" s="11"/>
      <c r="L129" s="12"/>
      <c r="M129" s="12"/>
      <c r="N129" s="11"/>
    </row>
    <row r="130" spans="1:17" x14ac:dyDescent="0.3">
      <c r="A130" s="16"/>
      <c r="B130" s="12"/>
      <c r="C130" s="4" t="s">
        <v>72</v>
      </c>
      <c r="D130" s="12"/>
      <c r="E130" s="18"/>
      <c r="F130" s="12"/>
      <c r="G130" s="12"/>
      <c r="H130" s="12"/>
      <c r="I130" s="12"/>
      <c r="J130" s="4" t="s">
        <v>73</v>
      </c>
      <c r="K130" s="4" t="s">
        <v>13</v>
      </c>
      <c r="L130" s="19"/>
      <c r="M130" s="4" t="s">
        <v>12</v>
      </c>
      <c r="N130" s="12"/>
      <c r="O130" s="4" t="s">
        <v>11</v>
      </c>
    </row>
    <row r="131" spans="1:17" x14ac:dyDescent="0.3">
      <c r="A131" s="16"/>
      <c r="B131" s="12"/>
      <c r="C131" s="12"/>
      <c r="D131" s="12"/>
      <c r="E131" s="18"/>
      <c r="F131" s="12"/>
      <c r="G131" s="12"/>
      <c r="H131" s="12"/>
      <c r="I131" s="12"/>
      <c r="J131" s="21" t="s">
        <v>68</v>
      </c>
      <c r="K131" s="171"/>
      <c r="L131" s="21" t="s">
        <v>50</v>
      </c>
      <c r="M131" s="171"/>
      <c r="N131" s="21" t="s">
        <v>61</v>
      </c>
      <c r="O131" s="171"/>
    </row>
    <row r="132" spans="1:17" x14ac:dyDescent="0.3">
      <c r="A132" s="16"/>
      <c r="B132" s="4" t="s">
        <v>73</v>
      </c>
      <c r="C132" s="4" t="s">
        <v>13</v>
      </c>
      <c r="D132" s="19"/>
      <c r="E132" s="4" t="s">
        <v>12</v>
      </c>
      <c r="F132" s="12"/>
      <c r="G132" s="4" t="s">
        <v>11</v>
      </c>
      <c r="H132" s="4"/>
      <c r="I132" s="4"/>
      <c r="J132" s="21" t="s">
        <v>70</v>
      </c>
      <c r="K132" s="171"/>
      <c r="L132" s="21" t="s">
        <v>55</v>
      </c>
      <c r="M132" s="171"/>
      <c r="N132" s="21" t="s">
        <v>65</v>
      </c>
      <c r="O132" s="171"/>
    </row>
    <row r="133" spans="1:17" x14ac:dyDescent="0.3">
      <c r="A133" s="16"/>
      <c r="B133" s="21" t="s">
        <v>68</v>
      </c>
      <c r="C133" s="171" t="s">
        <v>312</v>
      </c>
      <c r="D133" s="171"/>
      <c r="E133" s="171" t="s">
        <v>19</v>
      </c>
      <c r="F133" s="21" t="s">
        <v>61</v>
      </c>
      <c r="G133" s="171" t="s">
        <v>18</v>
      </c>
      <c r="H133" s="356"/>
      <c r="I133" s="177"/>
      <c r="J133" s="21" t="s">
        <v>60</v>
      </c>
      <c r="K133" s="171"/>
      <c r="L133" s="21" t="s">
        <v>69</v>
      </c>
      <c r="M133" s="171"/>
      <c r="N133" s="21" t="s">
        <v>51</v>
      </c>
      <c r="O133" s="171"/>
    </row>
    <row r="134" spans="1:17" x14ac:dyDescent="0.3">
      <c r="A134" s="16"/>
      <c r="B134" s="21" t="s">
        <v>70</v>
      </c>
      <c r="C134" s="171" t="s">
        <v>207</v>
      </c>
      <c r="D134" s="171"/>
      <c r="E134" s="171" t="s">
        <v>28</v>
      </c>
      <c r="F134" s="21" t="s">
        <v>65</v>
      </c>
      <c r="G134" s="171" t="s">
        <v>15</v>
      </c>
      <c r="H134" s="356"/>
      <c r="I134" s="177"/>
      <c r="J134" s="21" t="s">
        <v>64</v>
      </c>
      <c r="K134" s="171"/>
      <c r="L134" s="92" t="s">
        <v>71</v>
      </c>
      <c r="M134" s="171"/>
      <c r="N134" s="21" t="s">
        <v>56</v>
      </c>
      <c r="O134" s="171"/>
    </row>
    <row r="135" spans="1:17" x14ac:dyDescent="0.3">
      <c r="A135" s="16"/>
      <c r="B135" s="21" t="s">
        <v>60</v>
      </c>
      <c r="C135" s="171" t="s">
        <v>33</v>
      </c>
      <c r="D135" s="171"/>
      <c r="E135" s="171" t="s">
        <v>31</v>
      </c>
      <c r="F135" s="21" t="s">
        <v>51</v>
      </c>
      <c r="G135" s="356" t="s">
        <v>272</v>
      </c>
      <c r="H135" s="171"/>
      <c r="I135" s="177"/>
    </row>
    <row r="136" spans="1:17" x14ac:dyDescent="0.3">
      <c r="A136" s="16"/>
      <c r="B136" s="21" t="s">
        <v>64</v>
      </c>
      <c r="C136" s="171" t="s">
        <v>27</v>
      </c>
      <c r="D136" s="171"/>
      <c r="E136" s="171" t="s">
        <v>22</v>
      </c>
      <c r="F136" s="21" t="s">
        <v>56</v>
      </c>
      <c r="G136" s="171" t="s">
        <v>386</v>
      </c>
      <c r="H136" s="171"/>
      <c r="I136" s="177"/>
      <c r="J136" s="179" t="s">
        <v>270</v>
      </c>
      <c r="K136" s="11"/>
      <c r="L136" s="12"/>
      <c r="M136" s="12"/>
      <c r="N136" s="11"/>
    </row>
    <row r="137" spans="1:17" x14ac:dyDescent="0.3">
      <c r="A137" s="16"/>
      <c r="B137" s="21" t="s">
        <v>187</v>
      </c>
      <c r="C137" s="171" t="s">
        <v>32</v>
      </c>
      <c r="D137" s="171"/>
      <c r="E137" s="171" t="s">
        <v>20</v>
      </c>
      <c r="F137" s="21" t="s">
        <v>195</v>
      </c>
      <c r="G137" s="356" t="s">
        <v>16</v>
      </c>
      <c r="H137" s="356"/>
      <c r="I137" s="177"/>
      <c r="J137" s="4" t="s">
        <v>73</v>
      </c>
      <c r="K137" s="4" t="s">
        <v>13</v>
      </c>
      <c r="L137" s="19"/>
      <c r="M137" s="4" t="s">
        <v>12</v>
      </c>
      <c r="N137" s="12"/>
      <c r="O137" s="4" t="s">
        <v>11</v>
      </c>
      <c r="Q137" s="4" t="s">
        <v>298</v>
      </c>
    </row>
    <row r="138" spans="1:17" x14ac:dyDescent="0.3">
      <c r="A138" s="16"/>
      <c r="B138" s="21" t="s">
        <v>188</v>
      </c>
      <c r="C138" s="171" t="s">
        <v>25</v>
      </c>
      <c r="D138" s="171"/>
      <c r="E138" s="172" t="s">
        <v>319</v>
      </c>
      <c r="F138" s="21" t="s">
        <v>196</v>
      </c>
      <c r="G138" s="356" t="s">
        <v>313</v>
      </c>
      <c r="H138" s="356"/>
      <c r="I138" s="177"/>
      <c r="J138" s="12" t="s">
        <v>62</v>
      </c>
      <c r="K138" s="171"/>
      <c r="L138" s="12" t="s">
        <v>52</v>
      </c>
      <c r="M138" s="171"/>
      <c r="N138" s="12" t="s">
        <v>53</v>
      </c>
      <c r="O138" s="356"/>
      <c r="P138" s="350" t="s">
        <v>299</v>
      </c>
      <c r="Q138" s="171" t="s">
        <v>19</v>
      </c>
    </row>
    <row r="139" spans="1:17" x14ac:dyDescent="0.3">
      <c r="A139" s="16"/>
      <c r="B139" s="92" t="s">
        <v>189</v>
      </c>
      <c r="C139" s="171"/>
      <c r="D139" s="21" t="s">
        <v>193</v>
      </c>
      <c r="E139" s="171" t="s">
        <v>17</v>
      </c>
      <c r="F139" s="21" t="s">
        <v>197</v>
      </c>
      <c r="G139" s="356" t="s">
        <v>197</v>
      </c>
      <c r="H139" s="356"/>
      <c r="I139" s="13"/>
      <c r="J139" s="12" t="s">
        <v>66</v>
      </c>
      <c r="K139" s="171"/>
      <c r="L139" s="12" t="s">
        <v>57</v>
      </c>
      <c r="M139" s="171"/>
      <c r="N139" s="12" t="s">
        <v>58</v>
      </c>
      <c r="O139" s="171"/>
      <c r="P139" s="350" t="s">
        <v>452</v>
      </c>
      <c r="Q139" s="171" t="s">
        <v>32</v>
      </c>
    </row>
    <row r="140" spans="1:17" x14ac:dyDescent="0.3">
      <c r="A140" s="16"/>
      <c r="B140" s="21" t="s">
        <v>190</v>
      </c>
      <c r="C140" s="171"/>
      <c r="D140" s="21" t="s">
        <v>194</v>
      </c>
      <c r="E140" s="171" t="s">
        <v>24</v>
      </c>
      <c r="F140" s="21" t="s">
        <v>198</v>
      </c>
      <c r="G140" s="356" t="s">
        <v>198</v>
      </c>
      <c r="H140" s="173"/>
      <c r="I140" s="13"/>
      <c r="L140" s="350" t="s">
        <v>324</v>
      </c>
      <c r="M140" s="171"/>
    </row>
    <row r="141" spans="1:17" x14ac:dyDescent="0.3">
      <c r="A141" s="16"/>
      <c r="B141" s="22"/>
      <c r="C141" s="23"/>
      <c r="D141" s="24"/>
      <c r="E141" s="13"/>
      <c r="F141" s="12"/>
      <c r="G141" s="12"/>
      <c r="H141" s="12"/>
      <c r="I141" s="12"/>
      <c r="J141" s="179" t="s">
        <v>271</v>
      </c>
      <c r="K141" s="11"/>
      <c r="L141" s="350" t="s">
        <v>325</v>
      </c>
      <c r="M141" s="171"/>
      <c r="N141" s="11"/>
    </row>
    <row r="142" spans="1:17" x14ac:dyDescent="0.3">
      <c r="A142" s="16"/>
      <c r="B142" s="21"/>
      <c r="C142" s="25" t="s">
        <v>33</v>
      </c>
      <c r="D142" s="25"/>
      <c r="E142" s="25"/>
      <c r="F142" s="25"/>
      <c r="G142" s="25"/>
      <c r="H142" s="12"/>
      <c r="I142" s="12"/>
      <c r="J142" s="4" t="s">
        <v>73</v>
      </c>
      <c r="K142" s="4" t="s">
        <v>13</v>
      </c>
      <c r="L142" s="19"/>
      <c r="M142" s="4" t="s">
        <v>12</v>
      </c>
      <c r="N142" s="12"/>
      <c r="O142" s="4" t="s">
        <v>11</v>
      </c>
    </row>
    <row r="143" spans="1:17" ht="21" x14ac:dyDescent="0.3">
      <c r="A143" s="16"/>
      <c r="B143" s="21"/>
      <c r="C143" s="170"/>
      <c r="D143" s="25"/>
      <c r="E143" s="25"/>
      <c r="F143" s="25"/>
      <c r="G143" s="171" t="s">
        <v>146</v>
      </c>
      <c r="H143" s="12"/>
      <c r="I143" s="12"/>
      <c r="J143" s="21" t="s">
        <v>68</v>
      </c>
      <c r="K143" s="171"/>
      <c r="L143" s="21" t="s">
        <v>50</v>
      </c>
      <c r="M143" s="171"/>
      <c r="N143" s="21" t="s">
        <v>61</v>
      </c>
      <c r="O143" s="171"/>
    </row>
    <row r="144" spans="1:17" ht="21" x14ac:dyDescent="0.3">
      <c r="A144" s="16"/>
      <c r="B144" s="21"/>
      <c r="C144" s="170"/>
      <c r="D144" s="25"/>
      <c r="E144" s="25"/>
      <c r="F144" s="92" t="s">
        <v>456</v>
      </c>
      <c r="G144" s="356" t="s">
        <v>464</v>
      </c>
      <c r="H144" s="12"/>
      <c r="I144" s="12"/>
      <c r="J144" s="21" t="s">
        <v>70</v>
      </c>
      <c r="K144" s="171"/>
      <c r="L144" s="21" t="s">
        <v>55</v>
      </c>
      <c r="M144" s="171"/>
      <c r="N144" s="21" t="s">
        <v>65</v>
      </c>
      <c r="O144" s="171"/>
    </row>
    <row r="145" spans="1:18" x14ac:dyDescent="0.3">
      <c r="A145" s="16"/>
      <c r="B145" s="21"/>
      <c r="C145" s="507"/>
      <c r="D145" s="25"/>
      <c r="E145" s="25"/>
      <c r="F145" s="92" t="s">
        <v>457</v>
      </c>
      <c r="G145" s="356" t="s">
        <v>465</v>
      </c>
      <c r="I145" s="12"/>
      <c r="L145" s="92" t="s">
        <v>69</v>
      </c>
      <c r="M145" s="171"/>
    </row>
    <row r="146" spans="1:18" x14ac:dyDescent="0.3">
      <c r="A146" s="16"/>
      <c r="B146" s="21"/>
      <c r="C146" s="507"/>
      <c r="D146" s="25"/>
      <c r="E146" s="25"/>
      <c r="F146" s="92" t="s">
        <v>458</v>
      </c>
      <c r="G146" s="356" t="s">
        <v>466</v>
      </c>
      <c r="H146" s="12"/>
      <c r="I146" s="12"/>
      <c r="L146" s="92" t="s">
        <v>71</v>
      </c>
      <c r="M146" s="171"/>
    </row>
    <row r="147" spans="1:18" x14ac:dyDescent="0.3">
      <c r="A147" s="16"/>
      <c r="B147" s="21"/>
      <c r="C147" s="507"/>
      <c r="D147" s="25"/>
      <c r="E147" s="25"/>
      <c r="F147" s="92" t="s">
        <v>459</v>
      </c>
      <c r="G147" s="356" t="s">
        <v>467</v>
      </c>
      <c r="H147" s="12"/>
      <c r="I147" s="12"/>
    </row>
    <row r="148" spans="1:18" x14ac:dyDescent="0.3">
      <c r="A148" s="16"/>
      <c r="B148" s="21"/>
      <c r="C148" s="507"/>
      <c r="D148" s="25"/>
      <c r="E148" s="25"/>
      <c r="F148" s="92" t="s">
        <v>460</v>
      </c>
      <c r="H148" s="12"/>
      <c r="I148" s="12"/>
    </row>
    <row r="149" spans="1:18" x14ac:dyDescent="0.3">
      <c r="A149" s="26"/>
      <c r="B149" s="21"/>
      <c r="C149" s="507"/>
      <c r="D149" s="25"/>
      <c r="E149" s="25"/>
      <c r="F149" s="92" t="s">
        <v>461</v>
      </c>
      <c r="H149" s="27"/>
      <c r="I149" s="3"/>
      <c r="K149"/>
      <c r="L149"/>
      <c r="M149"/>
      <c r="N149"/>
      <c r="O149"/>
    </row>
    <row r="150" spans="1:18" x14ac:dyDescent="0.3">
      <c r="A150" s="26"/>
      <c r="B150" s="29"/>
      <c r="C150" s="508"/>
      <c r="D150" s="25"/>
      <c r="E150" s="25"/>
      <c r="F150" s="92" t="s">
        <v>462</v>
      </c>
      <c r="G150" s="5"/>
      <c r="H150" s="13"/>
      <c r="I150" s="5"/>
      <c r="J150" s="21" t="s">
        <v>60</v>
      </c>
      <c r="K150"/>
      <c r="L150"/>
      <c r="M150"/>
      <c r="N150"/>
      <c r="O150"/>
    </row>
    <row r="151" spans="1:18" x14ac:dyDescent="0.3">
      <c r="A151" s="26"/>
      <c r="B151" s="25"/>
      <c r="C151" s="507"/>
      <c r="D151" s="25"/>
      <c r="E151" s="25"/>
      <c r="F151" s="92" t="s">
        <v>463</v>
      </c>
      <c r="G151" s="5"/>
      <c r="H151" s="27"/>
      <c r="I151" s="5"/>
      <c r="J151" s="21" t="s">
        <v>64</v>
      </c>
      <c r="K151"/>
      <c r="L151"/>
      <c r="M151"/>
      <c r="N151"/>
      <c r="O151"/>
    </row>
    <row r="152" spans="1:18" x14ac:dyDescent="0.3">
      <c r="A152" s="30"/>
      <c r="B152" s="4"/>
      <c r="C152" s="507"/>
      <c r="D152" s="4"/>
      <c r="E152" s="4"/>
      <c r="G152" s="5"/>
      <c r="H152" s="13"/>
      <c r="I152" s="31"/>
      <c r="J152" s="28"/>
      <c r="K152" s="30"/>
      <c r="L152" s="30"/>
      <c r="M152" s="30"/>
      <c r="N152" s="26"/>
    </row>
    <row r="153" spans="1:18" x14ac:dyDescent="0.3">
      <c r="A153" s="32"/>
      <c r="B153" s="20">
        <v>19</v>
      </c>
      <c r="C153" s="13"/>
      <c r="D153" s="20"/>
      <c r="E153" s="13"/>
      <c r="G153" s="33"/>
      <c r="H153" s="13"/>
      <c r="I153" s="26"/>
      <c r="J153" s="28"/>
      <c r="K153" s="32"/>
      <c r="L153" s="30"/>
      <c r="M153" s="30"/>
      <c r="N153" s="26"/>
    </row>
    <row r="154" spans="1:18" x14ac:dyDescent="0.3">
      <c r="A154" s="32"/>
      <c r="B154" s="20">
        <v>24</v>
      </c>
      <c r="C154" s="13"/>
      <c r="D154" s="20"/>
      <c r="E154" s="507"/>
      <c r="F154" s="25"/>
      <c r="G154" s="25"/>
      <c r="H154" s="13"/>
      <c r="I154" s="25"/>
      <c r="J154" s="18"/>
      <c r="K154" s="32"/>
      <c r="L154" s="32"/>
      <c r="M154" s="32"/>
      <c r="N154" s="26"/>
    </row>
    <row r="155" spans="1:18" x14ac:dyDescent="0.3">
      <c r="A155" s="32"/>
      <c r="B155" s="20">
        <v>17</v>
      </c>
      <c r="C155" s="13"/>
      <c r="D155" s="20"/>
      <c r="E155" s="507"/>
      <c r="F155" s="25"/>
      <c r="G155" s="25"/>
      <c r="H155" s="13"/>
      <c r="I155" s="25"/>
      <c r="J155" s="30"/>
      <c r="K155" s="32"/>
      <c r="L155" s="32"/>
      <c r="M155" s="32"/>
      <c r="N155" s="26"/>
    </row>
    <row r="156" spans="1:18" x14ac:dyDescent="0.3">
      <c r="A156" s="34"/>
      <c r="B156" s="20">
        <v>19</v>
      </c>
      <c r="C156" s="13"/>
      <c r="D156" s="20"/>
      <c r="E156" s="507"/>
      <c r="F156" s="25"/>
      <c r="G156" s="25"/>
      <c r="H156" s="13"/>
      <c r="I156" s="25"/>
      <c r="J156" s="25"/>
      <c r="K156" s="34"/>
      <c r="L156" s="34"/>
      <c r="M156" s="34"/>
      <c r="N156" s="26"/>
    </row>
    <row r="157" spans="1:18" x14ac:dyDescent="0.3">
      <c r="A157" s="26"/>
      <c r="B157" s="20">
        <v>19</v>
      </c>
      <c r="C157" s="13"/>
      <c r="D157" s="20"/>
      <c r="E157" s="507"/>
      <c r="F157" s="25"/>
      <c r="G157" s="35"/>
      <c r="H157" s="13"/>
      <c r="I157" s="35"/>
      <c r="J157" s="35"/>
      <c r="K157" s="26"/>
      <c r="L157" s="26"/>
      <c r="M157" s="26"/>
      <c r="N157" s="26"/>
    </row>
    <row r="158" spans="1:18" x14ac:dyDescent="0.3">
      <c r="A158" s="26"/>
      <c r="B158" s="17"/>
      <c r="C158" s="7"/>
      <c r="D158" s="17"/>
      <c r="E158" s="507"/>
      <c r="F158" s="20"/>
      <c r="G158" s="13"/>
      <c r="H158" s="20"/>
      <c r="I158" s="13"/>
      <c r="J158" s="25"/>
      <c r="K158" s="22"/>
      <c r="L158" s="13"/>
      <c r="M158" s="25"/>
      <c r="N158" s="32"/>
      <c r="O158" s="26"/>
      <c r="P158" s="26"/>
      <c r="Q158" s="26"/>
      <c r="R158" s="26"/>
    </row>
    <row r="159" spans="1:18" x14ac:dyDescent="0.3">
      <c r="A159" s="26"/>
      <c r="B159" s="11"/>
      <c r="C159" s="14"/>
      <c r="D159" s="11"/>
      <c r="E159" s="507"/>
      <c r="F159" s="20"/>
      <c r="G159" s="13"/>
      <c r="H159" s="21"/>
      <c r="I159" s="13"/>
      <c r="J159" s="25"/>
      <c r="K159" s="22"/>
      <c r="L159" s="13"/>
      <c r="M159" s="25"/>
      <c r="N159" s="32"/>
      <c r="O159" s="26"/>
      <c r="P159" s="26"/>
      <c r="Q159" s="26"/>
      <c r="R159" s="26"/>
    </row>
    <row r="160" spans="1:18" x14ac:dyDescent="0.3">
      <c r="A160" s="26"/>
      <c r="B160" s="25"/>
      <c r="C160" s="13"/>
      <c r="D160" s="25"/>
      <c r="E160" s="507"/>
      <c r="F160" s="20"/>
      <c r="G160" s="13"/>
      <c r="H160" s="21"/>
      <c r="I160" s="13"/>
      <c r="J160" s="25"/>
      <c r="K160" s="25"/>
      <c r="L160" s="13"/>
      <c r="M160" s="25"/>
      <c r="N160" s="34"/>
      <c r="O160" s="26"/>
      <c r="P160" s="26"/>
      <c r="Q160" s="26"/>
      <c r="R160" s="26"/>
    </row>
  </sheetData>
  <dataConsolidate/>
  <customSheetViews>
    <customSheetView guid="{031DA523-8E6A-4262-BB89-7429D574AA23}" scale="75" showPageBreaks="1" printArea="1">
      <selection activeCell="L101" sqref="L101"/>
      <rowBreaks count="3" manualBreakCount="3">
        <brk id="40" max="16383" man="1"/>
        <brk id="77" max="16383" man="1"/>
        <brk id="115" max="16383" man="1"/>
      </rowBreaks>
      <pageMargins left="0.7" right="0.7" top="0.75" bottom="0.75" header="0.3" footer="0.3"/>
      <pageSetup scale="57" orientation="landscape" horizontalDpi="360" verticalDpi="360"/>
    </customSheetView>
  </customSheetViews>
  <mergeCells count="1">
    <mergeCell ref="B1:Q1"/>
  </mergeCells>
  <phoneticPr fontId="0" type="noConversion"/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rowBreaks count="3" manualBreakCount="3">
    <brk id="40" max="16383" man="1"/>
    <brk id="77" max="16383" man="1"/>
    <brk id="115" max="16383" man="1"/>
  </rowBreaks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68" zoomScaleNormal="68" workbookViewId="0">
      <selection activeCell="N13" sqref="N13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Roster!O6</f>
        <v>Cilia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Michelle Castle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509</v>
      </c>
      <c r="B3" s="519"/>
      <c r="C3" s="112"/>
      <c r="D3" s="119"/>
      <c r="E3" s="120"/>
      <c r="F3" s="121" t="str">
        <f>INDEX(Teamlists!A:D,MATCH($F$1,Teamlists!B:B,0)+2,4)</f>
        <v>Simon Featherstone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Roster!O3</f>
        <v>42228</v>
      </c>
      <c r="B4" s="521"/>
      <c r="C4" s="112"/>
      <c r="D4" s="119"/>
      <c r="E4" s="120"/>
      <c r="F4" s="121" t="str">
        <f>INDEX(Teamlists!A:D,MATCH($F$1,Teamlists!B:B,0)+3,4)</f>
        <v>Greg Taylor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Harry Payne ®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87" t="str">
        <f>Roster!O5</f>
        <v>B Grade</v>
      </c>
      <c r="C6" s="112"/>
      <c r="D6" s="119"/>
      <c r="E6" s="120"/>
      <c r="F6" s="121" t="str">
        <f>INDEX(Teamlists!A:D,MATCH($F$1,Teamlists!B:B,0)+5,4)</f>
        <v>Imogen Paine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Roster!O4</f>
        <v>Court 1</v>
      </c>
      <c r="C7" s="112"/>
      <c r="D7" s="119"/>
      <c r="E7" s="120"/>
      <c r="F7" s="121" t="str">
        <f>INDEX(Teamlists!A:D,MATCH($F$1,Teamlists!B:B,0)+6,4)</f>
        <v>Juliet Payne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Roster!B5</f>
        <v>7:15pm</v>
      </c>
      <c r="C8" s="112"/>
      <c r="D8" s="119"/>
      <c r="E8" s="120"/>
      <c r="F8" s="121" t="str">
        <f>INDEX(Teamlists!A:D,MATCH($F$1,Teamlists!B:B,0)+7,4)</f>
        <v>Marty Jack ®®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Rob Meijers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Sam Lohrey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Roster!O8</f>
        <v>Floggers</v>
      </c>
      <c r="C11" s="112"/>
      <c r="D11" s="119"/>
      <c r="E11" s="120"/>
      <c r="F11" s="121">
        <f>INDEX(Teamlists!A:D,MATCH($F$1,Teamlists!B:B,0)+10,4)</f>
        <v>0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>
        <f>INDEX(Teamlists!A:D,MATCH($F$1,Teamlists!B:B,0)+12,4)</f>
        <v>0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>
        <f>INDEX(Teamlists!A:D,MATCH($F$1,Teamlists!B:B,0)+13,4)</f>
        <v>0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>
        <f>INDEX(Teamlists!A:D,MATCH($F$1,Teamlists!B:B,0)+14,4)</f>
        <v>0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Roster!O7</f>
        <v>Old Puckers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Edward Forbes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Adam Bridley</v>
      </c>
      <c r="G20" s="122"/>
      <c r="H20" s="123"/>
      <c r="I20" s="121"/>
      <c r="J20" s="121"/>
      <c r="K20" s="121"/>
    </row>
    <row r="21" spans="1:13" ht="12.75" customHeight="1" x14ac:dyDescent="0.25">
      <c r="A21" s="522">
        <f>Roster!O11</f>
        <v>0</v>
      </c>
      <c r="B21" s="523"/>
      <c r="C21" s="112"/>
      <c r="D21" s="137"/>
      <c r="E21" s="139"/>
      <c r="F21" s="121" t="str">
        <f>INDEX(Teamlists!A:D,MATCH($F$18,Teamlists!B:B,0)+3,4)</f>
        <v>Andrew Cawthorn</v>
      </c>
      <c r="G21" s="122"/>
      <c r="H21" s="123"/>
      <c r="I21" s="121"/>
      <c r="J21" s="121"/>
      <c r="K21" s="121"/>
    </row>
    <row r="22" spans="1:13" ht="12.75" customHeight="1" x14ac:dyDescent="0.25">
      <c r="A22" s="522">
        <f>Roster!O12</f>
        <v>0</v>
      </c>
      <c r="B22" s="523"/>
      <c r="C22" s="112"/>
      <c r="D22" s="137"/>
      <c r="E22" s="120"/>
      <c r="F22" s="121" t="str">
        <f>INDEX(Teamlists!A:D,MATCH($F$18,Teamlists!B:B,0)+4,4)</f>
        <v>Brett Muir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Curtis Pizzalotto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Mark Packer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Jamie McAllister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Joe Valentine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 t="str">
        <f>INDEX(Teamlists!A:D,MATCH($F$18,Teamlists!B:B,0)+9,4)</f>
        <v>Mark Stalker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25">
      <c r="A30" s="143"/>
      <c r="B30" s="144"/>
      <c r="C30" s="112"/>
      <c r="D30" s="137"/>
      <c r="E30" s="120"/>
      <c r="F30" s="121">
        <f>INDEX(Teamlists!A:D,MATCH($F$18,Teamlists!B:B,0)+12,4)</f>
        <v>0</v>
      </c>
      <c r="G30" s="122"/>
      <c r="H30" s="123"/>
      <c r="I30" s="121"/>
      <c r="J30" s="121"/>
      <c r="K30" s="121"/>
    </row>
    <row r="31" spans="1:13" ht="12.75" customHeight="1" x14ac:dyDescent="0.2">
      <c r="A31" s="112"/>
      <c r="B31" s="133"/>
      <c r="C31" s="112"/>
      <c r="D31" s="137"/>
      <c r="E31" s="120"/>
      <c r="F31" s="121" t="str">
        <f>INDEX(Teamlists!A:D,MATCH($F$18,Teamlists!B:B,0)+13,4)</f>
        <v xml:space="preserve"> 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 t="str">
        <f>INDEX(Teamlists!A:D,MATCH($F$18,Teamlists!B:B,0)+14,4)</f>
        <v xml:space="preserve"> 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91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91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91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92"/>
      <c r="C64" s="192"/>
      <c r="D64" s="192"/>
      <c r="E64" s="192"/>
      <c r="F64" s="192"/>
      <c r="G64" s="192"/>
      <c r="H64" s="192"/>
      <c r="I64" s="192"/>
      <c r="J64" s="192"/>
    </row>
    <row r="65" spans="1:29" s="191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91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91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Roster!P6</f>
        <v>Gladiators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Maisey  Fraser-Easton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5</v>
      </c>
      <c r="B70" s="519"/>
      <c r="C70" s="112"/>
      <c r="D70" s="119"/>
      <c r="E70" s="120"/>
      <c r="F70" s="121" t="str">
        <f>INDEX(Teamlists!A:D,MATCH($F$68,Teamlists!B:B,0)+2,4)</f>
        <v>Alex  Davies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Roster!O3</f>
        <v>42228</v>
      </c>
      <c r="B71" s="521"/>
      <c r="C71" s="112"/>
      <c r="D71" s="119"/>
      <c r="E71" s="120"/>
      <c r="F71" s="121" t="str">
        <f>INDEX(Teamlists!A:D,MATCH($F$68,Teamlists!B:B,0)+3,4)</f>
        <v>Simon Watt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Elise Cleary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Roster!P5</f>
        <v>D Grade</v>
      </c>
      <c r="C73" s="112"/>
      <c r="D73" s="119"/>
      <c r="E73" s="120"/>
      <c r="F73" s="121" t="str">
        <f>INDEX(Teamlists!A:D,MATCH($F$68,Teamlists!B:B,0)+5,4)</f>
        <v>Matthew French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Roster!P4</f>
        <v>Court 2</v>
      </c>
      <c r="C74" s="112"/>
      <c r="D74" s="119"/>
      <c r="E74" s="120"/>
      <c r="F74" s="121" t="str">
        <f>INDEX(Teamlists!A:D,MATCH($F$68,Teamlists!B:B,0)+6,4)</f>
        <v>Maddie Lohrey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Roster!B5</f>
        <v>7:15pm</v>
      </c>
      <c r="C75" s="112"/>
      <c r="D75" s="119"/>
      <c r="E75" s="120"/>
      <c r="F75" s="121" t="str">
        <f>INDEX(Teamlists!A:D,MATCH($F$68,Teamlists!B:B,0)+7,4)</f>
        <v>Max Chung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Katie Hamilton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Jerry Eaton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Roster!P8</f>
        <v>Sharks</v>
      </c>
      <c r="C78" s="112"/>
      <c r="D78" s="119"/>
      <c r="E78" s="120"/>
      <c r="F78" s="121" t="str">
        <f>INDEX(Teamlists!A:D,MATCH($F$68,Teamlists!B:B,0)+10,4)</f>
        <v>Oliver Wareing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>
        <f>INDEX(Teamlists!A:D,MATCH($F$68,Teamlists!B:B,0)+14,4)</f>
        <v>0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Roster!P7</f>
        <v>Barbarians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Heather Fenderson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Roster!P9</f>
        <v>0</v>
      </c>
      <c r="C87" s="112"/>
      <c r="D87" s="137"/>
      <c r="E87" s="139"/>
      <c r="F87" s="121" t="str">
        <f>INDEX(Teamlists!A:D,MATCH($F$85,Teamlists!B:B,0)+2,4)</f>
        <v>Ben Linton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Roster!P11</f>
        <v>0</v>
      </c>
      <c r="B88" s="523"/>
      <c r="C88" s="112"/>
      <c r="D88" s="137"/>
      <c r="E88" s="139"/>
      <c r="F88" s="121" t="str">
        <f>INDEX(Teamlists!A:D,MATCH($F$85,Teamlists!B:B,0)+3,4)</f>
        <v>Harry  Owens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Roster!P12</f>
        <v>0</v>
      </c>
      <c r="B89" s="523"/>
      <c r="C89" s="112"/>
      <c r="D89" s="137"/>
      <c r="E89" s="120"/>
      <c r="F89" s="121" t="str">
        <f>INDEX(Teamlists!A:D,MATCH($F$85,Teamlists!B:B,0)+4,4)</f>
        <v>Mahala Fannon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Erik Roberts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Maia Medhurst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Tasman Inglis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Amelia Newman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Brumby Smalley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>
        <f>INDEX(Teamlists!A:D,MATCH($F$85,Teamlists!B:B,0)+10,4)</f>
        <v>0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>
        <f>INDEX(Teamlists!A:D,MATCH($F$85,Teamlists!B:B,0)+14,4)</f>
        <v>0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91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91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91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29" s="191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91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91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Roster!Q6</f>
        <v xml:space="preserve">Vikings 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Hunter Smalley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5</v>
      </c>
      <c r="B137" s="519"/>
      <c r="C137" s="112"/>
      <c r="D137" s="119"/>
      <c r="E137" s="120"/>
      <c r="F137" s="121" t="str">
        <f>INDEX(Teamlists!A:D,MATCH($F$135,Teamlists!B:B,0)+2,4)</f>
        <v>Holly Russell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Roster!O3</f>
        <v>42228</v>
      </c>
      <c r="B138" s="521"/>
      <c r="C138" s="112"/>
      <c r="D138" s="119"/>
      <c r="E138" s="120"/>
      <c r="F138" s="121" t="str">
        <f>INDEX(Teamlists!A:D,MATCH($F$135,Teamlists!B:B,0)+3,4)</f>
        <v>Louis Crowe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Bronte Abell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Roster!Q5</f>
        <v>D Grade</v>
      </c>
      <c r="C140" s="112"/>
      <c r="D140" s="119"/>
      <c r="E140" s="120"/>
      <c r="F140" s="121" t="str">
        <f>INDEX(Teamlists!A:D,MATCH($F$135,Teamlists!B:B,0)+5,4)</f>
        <v>Jaidyn Estcourt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Roster!Q4</f>
        <v>Court 3</v>
      </c>
      <c r="C141" s="112"/>
      <c r="D141" s="119"/>
      <c r="E141" s="120"/>
      <c r="F141" s="121" t="str">
        <f>INDEX(Teamlists!A:D,MATCH($F$135,Teamlists!B:B,0)+6,4)</f>
        <v>Emily Taylor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Roster!B5</f>
        <v>7:15pm</v>
      </c>
      <c r="C142" s="112"/>
      <c r="D142" s="119"/>
      <c r="E142" s="120"/>
      <c r="F142" s="121" t="str">
        <f>INDEX(Teamlists!A:D,MATCH($F$135,Teamlists!B:B,0)+7,4)</f>
        <v>Jordan Struthers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INDEX(Teamlists!A:D,MATCH($F$135,Teamlists!B:B,0)+8,4)</f>
        <v>Ellie Bowd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James Trotter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Roster!Q8</f>
        <v>Ariba Amoebas</v>
      </c>
      <c r="C145" s="112"/>
      <c r="D145" s="119"/>
      <c r="E145" s="120"/>
      <c r="F145" s="121" t="str">
        <f>INDEX(Teamlists!A:D,MATCH($F$135,Teamlists!B:B,0)+10,4)</f>
        <v>Joe Waddington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 t="str">
        <f>INDEX(Teamlists!A:D,MATCH($F$135,Teamlists!B:B,0)+14,4)</f>
        <v xml:space="preserve"> 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Roster!Q7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Roster!Q9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Roster!Q11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Roster!Q12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91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91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91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92"/>
      <c r="C198" s="192"/>
      <c r="D198" s="192"/>
      <c r="E198" s="192"/>
      <c r="F198" s="192"/>
      <c r="G198" s="192"/>
      <c r="H198" s="192"/>
      <c r="I198" s="192"/>
      <c r="J198" s="192"/>
    </row>
    <row r="199" spans="1:29" s="191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91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91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Roster!O14</f>
        <v>Floggers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Hannah Robert-Tissot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5</v>
      </c>
      <c r="B204" s="519"/>
      <c r="C204" s="112"/>
      <c r="D204" s="119"/>
      <c r="E204" s="120"/>
      <c r="F204" s="121" t="str">
        <f>INDEX(Teamlists!A:D,MATCH($F$202,Teamlists!B:B,0)+2,4)</f>
        <v>Claudia Payne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Roster!O3</f>
        <v>42228</v>
      </c>
      <c r="B205" s="521"/>
      <c r="C205" s="112"/>
      <c r="D205" s="119"/>
      <c r="E205" s="120"/>
      <c r="F205" s="121" t="str">
        <f>INDEX(Teamlists!A:D,MATCH($F$202,Teamlists!B:B,0)+3,4)</f>
        <v>Eliza Game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 xml:space="preserve">Nick Martyn 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Roster!O13</f>
        <v>A Grade</v>
      </c>
      <c r="C207" s="112"/>
      <c r="D207" s="119"/>
      <c r="E207" s="120"/>
      <c r="F207" s="121" t="str">
        <f>INDEX(Teamlists!A:D,MATCH($F$202,Teamlists!B:B,0)+5,4)</f>
        <v>James Martyn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Roster!O4</f>
        <v>Court 1</v>
      </c>
      <c r="C208" s="112"/>
      <c r="D208" s="119"/>
      <c r="E208" s="120"/>
      <c r="F208" s="121" t="str">
        <f>INDEX(Teamlists!A:D,MATCH($F$202,Teamlists!B:B,0)+6,4)</f>
        <v>Jeremy Crawford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Roster!B13</f>
        <v>7:53pm</v>
      </c>
      <c r="C209" s="112"/>
      <c r="D209" s="119"/>
      <c r="E209" s="120"/>
      <c r="F209" s="121" t="str">
        <f>INDEX(Teamlists!A:D,MATCH($F$202,Teamlists!B:B,0)+7,4)</f>
        <v>Marty Jack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Mathew Paine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Callum Wishart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Roster!O16</f>
        <v>Depth Charges</v>
      </c>
      <c r="C212" s="112"/>
      <c r="D212" s="119"/>
      <c r="E212" s="120"/>
      <c r="F212" s="121">
        <f>INDEX(Teamlists!A:D,MATCH($F$202,Teamlists!B:B,0)+10,4)</f>
        <v>0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>
        <f>INDEX(Teamlists!A:D,MATCH($F$202,Teamlists!B:B,0)+11,4)</f>
        <v>0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Roster!O15</f>
        <v>Aquaholics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Steve Kilpatrick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Olivia Sanderson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Roster!O19</f>
        <v>0</v>
      </c>
      <c r="B222" s="523"/>
      <c r="C222" s="112"/>
      <c r="D222" s="137"/>
      <c r="E222" s="139"/>
      <c r="F222" s="121" t="str">
        <f>INDEX(Teamlists!A:D,MATCH($F$219,Teamlists!B:B,0)+3,4)</f>
        <v>Brett Blandford</v>
      </c>
      <c r="G222" s="122"/>
      <c r="H222" s="123"/>
      <c r="I222" s="121"/>
      <c r="J222" s="121"/>
      <c r="K222" s="121"/>
    </row>
    <row r="223" spans="1:13" ht="12.75" customHeight="1" x14ac:dyDescent="0.25">
      <c r="A223" s="522">
        <f>Roster!O20</f>
        <v>0</v>
      </c>
      <c r="B223" s="523"/>
      <c r="C223" s="112"/>
      <c r="D223" s="137"/>
      <c r="E223" s="120"/>
      <c r="F223" s="121" t="str">
        <f>INDEX(Teamlists!A:D,MATCH($F$219,Teamlists!B:B,0)+4,4)</f>
        <v>Chris Schuecker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Jeremy Sugden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Matt Baker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Nick Johnston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Robbie Kilpatrick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Scott Allen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 t="str">
        <f>INDEX(Teamlists!A:D,MATCH($F$219,Teamlists!B:B,0)+10,4)</f>
        <v>Rowan Trebilco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91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91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91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192"/>
      <c r="C265" s="192"/>
      <c r="D265" s="192"/>
      <c r="E265" s="192"/>
      <c r="F265" s="192"/>
      <c r="G265" s="192"/>
      <c r="H265" s="192"/>
      <c r="I265" s="192"/>
      <c r="J265" s="192"/>
    </row>
    <row r="266" spans="1:29" s="191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91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91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Roster!P14</f>
        <v>Sharks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Ralph Schwertner ©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5</v>
      </c>
      <c r="B271" s="519"/>
      <c r="C271" s="112"/>
      <c r="D271" s="119"/>
      <c r="E271" s="120"/>
      <c r="F271" s="121" t="str">
        <f>INDEX(Teamlists!A:D,MATCH($F$269,Teamlists!B:B,0)+2,4)</f>
        <v>Andrew Wignall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Roster!O3</f>
        <v>42228</v>
      </c>
      <c r="B272" s="521"/>
      <c r="C272" s="112"/>
      <c r="D272" s="119"/>
      <c r="E272" s="120"/>
      <c r="F272" s="121" t="str">
        <f>INDEX(Teamlists!A:D,MATCH($F$269,Teamlists!B:B,0)+3,4)</f>
        <v>Simon Turbett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Chris Wright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Roster!P13</f>
        <v>C Grade</v>
      </c>
      <c r="C274" s="112"/>
      <c r="D274" s="119"/>
      <c r="E274" s="120"/>
      <c r="F274" s="121" t="str">
        <f>INDEX(Teamlists!A:D,MATCH($F$269,Teamlists!B:B,0)+5,4)</f>
        <v>Damien Bidgood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Roster!P4</f>
        <v>Court 2</v>
      </c>
      <c r="C275" s="112"/>
      <c r="D275" s="119"/>
      <c r="E275" s="120"/>
      <c r="F275" s="121" t="str">
        <f>INDEX(Teamlists!A:D,MATCH($F$269,Teamlists!B:B,0)+6,4)</f>
        <v>Paul Wignall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Roster!B13</f>
        <v>7:53pm</v>
      </c>
      <c r="C276" s="112"/>
      <c r="D276" s="119"/>
      <c r="E276" s="120"/>
      <c r="F276" s="121" t="str">
        <f>INDEX(Teamlists!A:D,MATCH($F$269,Teamlists!B:B,0)+7,4)</f>
        <v>Rohan Thurstans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Kim Fitzmaurice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Paul Wignell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Roster!P16</f>
        <v>Old Puckers</v>
      </c>
      <c r="C279" s="112"/>
      <c r="D279" s="119"/>
      <c r="E279" s="120"/>
      <c r="F279" s="121" t="str">
        <f>INDEX(Teamlists!A:D,MATCH($F$269,Teamlists!B:B,0)+10,4)</f>
        <v>John Robinson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 t="str">
        <f>INDEX(Teamlists!A:D,MATCH($F$269,Teamlists!B:B,0)+11,4)</f>
        <v>Rohan Thurstans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 t="str">
        <f>INDEX(Teamlists!A:D,MATCH($F$269,Teamlists!B:B,0)+12,4)</f>
        <v>Heather Fenderson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Roster!P15</f>
        <v>Plying Pucksters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Chris Allchin ©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 xml:space="preserve">George Williams 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Roster!P19</f>
        <v>0</v>
      </c>
      <c r="B289" s="523"/>
      <c r="C289" s="112"/>
      <c r="D289" s="137"/>
      <c r="E289" s="139"/>
      <c r="F289" s="121" t="str">
        <f>INDEX(Teamlists!A:D,MATCH($F$286,Teamlists!B:B,0)+3,4)</f>
        <v>Jeremy Kearney</v>
      </c>
      <c r="G289" s="122"/>
      <c r="H289" s="123"/>
      <c r="I289" s="121"/>
      <c r="J289" s="121"/>
      <c r="K289" s="121"/>
    </row>
    <row r="290" spans="1:13" ht="12.75" customHeight="1" x14ac:dyDescent="0.25">
      <c r="A290" s="522">
        <f>Roster!P20</f>
        <v>0</v>
      </c>
      <c r="B290" s="523"/>
      <c r="C290" s="112"/>
      <c r="D290" s="137"/>
      <c r="E290" s="120"/>
      <c r="F290" s="121" t="str">
        <f>INDEX(Teamlists!A:D,MATCH($F$286,Teamlists!B:B,0)+4,4)</f>
        <v>Dan Brown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Gabby Brown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John Walch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Tony Lumley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>
        <f>INDEX(Teamlists!A:D,MATCH($F$286,Teamlists!B:B,0)+8,4)</f>
        <v>0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>
        <f>INDEX(Teamlists!A:D,MATCH($F$286,Teamlists!B:B,0)+9,4)</f>
        <v>0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>
        <f>INDEX(Teamlists!A:D,MATCH($F$286,Teamlists!B:B,0)+10,4)</f>
        <v>0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>
        <f>INDEX(Teamlists!A:D,MATCH($F$286,Teamlists!B:B,0)+11,4)</f>
        <v>0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 t="str">
        <f>INDEX(Teamlists!A:D,MATCH($F$286,Teamlists!B:B,0)+13,4)</f>
        <v xml:space="preserve"> 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91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91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91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92"/>
      <c r="C332" s="192"/>
      <c r="D332" s="192"/>
      <c r="E332" s="192"/>
      <c r="F332" s="192"/>
      <c r="G332" s="192"/>
      <c r="H332" s="192"/>
      <c r="I332" s="192"/>
      <c r="J332" s="192"/>
    </row>
    <row r="333" spans="1:29" s="191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91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91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Roster!Q14</f>
        <v>SOS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Andrew Winch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5</v>
      </c>
      <c r="B338" s="519"/>
      <c r="C338" s="112"/>
      <c r="D338" s="119"/>
      <c r="E338" s="120"/>
      <c r="F338" s="121" t="str">
        <f>INDEX(Teamlists!A:D,MATCH($F$336,Teamlists!B:B,0)+2,4)</f>
        <v>Bob Schlesinger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Roster!O3</f>
        <v>42228</v>
      </c>
      <c r="B339" s="521"/>
      <c r="C339" s="112"/>
      <c r="D339" s="119"/>
      <c r="E339" s="120"/>
      <c r="F339" s="121" t="str">
        <f>INDEX(Teamlists!A:D,MATCH($F$336,Teamlists!B:B,0)+3,4)</f>
        <v>Chris Schuecker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Damien Jacobs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Roster!Q13</f>
        <v>B Grade</v>
      </c>
      <c r="C341" s="112"/>
      <c r="D341" s="119"/>
      <c r="E341" s="120"/>
      <c r="F341" s="121" t="str">
        <f>INDEX(Teamlists!A:D,MATCH($F$336,Teamlists!B:B,0)+5,4)</f>
        <v>David Moody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Roster!Q4</f>
        <v>Court 3</v>
      </c>
      <c r="C342" s="112"/>
      <c r="D342" s="119"/>
      <c r="E342" s="120"/>
      <c r="F342" s="121" t="str">
        <f>INDEX(Teamlists!A:D,MATCH($F$336,Teamlists!B:B,0)+6,4)</f>
        <v>Ed Jamieson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Roster!B13</f>
        <v>7:53pm</v>
      </c>
      <c r="C343" s="112"/>
      <c r="D343" s="119"/>
      <c r="E343" s="120"/>
      <c r="F343" s="121" t="str">
        <f>INDEX(Teamlists!A:D,MATCH($F$336,Teamlists!B:B,0)+7,4)</f>
        <v>Paul McCartney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Rohan Thurstans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Scott Cooper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Roster!Q16</f>
        <v>Cilia</v>
      </c>
      <c r="C346" s="112"/>
      <c r="D346" s="119"/>
      <c r="E346" s="120"/>
      <c r="F346" s="121" t="str">
        <f>INDEX(Teamlists!A:D,MATCH($F$336,Teamlists!B:B,0)+10,4)</f>
        <v>Sven Doedens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Roster!Q15</f>
        <v>Ariba Amoebas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Chris Bond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Kirstie Kay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Roster!Q19</f>
        <v>0</v>
      </c>
      <c r="B356" s="523"/>
      <c r="C356" s="112"/>
      <c r="D356" s="137"/>
      <c r="E356" s="139"/>
      <c r="F356" s="121" t="str">
        <f>INDEX(Teamlists!A:D,MATCH($F$353,Teamlists!B:B,0)+3,4)</f>
        <v>Stephanie Wickham</v>
      </c>
      <c r="G356" s="122"/>
      <c r="H356" s="123"/>
      <c r="I356" s="121"/>
      <c r="J356" s="121"/>
      <c r="K356" s="121"/>
    </row>
    <row r="357" spans="1:13" ht="12.75" customHeight="1" x14ac:dyDescent="0.25">
      <c r="A357" s="522">
        <f>Roster!Q20</f>
        <v>0</v>
      </c>
      <c r="B357" s="523"/>
      <c r="C357" s="112"/>
      <c r="D357" s="137"/>
      <c r="E357" s="120"/>
      <c r="F357" s="121" t="str">
        <f>INDEX(Teamlists!A:D,MATCH($F$353,Teamlists!B:B,0)+4,4)</f>
        <v>David Hilder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Jack Adolph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Larnie Linton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Jack Inglis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>
        <f>INDEX(Teamlists!A:D,MATCH($F$353,Teamlists!B:B,0)+8,4)</f>
        <v>0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>
        <f>INDEX(Teamlists!A:D,MATCH($F$353,Teamlists!B:B,0)+9,4)</f>
        <v>0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>
        <f>INDEX(Teamlists!A:D,MATCH($F$353,Teamlists!B:B,0)+12,4)</f>
        <v>0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>
        <f>INDEX(Teamlists!A:D,MATCH($F$353,Teamlists!B:B,0)+13,4)</f>
        <v>0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>
        <f>INDEX(Teamlists!A:D,MATCH($F$353,Teamlists!B:B,0)+14,4)</f>
        <v>0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91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91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91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92"/>
      <c r="C399" s="192"/>
      <c r="D399" s="192"/>
      <c r="E399" s="192"/>
      <c r="F399" s="192"/>
      <c r="G399" s="192"/>
      <c r="H399" s="192"/>
      <c r="I399" s="192"/>
      <c r="J399" s="192"/>
    </row>
    <row r="400" spans="1:29" s="191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91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91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Roster!O22</f>
        <v>Red dogs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Rowan Bridley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5</v>
      </c>
      <c r="B405" s="519"/>
      <c r="C405" s="112"/>
      <c r="D405" s="119"/>
      <c r="E405" s="120"/>
      <c r="F405" s="121" t="str">
        <f>INDEX(Teamlists!A:D,MATCH($F$403,Teamlists!B:B,0)+2,4)</f>
        <v>Chris Cleaver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Roster!O3</f>
        <v>42228</v>
      </c>
      <c r="B406" s="521"/>
      <c r="C406" s="112"/>
      <c r="D406" s="119"/>
      <c r="E406" s="120"/>
      <c r="F406" s="121" t="str">
        <f>INDEX(Teamlists!A:D,MATCH($F$403,Teamlists!B:B,0)+3,4)</f>
        <v>Connor Munnings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Danielle Hunt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Roster!O21</f>
        <v>A Grade</v>
      </c>
      <c r="C408" s="112"/>
      <c r="D408" s="119"/>
      <c r="E408" s="120"/>
      <c r="F408" s="121" t="str">
        <f>INDEX(Teamlists!A:D,MATCH($F$403,Teamlists!B:B,0)+5,4)</f>
        <v>Declan Hilder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Roster!O4</f>
        <v>Court 1</v>
      </c>
      <c r="C409" s="112"/>
      <c r="D409" s="119"/>
      <c r="E409" s="120"/>
      <c r="F409" s="121" t="str">
        <f>INDEX(Teamlists!A:D,MATCH($F$403,Teamlists!B:B,0)+6,4)</f>
        <v>Isaac Bridley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Roster!B21</f>
        <v>8:29pm</v>
      </c>
      <c r="C410" s="112"/>
      <c r="D410" s="119"/>
      <c r="E410" s="120"/>
      <c r="F410" s="121" t="str">
        <f>INDEX(Teamlists!A:D,MATCH($F$403,Teamlists!B:B,0)+7,4)</f>
        <v>Jane Davis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Richard Lane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Tom Milner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Roster!O24</f>
        <v>Aquaholics</v>
      </c>
      <c r="C413" s="112"/>
      <c r="D413" s="119"/>
      <c r="E413" s="120"/>
      <c r="F413" s="121" t="str">
        <f>INDEX(Teamlists!A:D,MATCH($F$403,Teamlists!B:B,0)+10,4)</f>
        <v>Nathalie Meessen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 t="str">
        <f>INDEX(Teamlists!A:D,MATCH($F$403,Teamlists!B:B,0)+11,4)</f>
        <v xml:space="preserve"> 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Roster!O23</f>
        <v>Depth Charges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Harry Van Der Woude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Craig Granquist</v>
      </c>
      <c r="G422" s="122"/>
      <c r="H422" s="123"/>
      <c r="I422" s="121"/>
      <c r="J422" s="121"/>
      <c r="K422" s="121"/>
    </row>
    <row r="423" spans="1:13" ht="12.75" customHeight="1" x14ac:dyDescent="0.25">
      <c r="A423" s="522" t="e">
        <f>Roster!#REF!</f>
        <v>#REF!</v>
      </c>
      <c r="B423" s="523"/>
      <c r="C423" s="112"/>
      <c r="D423" s="137"/>
      <c r="E423" s="139"/>
      <c r="F423" s="121" t="str">
        <f>INDEX(Teamlists!A:D,MATCH($F$420,Teamlists!B:B,0)+3,4)</f>
        <v>Glenn Wickham</v>
      </c>
      <c r="G423" s="122"/>
      <c r="H423" s="123"/>
      <c r="I423" s="121"/>
      <c r="J423" s="121"/>
      <c r="K423" s="121"/>
    </row>
    <row r="424" spans="1:13" ht="12.75" customHeight="1" x14ac:dyDescent="0.25">
      <c r="A424" s="522">
        <f>Roster!O28</f>
        <v>0</v>
      </c>
      <c r="B424" s="523"/>
      <c r="C424" s="112"/>
      <c r="D424" s="137"/>
      <c r="E424" s="120"/>
      <c r="F424" s="121" t="str">
        <f>INDEX(Teamlists!A:D,MATCH($F$420,Teamlists!B:B,0)+4,4)</f>
        <v>Colin Hepher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Ian Shanahan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Matt McCartney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Simon Talbot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Tori Wickham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Fiona Walsh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James Milner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 t="str">
        <f>INDEX(Teamlists!A:D,MATCH($F$420,Teamlists!B:B,0)+11,4)</f>
        <v xml:space="preserve"> 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91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91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91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92"/>
      <c r="C466" s="192"/>
      <c r="D466" s="192"/>
      <c r="E466" s="192"/>
      <c r="F466" s="192"/>
      <c r="G466" s="192"/>
      <c r="H466" s="192"/>
      <c r="I466" s="192"/>
      <c r="J466" s="192"/>
    </row>
    <row r="467" spans="1:29" s="191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91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91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Roster!P22</f>
        <v>Cardiac Concerns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>David Horner ©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5</v>
      </c>
      <c r="B472" s="519"/>
      <c r="C472" s="112"/>
      <c r="D472" s="119"/>
      <c r="E472" s="120"/>
      <c r="F472" s="121" t="str">
        <f>INDEX(Teamlists!A:D,MATCH($F$470,Teamlists!B:B,0)+2,4)</f>
        <v>Adrian Birkett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Roster!O3</f>
        <v>42228</v>
      </c>
      <c r="B473" s="521"/>
      <c r="C473" s="112"/>
      <c r="D473" s="119"/>
      <c r="E473" s="120"/>
      <c r="F473" s="121" t="str">
        <f>INDEX(Teamlists!A:D,MATCH($F$470,Teamlists!B:B,0)+3,4)</f>
        <v>Andrew Robert-Tissot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Brett Kitchener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Roster!P21</f>
        <v>C Grade</v>
      </c>
      <c r="C475" s="112"/>
      <c r="D475" s="119"/>
      <c r="E475" s="120"/>
      <c r="F475" s="121" t="str">
        <f>INDEX(Teamlists!A:D,MATCH($F$470,Teamlists!B:B,0)+5,4)</f>
        <v>Eamonn Turbitt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Roster!P4</f>
        <v>Court 2</v>
      </c>
      <c r="C476" s="112"/>
      <c r="D476" s="119"/>
      <c r="E476" s="120"/>
      <c r="F476" s="121" t="str">
        <f>INDEX(Teamlists!A:D,MATCH($F$470,Teamlists!B:B,0)+6,4)</f>
        <v>Glenn Keppel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Roster!B21</f>
        <v>8:29pm</v>
      </c>
      <c r="C477" s="112"/>
      <c r="D477" s="119"/>
      <c r="E477" s="120"/>
      <c r="F477" s="121" t="str">
        <f>INDEX(Teamlists!A:D,MATCH($F$470,Teamlists!B:B,0)+7,4)</f>
        <v>Justin Welch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Thomas Le Coz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Mahala Fannon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Roster!P24</f>
        <v>Plying Pucksters</v>
      </c>
      <c r="C480" s="112"/>
      <c r="D480" s="119"/>
      <c r="E480" s="120"/>
      <c r="F480" s="121" t="str">
        <f>INDEX(Teamlists!A:D,MATCH($F$470,Teamlists!B:B,0)+10,4)</f>
        <v>Simon Watt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>
        <f>INDEX(Teamlists!A:D,MATCH($F$470,Teamlists!B:B,0)+14,4)</f>
        <v>0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Roster!P23</f>
        <v>UTAS Flounders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Eddy Rand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Ben Linton</v>
      </c>
      <c r="G489" s="122"/>
      <c r="H489" s="123"/>
      <c r="I489" s="121"/>
      <c r="J489" s="121"/>
      <c r="K489" s="121"/>
    </row>
    <row r="490" spans="1:13" ht="12.75" customHeight="1" x14ac:dyDescent="0.25">
      <c r="A490" s="522" t="e">
        <f>Roster!#REF!</f>
        <v>#REF!</v>
      </c>
      <c r="B490" s="523"/>
      <c r="C490" s="112"/>
      <c r="D490" s="137"/>
      <c r="E490" s="139"/>
      <c r="F490" s="121" t="str">
        <f>INDEX(Teamlists!A:D,MATCH($F$487,Teamlists!B:B,0)+3,4)</f>
        <v>Nate Brennan</v>
      </c>
      <c r="G490" s="122"/>
      <c r="H490" s="123"/>
      <c r="I490" s="121"/>
      <c r="J490" s="121"/>
      <c r="K490" s="121"/>
    </row>
    <row r="491" spans="1:13" ht="12.75" customHeight="1" x14ac:dyDescent="0.25">
      <c r="A491" s="522">
        <f>Roster!P28</f>
        <v>0</v>
      </c>
      <c r="B491" s="523"/>
      <c r="C491" s="112"/>
      <c r="D491" s="137"/>
      <c r="E491" s="120"/>
      <c r="F491" s="121">
        <f>INDEX(Teamlists!A:D,MATCH($F$487,Teamlists!B:B,0)+4,4)</f>
        <v>0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>
        <f>INDEX(Teamlists!A:D,MATCH($F$487,Teamlists!B:B,0)+5,4)</f>
        <v>0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>
        <f>INDEX(Teamlists!A:D,MATCH($F$487,Teamlists!B:B,0)+6,4)</f>
        <v>0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>
        <f>INDEX(Teamlists!A:D,MATCH($F$487,Teamlists!B:B,0)+7,4)</f>
        <v>0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>
        <f>INDEX(Teamlists!A:D,MATCH($F$487,Teamlists!B:B,0)+8,4)</f>
        <v>0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>
        <f>INDEX(Teamlists!A:D,MATCH($F$487,Teamlists!B:B,0)+9,4)</f>
        <v>0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>
        <f>INDEX(Teamlists!A:D,MATCH($F$487,Teamlists!B:B,0)+10,4)</f>
        <v>0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91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91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91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92"/>
      <c r="C533" s="192"/>
      <c r="D533" s="192"/>
      <c r="E533" s="192"/>
      <c r="F533" s="192"/>
      <c r="G533" s="192"/>
      <c r="H533" s="192"/>
      <c r="I533" s="192"/>
      <c r="J533" s="192"/>
    </row>
    <row r="534" spans="1:29" s="191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91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91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Roster!Q22</f>
        <v>Dr Schwant von Eaglehorn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John Borojevic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5</v>
      </c>
      <c r="B539" s="519"/>
      <c r="C539" s="112"/>
      <c r="D539" s="119"/>
      <c r="E539" s="120"/>
      <c r="F539" s="121" t="str">
        <f>INDEX(Teamlists!A:D,MATCH($F$537,Teamlists!B:B,0)+2,4)</f>
        <v>Craig Proctor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Roster!O3</f>
        <v>42228</v>
      </c>
      <c r="B540" s="521"/>
      <c r="C540" s="112"/>
      <c r="D540" s="119"/>
      <c r="E540" s="120"/>
      <c r="F540" s="121" t="str">
        <f>INDEX(Teamlists!A:D,MATCH($F$537,Teamlists!B:B,0)+3,4)</f>
        <v>David Marshall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Tim Lynch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Roster!Q21</f>
        <v>B Grade</v>
      </c>
      <c r="C542" s="112"/>
      <c r="D542" s="119"/>
      <c r="E542" s="120"/>
      <c r="F542" s="121" t="str">
        <f>INDEX(Teamlists!A:D,MATCH($F$537,Teamlists!B:B,0)+5,4)</f>
        <v>Jane Davis ®®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Roster!Q4</f>
        <v>Court 3</v>
      </c>
      <c r="C543" s="112"/>
      <c r="D543" s="119"/>
      <c r="E543" s="120"/>
      <c r="F543" s="121" t="str">
        <f>INDEX(Teamlists!A:D,MATCH($F$537,Teamlists!B:B,0)+6,4)</f>
        <v>Pete Rand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Roster!B21</f>
        <v>8:29pm</v>
      </c>
      <c r="C544" s="112"/>
      <c r="D544" s="119"/>
      <c r="E544" s="120"/>
      <c r="F544" s="121" t="str">
        <f>INDEX(Teamlists!A:D,MATCH($F$537,Teamlists!B:B,0)+7,4)</f>
        <v>Stephen Spinks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Talbot Matthews ®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 t="str">
        <f>INDEX(Teamlists!A:D,MATCH($F$537,Teamlists!B:B,0)+9,4)</f>
        <v>Eddy Rand ®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Roster!Q24</f>
        <v>Water Rats</v>
      </c>
      <c r="C547" s="112"/>
      <c r="D547" s="119"/>
      <c r="E547" s="120"/>
      <c r="F547" s="121" t="str">
        <f>INDEX(Teamlists!A:D,MATCH($F$537,Teamlists!B:B,0)+10,4)</f>
        <v>Ben Linton ®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 t="str">
        <f>INDEX(Teamlists!A:D,MATCH($F$537,Teamlists!B:B,0)+11,4)</f>
        <v>Mark Richards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 t="str">
        <f>INDEX(Teamlists!A:D,MATCH($F$537,Teamlists!B:B,0)+12,4)</f>
        <v>Claire McCartney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 t="str">
        <f>INDEX(Teamlists!A:D,MATCH($F$537,Teamlists!B:B,0)+13,4)</f>
        <v xml:space="preserve"> 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 t="str">
        <f>INDEX(Teamlists!A:D,MATCH($F$537,Teamlists!B:B,0)+14,4)</f>
        <v xml:space="preserve"> 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Roster!Q23</f>
        <v>Hot Chilli Prawns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Shaun Quin ©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Chris Lohberger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Roster!Q27</f>
        <v>0</v>
      </c>
      <c r="B557" s="523"/>
      <c r="C557" s="112"/>
      <c r="D557" s="137"/>
      <c r="E557" s="139"/>
      <c r="F557" s="121" t="str">
        <f>INDEX(Teamlists!A:D,MATCH($F$554,Teamlists!B:B,0)+3,4)</f>
        <v>Craig Sanderson</v>
      </c>
      <c r="G557" s="122"/>
      <c r="H557" s="123"/>
      <c r="I557" s="121"/>
      <c r="J557" s="121"/>
      <c r="K557" s="121"/>
    </row>
    <row r="558" spans="1:13" ht="12.75" customHeight="1" x14ac:dyDescent="0.25">
      <c r="A558" s="522">
        <f>Roster!Q28</f>
        <v>0</v>
      </c>
      <c r="B558" s="523"/>
      <c r="C558" s="112"/>
      <c r="D558" s="137"/>
      <c r="E558" s="120"/>
      <c r="F558" s="121" t="str">
        <f>INDEX(Teamlists!A:D,MATCH($F$554,Teamlists!B:B,0)+4,4)</f>
        <v>Rudy Kloser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Matt Sherlock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Matt Webb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Piete Vanderwoude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Ray Brereton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>
        <f>INDEX(Teamlists!A:D,MATCH($F$554,Teamlists!B:B,0)+9,4)</f>
        <v>0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>
        <f>INDEX(Teamlists!A:D,MATCH($F$554,Teamlists!B:B,0)+10,4)</f>
        <v>0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 t="str">
        <f>INDEX(Teamlists!A:D,MATCH($F$554,Teamlists!B:B,0)+12,4)</f>
        <v xml:space="preserve"> 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91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91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91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92"/>
      <c r="C600" s="192"/>
      <c r="D600" s="192"/>
      <c r="E600" s="192"/>
      <c r="F600" s="192"/>
      <c r="G600" s="192"/>
      <c r="H600" s="192"/>
      <c r="I600" s="192"/>
      <c r="J600" s="192"/>
    </row>
    <row r="601" spans="1:29" s="191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91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91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Roster!O30</f>
        <v>Turbo Taddies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Nick Yong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5</v>
      </c>
      <c r="B606" s="519"/>
      <c r="C606" s="112"/>
      <c r="D606" s="119"/>
      <c r="E606" s="120"/>
      <c r="F606" s="121" t="str">
        <f>INDEX(Teamlists!A:D,MATCH($F$604,Teamlists!B:B,0)+2,4)</f>
        <v>Aidan Young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Roster!O3</f>
        <v>42228</v>
      </c>
      <c r="B607" s="521"/>
      <c r="C607" s="112"/>
      <c r="D607" s="119"/>
      <c r="E607" s="120"/>
      <c r="F607" s="121" t="str">
        <f>INDEX(Teamlists!A:D,MATCH($F$604,Teamlists!B:B,0)+3,4)</f>
        <v>Cameron Lewis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Olivia Johnson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Roster!O29</f>
        <v>A Grade</v>
      </c>
      <c r="C609" s="112"/>
      <c r="D609" s="119"/>
      <c r="E609" s="120"/>
      <c r="F609" s="121" t="str">
        <f>INDEX(Teamlists!A:D,MATCH($F$604,Teamlists!B:B,0)+5,4)</f>
        <v>Jason Whelan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Roster!O4</f>
        <v>Court 1</v>
      </c>
      <c r="C610" s="112"/>
      <c r="D610" s="119"/>
      <c r="E610" s="120"/>
      <c r="F610" s="121" t="str">
        <f>INDEX(Teamlists!A:D,MATCH($F$604,Teamlists!B:B,0)+6,4)</f>
        <v>Job Carr-Turbitt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Roster!B29</f>
        <v>9:05pm</v>
      </c>
      <c r="C611" s="112"/>
      <c r="D611" s="119"/>
      <c r="E611" s="120"/>
      <c r="F611" s="121" t="str">
        <f>INDEX(Teamlists!A:D,MATCH($F$604,Teamlists!B:B,0)+7,4)</f>
        <v>Ben Coombe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Nathan Whelan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Matt Iiles ®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Roster!O32</f>
        <v>Red dogs</v>
      </c>
      <c r="C614" s="112"/>
      <c r="D614" s="119"/>
      <c r="E614" s="120"/>
      <c r="F614" s="121">
        <f>INDEX(Teamlists!A:D,MATCH($F$604,Teamlists!B:B,0)+10,4)</f>
        <v>0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Roster!O31</f>
        <v>Raging Ranga's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Jack Robert-Tissot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Romy Keppel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Roster!O35</f>
        <v>0</v>
      </c>
      <c r="B624" s="523"/>
      <c r="C624" s="112"/>
      <c r="D624" s="137"/>
      <c r="E624" s="139"/>
      <c r="F624" s="121" t="str">
        <f>INDEX(Teamlists!A:D,MATCH($F$621,Teamlists!B:B,0)+3,4)</f>
        <v>Liam Quin</v>
      </c>
      <c r="G624" s="122"/>
      <c r="H624" s="123"/>
      <c r="I624" s="121"/>
      <c r="J624" s="121"/>
      <c r="K624" s="121"/>
    </row>
    <row r="625" spans="1:13" ht="12.75" customHeight="1" x14ac:dyDescent="0.25">
      <c r="A625" s="522">
        <f>Roster!O36</f>
        <v>0</v>
      </c>
      <c r="B625" s="523"/>
      <c r="C625" s="112"/>
      <c r="D625" s="137"/>
      <c r="E625" s="120"/>
      <c r="F625" s="121" t="str">
        <f>INDEX(Teamlists!A:D,MATCH($F$621,Teamlists!B:B,0)+4,4)</f>
        <v>Garry Davidson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Richard Cleary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Tom Howarth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William Bowling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Toby Bond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Patrick Meany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>
        <f>INDEX(Teamlists!A:D,MATCH($F$621,Teamlists!B:B,0)+10,4)</f>
        <v>0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>
        <f>INDEX(Teamlists!A:D,MATCH($F$621,Teamlists!B:B,0)+11,4)</f>
        <v>0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91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91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91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92"/>
      <c r="C667" s="192"/>
      <c r="D667" s="192"/>
      <c r="E667" s="192"/>
      <c r="F667" s="192"/>
      <c r="G667" s="192"/>
      <c r="H667" s="192"/>
      <c r="I667" s="192"/>
      <c r="J667" s="192"/>
    </row>
    <row r="668" spans="1:29" s="191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91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91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Roster!P30</f>
        <v>What the Puck?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 xml:space="preserve">Izzy Dunn © 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5</v>
      </c>
      <c r="B673" s="519"/>
      <c r="C673" s="112"/>
      <c r="D673" s="119"/>
      <c r="E673" s="120"/>
      <c r="F673" s="121" t="str">
        <f>INDEX(Teamlists!A:D,MATCH($F$671,Teamlists!B:B,0)+2,4)</f>
        <v>Louis Roberts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Roster!O3</f>
        <v>42228</v>
      </c>
      <c r="B674" s="521"/>
      <c r="C674" s="112"/>
      <c r="D674" s="119"/>
      <c r="E674" s="120"/>
      <c r="F674" s="121" t="str">
        <f>INDEX(Teamlists!A:D,MATCH($F$671,Teamlists!B:B,0)+3,4)</f>
        <v>Lauren Davidson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Emma Condie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Roster!P29</f>
        <v>C Grade</v>
      </c>
      <c r="C676" s="112"/>
      <c r="D676" s="119"/>
      <c r="E676" s="120"/>
      <c r="F676" s="121" t="str">
        <f>INDEX(Teamlists!A:D,MATCH($F$671,Teamlists!B:B,0)+5,4)</f>
        <v>Harry Owens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Roster!P4</f>
        <v>Court 2</v>
      </c>
      <c r="C677" s="112"/>
      <c r="D677" s="119"/>
      <c r="E677" s="120"/>
      <c r="F677" s="121" t="str">
        <f>INDEX(Teamlists!A:D,MATCH($F$671,Teamlists!B:B,0)+6,4)</f>
        <v>Harry Payne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Roster!B29</f>
        <v>9:05pm</v>
      </c>
      <c r="C678" s="112"/>
      <c r="D678" s="119"/>
      <c r="E678" s="120"/>
      <c r="F678" s="121" t="str">
        <f>INDEX(Teamlists!A:D,MATCH($F$671,Teamlists!B:B,0)+7,4)</f>
        <v>Miriam Roberts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Phillida Bridley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Maisey Fraser-Easton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Roster!P32</f>
        <v>Cardiac Concerns</v>
      </c>
      <c r="C681" s="112"/>
      <c r="D681" s="119"/>
      <c r="E681" s="120"/>
      <c r="F681" s="121">
        <f>INDEX(Teamlists!A:D,MATCH($F$671,Teamlists!B:B,0)+10,4)</f>
        <v>0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Roster!P31</f>
        <v>The Grizzlies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Henry Maxwell ©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Austin Stephens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Roster!P35</f>
        <v>0</v>
      </c>
      <c r="B691" s="523"/>
      <c r="C691" s="112"/>
      <c r="D691" s="137"/>
      <c r="E691" s="139"/>
      <c r="F691" s="121" t="str">
        <f>INDEX(Teamlists!A:D,MATCH($F$688,Teamlists!B:B,0)+3,4)</f>
        <v>David Furmage</v>
      </c>
      <c r="G691" s="122"/>
      <c r="H691" s="123"/>
      <c r="I691" s="121"/>
      <c r="J691" s="121"/>
      <c r="K691" s="121"/>
    </row>
    <row r="692" spans="1:13" ht="12.75" customHeight="1" x14ac:dyDescent="0.25">
      <c r="A692" s="522">
        <f>Roster!P36</f>
        <v>0</v>
      </c>
      <c r="B692" s="523"/>
      <c r="C692" s="112"/>
      <c r="D692" s="137"/>
      <c r="E692" s="120"/>
      <c r="F692" s="121" t="str">
        <f>INDEX(Teamlists!A:D,MATCH($F$688,Teamlists!B:B,0)+4,4)</f>
        <v>Elizabeth Thurn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Oliver Maxwell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Robbie Gaffney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Seb Krasnicki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 t="str">
        <f>INDEX(Teamlists!A:D,MATCH($F$688,Teamlists!B:B,0)+8,4)</f>
        <v>Scott Rag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 t="str">
        <f>INDEX(Teamlists!A:D,MATCH($F$688,Teamlists!B:B,0)+9,4)</f>
        <v>Tim Lamb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 t="str">
        <f>INDEX(Teamlists!A:D,MATCH($F$688,Teamlists!B:B,0)+10,4)</f>
        <v>Tom Krasnicki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 t="str">
        <f>INDEX(Teamlists!A:D,MATCH($F$688,Teamlists!B:B,0)+11,4)</f>
        <v>Laura Smith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91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91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91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92"/>
      <c r="C734" s="192"/>
      <c r="D734" s="192"/>
      <c r="E734" s="192"/>
      <c r="F734" s="192"/>
      <c r="G734" s="192"/>
      <c r="H734" s="192"/>
      <c r="I734" s="192"/>
      <c r="J734" s="192"/>
    </row>
    <row r="735" spans="1:29" s="191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91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91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Roster!Q30</f>
        <v>Crabs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Bruce Maher ©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5</v>
      </c>
      <c r="B740" s="519"/>
      <c r="C740" s="112"/>
      <c r="D740" s="119"/>
      <c r="E740" s="120"/>
      <c r="F740" s="121" t="str">
        <f>INDEX(Teamlists!A:D,MATCH($F$738,Teamlists!B:B,0)+2,4)</f>
        <v>Andy Maver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Roster!O3</f>
        <v>42228</v>
      </c>
      <c r="B741" s="521"/>
      <c r="C741" s="112"/>
      <c r="D741" s="119"/>
      <c r="E741" s="120"/>
      <c r="F741" s="121" t="str">
        <f>INDEX(Teamlists!A:D,MATCH($F$738,Teamlists!B:B,0)+3,4)</f>
        <v>Lea Fannon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Justin Welch ®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Roster!Q29</f>
        <v>B Grade</v>
      </c>
      <c r="C743" s="112"/>
      <c r="D743" s="119"/>
      <c r="E743" s="120"/>
      <c r="F743" s="121" t="str">
        <f>INDEX(Teamlists!A:D,MATCH($F$738,Teamlists!B:B,0)+5,4)</f>
        <v>Malcolm Little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Roster!Q4</f>
        <v>Court 3</v>
      </c>
      <c r="C744" s="112"/>
      <c r="D744" s="119"/>
      <c r="E744" s="120"/>
      <c r="F744" s="121" t="str">
        <f>INDEX(Teamlists!A:D,MATCH($F$738,Teamlists!B:B,0)+6,4)</f>
        <v>Mark Lewis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Roster!B29</f>
        <v>9:05pm</v>
      </c>
      <c r="C745" s="112"/>
      <c r="D745" s="119"/>
      <c r="E745" s="120"/>
      <c r="F745" s="121" t="str">
        <f>INDEX(Teamlists!A:D,MATCH($F$738,Teamlists!B:B,0)+7,4)</f>
        <v>Shane Miller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Tony Lumley ®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William Maher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Roster!Q32</f>
        <v>Hot Chilli Prawns</v>
      </c>
      <c r="C748" s="112"/>
      <c r="D748" s="119"/>
      <c r="E748" s="120"/>
      <c r="F748" s="121">
        <f>INDEX(Teamlists!A:D,MATCH($F$738,Teamlists!B:B,0)+10,4)</f>
        <v>0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 t="str">
        <f>INDEX(Teamlists!A:D,MATCH($F$738,Teamlists!B:B,0)+12,4)</f>
        <v xml:space="preserve"> 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Roster!Q31</f>
        <v>Water Rats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Matt Debnam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Robbie Maver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Roster!Q35</f>
        <v>0</v>
      </c>
      <c r="B758" s="523"/>
      <c r="C758" s="112"/>
      <c r="D758" s="137"/>
      <c r="E758" s="139"/>
      <c r="F758" s="121" t="str">
        <f>INDEX(Teamlists!A:D,MATCH($F$755,Teamlists!B:B,0)+3,4)</f>
        <v>Daniel Debnam</v>
      </c>
      <c r="G758" s="122"/>
      <c r="H758" s="123"/>
      <c r="I758" s="121"/>
      <c r="J758" s="121"/>
      <c r="K758" s="121"/>
    </row>
    <row r="759" spans="1:13" ht="12.75" customHeight="1" x14ac:dyDescent="0.25">
      <c r="A759" s="522">
        <f>Roster!Q36</f>
        <v>0</v>
      </c>
      <c r="B759" s="523"/>
      <c r="C759" s="112"/>
      <c r="D759" s="137"/>
      <c r="E759" s="120"/>
      <c r="F759" s="121" t="str">
        <f>INDEX(Teamlists!A:D,MATCH($F$755,Teamlists!B:B,0)+4,4)</f>
        <v>Damien Johnson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Josh Debnam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David Lambert (?)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Rhys Jones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Glenn Keppel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Alex Davies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>
        <f>INDEX(Teamlists!A:D,MATCH($F$755,Teamlists!B:B,0)+12,4)</f>
        <v>0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>
        <f>INDEX(Teamlists!A:D,MATCH($F$755,Teamlists!B:B,0)+13,4)</f>
        <v>0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>
        <f>INDEX(Teamlists!A:D,MATCH($F$755,Teamlists!B:B,0)+14,4)</f>
        <v>0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 t="s">
        <v>504</v>
      </c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91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91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91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92"/>
      <c r="C801" s="192"/>
      <c r="D801" s="192"/>
      <c r="E801" s="192"/>
      <c r="F801" s="192"/>
      <c r="G801" s="192"/>
      <c r="H801" s="192"/>
      <c r="I801" s="192"/>
      <c r="J801" s="192"/>
    </row>
    <row r="802" spans="1:29" s="191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91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91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75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75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75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75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75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75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75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75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75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75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75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75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75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75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75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74"/>
      <c r="C1002" s="174"/>
      <c r="D1002" s="174"/>
      <c r="E1002" s="174"/>
      <c r="F1002" s="174"/>
      <c r="G1002" s="174"/>
      <c r="H1002" s="174"/>
      <c r="I1002" s="174"/>
      <c r="J1002" s="174"/>
    </row>
    <row r="1003" spans="1:29" s="175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75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75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:B1"/>
    <mergeCell ref="A2:B2"/>
    <mergeCell ref="A3:B3"/>
    <mergeCell ref="A4:B4"/>
    <mergeCell ref="A21:B21"/>
    <mergeCell ref="A22:B22"/>
    <mergeCell ref="A68:B68"/>
    <mergeCell ref="A69:B69"/>
    <mergeCell ref="A70:B70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152:J217 D219:J284 D286:J351 D353:J418 D420:J485 D487:J552 D554:J619 D621:J686 D688:J753 D755:J1005 D85:J150 K1:IV1005">
    <cfRule type="cellIs" dxfId="859" priority="76" stopIfTrue="1" operator="equal">
      <formula>0</formula>
    </cfRule>
  </conditionalFormatting>
  <conditionalFormatting sqref="F2:F15 G2:N2">
    <cfRule type="cellIs" dxfId="858" priority="75" stopIfTrue="1" operator="equal">
      <formula>0</formula>
    </cfRule>
  </conditionalFormatting>
  <conditionalFormatting sqref="F2:F15 G2:N2">
    <cfRule type="cellIs" dxfId="857" priority="74" stopIfTrue="1" operator="equal">
      <formula>0</formula>
    </cfRule>
  </conditionalFormatting>
  <conditionalFormatting sqref="F19:F32">
    <cfRule type="cellIs" dxfId="856" priority="73" stopIfTrue="1" operator="equal">
      <formula>0</formula>
    </cfRule>
  </conditionalFormatting>
  <conditionalFormatting sqref="F19:F32">
    <cfRule type="cellIs" dxfId="855" priority="72" stopIfTrue="1" operator="equal">
      <formula>0</formula>
    </cfRule>
  </conditionalFormatting>
  <conditionalFormatting sqref="F69:F82">
    <cfRule type="cellIs" dxfId="854" priority="71" stopIfTrue="1" operator="equal">
      <formula>0</formula>
    </cfRule>
  </conditionalFormatting>
  <conditionalFormatting sqref="F69:F82">
    <cfRule type="cellIs" dxfId="853" priority="70" stopIfTrue="1" operator="equal">
      <formula>0</formula>
    </cfRule>
  </conditionalFormatting>
  <conditionalFormatting sqref="F86:F99">
    <cfRule type="cellIs" dxfId="852" priority="69" stopIfTrue="1" operator="equal">
      <formula>0</formula>
    </cfRule>
  </conditionalFormatting>
  <conditionalFormatting sqref="F86:F99">
    <cfRule type="cellIs" dxfId="851" priority="68" stopIfTrue="1" operator="equal">
      <formula>0</formula>
    </cfRule>
  </conditionalFormatting>
  <conditionalFormatting sqref="F136:F149">
    <cfRule type="cellIs" dxfId="850" priority="67" stopIfTrue="1" operator="equal">
      <formula>0</formula>
    </cfRule>
  </conditionalFormatting>
  <conditionalFormatting sqref="F136:F149">
    <cfRule type="cellIs" dxfId="849" priority="66" stopIfTrue="1" operator="equal">
      <formula>0</formula>
    </cfRule>
  </conditionalFormatting>
  <conditionalFormatting sqref="F153:F166">
    <cfRule type="cellIs" dxfId="848" priority="65" stopIfTrue="1" operator="equal">
      <formula>0</formula>
    </cfRule>
  </conditionalFormatting>
  <conditionalFormatting sqref="F153:F166">
    <cfRule type="cellIs" dxfId="847" priority="64" stopIfTrue="1" operator="equal">
      <formula>0</formula>
    </cfRule>
  </conditionalFormatting>
  <conditionalFormatting sqref="F203:F216">
    <cfRule type="cellIs" dxfId="846" priority="63" stopIfTrue="1" operator="equal">
      <formula>0</formula>
    </cfRule>
  </conditionalFormatting>
  <conditionalFormatting sqref="F203:F216">
    <cfRule type="cellIs" dxfId="845" priority="62" stopIfTrue="1" operator="equal">
      <formula>0</formula>
    </cfRule>
  </conditionalFormatting>
  <conditionalFormatting sqref="F220:F233">
    <cfRule type="cellIs" dxfId="844" priority="61" stopIfTrue="1" operator="equal">
      <formula>0</formula>
    </cfRule>
  </conditionalFormatting>
  <conditionalFormatting sqref="F220:F233">
    <cfRule type="cellIs" dxfId="843" priority="60" stopIfTrue="1" operator="equal">
      <formula>0</formula>
    </cfRule>
  </conditionalFormatting>
  <conditionalFormatting sqref="F270:F283">
    <cfRule type="cellIs" dxfId="842" priority="59" stopIfTrue="1" operator="equal">
      <formula>0</formula>
    </cfRule>
  </conditionalFormatting>
  <conditionalFormatting sqref="F270:F283">
    <cfRule type="cellIs" dxfId="841" priority="58" stopIfTrue="1" operator="equal">
      <formula>0</formula>
    </cfRule>
  </conditionalFormatting>
  <conditionalFormatting sqref="F287:F300">
    <cfRule type="cellIs" dxfId="840" priority="57" stopIfTrue="1" operator="equal">
      <formula>0</formula>
    </cfRule>
  </conditionalFormatting>
  <conditionalFormatting sqref="F287:F300">
    <cfRule type="cellIs" dxfId="839" priority="56" stopIfTrue="1" operator="equal">
      <formula>0</formula>
    </cfRule>
  </conditionalFormatting>
  <conditionalFormatting sqref="F337:F350">
    <cfRule type="cellIs" dxfId="838" priority="55" stopIfTrue="1" operator="equal">
      <formula>0</formula>
    </cfRule>
  </conditionalFormatting>
  <conditionalFormatting sqref="F337:F350">
    <cfRule type="cellIs" dxfId="837" priority="54" stopIfTrue="1" operator="equal">
      <formula>0</formula>
    </cfRule>
  </conditionalFormatting>
  <conditionalFormatting sqref="F354:F367">
    <cfRule type="cellIs" dxfId="836" priority="53" stopIfTrue="1" operator="equal">
      <formula>0</formula>
    </cfRule>
  </conditionalFormatting>
  <conditionalFormatting sqref="F354:F367">
    <cfRule type="cellIs" dxfId="835" priority="52" stopIfTrue="1" operator="equal">
      <formula>0</formula>
    </cfRule>
  </conditionalFormatting>
  <conditionalFormatting sqref="F404:F417">
    <cfRule type="cellIs" dxfId="834" priority="51" stopIfTrue="1" operator="equal">
      <formula>0</formula>
    </cfRule>
  </conditionalFormatting>
  <conditionalFormatting sqref="F404:F417">
    <cfRule type="cellIs" dxfId="833" priority="50" stopIfTrue="1" operator="equal">
      <formula>0</formula>
    </cfRule>
  </conditionalFormatting>
  <conditionalFormatting sqref="F421:F434">
    <cfRule type="cellIs" dxfId="832" priority="49" stopIfTrue="1" operator="equal">
      <formula>0</formula>
    </cfRule>
  </conditionalFormatting>
  <conditionalFormatting sqref="F421:F434">
    <cfRule type="cellIs" dxfId="831" priority="48" stopIfTrue="1" operator="equal">
      <formula>0</formula>
    </cfRule>
  </conditionalFormatting>
  <conditionalFormatting sqref="F471:F484">
    <cfRule type="cellIs" dxfId="830" priority="47" stopIfTrue="1" operator="equal">
      <formula>0</formula>
    </cfRule>
  </conditionalFormatting>
  <conditionalFormatting sqref="F471:F484">
    <cfRule type="cellIs" dxfId="829" priority="46" stopIfTrue="1" operator="equal">
      <formula>0</formula>
    </cfRule>
  </conditionalFormatting>
  <conditionalFormatting sqref="F488:F501">
    <cfRule type="cellIs" dxfId="828" priority="45" stopIfTrue="1" operator="equal">
      <formula>0</formula>
    </cfRule>
  </conditionalFormatting>
  <conditionalFormatting sqref="F488:F501">
    <cfRule type="cellIs" dxfId="827" priority="44" stopIfTrue="1" operator="equal">
      <formula>0</formula>
    </cfRule>
  </conditionalFormatting>
  <conditionalFormatting sqref="F538:F551">
    <cfRule type="cellIs" dxfId="826" priority="43" stopIfTrue="1" operator="equal">
      <formula>0</formula>
    </cfRule>
  </conditionalFormatting>
  <conditionalFormatting sqref="F538:F551">
    <cfRule type="cellIs" dxfId="825" priority="42" stopIfTrue="1" operator="equal">
      <formula>0</formula>
    </cfRule>
  </conditionalFormatting>
  <conditionalFormatting sqref="F555:F568">
    <cfRule type="cellIs" dxfId="824" priority="41" stopIfTrue="1" operator="equal">
      <formula>0</formula>
    </cfRule>
  </conditionalFormatting>
  <conditionalFormatting sqref="F555:F568">
    <cfRule type="cellIs" dxfId="823" priority="40" stopIfTrue="1" operator="equal">
      <formula>0</formula>
    </cfRule>
  </conditionalFormatting>
  <conditionalFormatting sqref="F605:F618">
    <cfRule type="cellIs" dxfId="822" priority="39" stopIfTrue="1" operator="equal">
      <formula>0</formula>
    </cfRule>
  </conditionalFormatting>
  <conditionalFormatting sqref="F605:F618">
    <cfRule type="cellIs" dxfId="821" priority="38" stopIfTrue="1" operator="equal">
      <formula>0</formula>
    </cfRule>
  </conditionalFormatting>
  <conditionalFormatting sqref="F622:F635">
    <cfRule type="cellIs" dxfId="820" priority="37" stopIfTrue="1" operator="equal">
      <formula>0</formula>
    </cfRule>
  </conditionalFormatting>
  <conditionalFormatting sqref="F622:F635">
    <cfRule type="cellIs" dxfId="819" priority="36" stopIfTrue="1" operator="equal">
      <formula>0</formula>
    </cfRule>
  </conditionalFormatting>
  <conditionalFormatting sqref="F672:F685">
    <cfRule type="cellIs" dxfId="818" priority="35" stopIfTrue="1" operator="equal">
      <formula>0</formula>
    </cfRule>
  </conditionalFormatting>
  <conditionalFormatting sqref="F672:F685">
    <cfRule type="cellIs" dxfId="817" priority="34" stopIfTrue="1" operator="equal">
      <formula>0</formula>
    </cfRule>
  </conditionalFormatting>
  <conditionalFormatting sqref="F689:F702">
    <cfRule type="cellIs" dxfId="816" priority="33" stopIfTrue="1" operator="equal">
      <formula>0</formula>
    </cfRule>
  </conditionalFormatting>
  <conditionalFormatting sqref="F689:F702">
    <cfRule type="cellIs" dxfId="815" priority="32" stopIfTrue="1" operator="equal">
      <formula>0</formula>
    </cfRule>
  </conditionalFormatting>
  <conditionalFormatting sqref="F739:F752">
    <cfRule type="cellIs" dxfId="814" priority="31" stopIfTrue="1" operator="equal">
      <formula>0</formula>
    </cfRule>
  </conditionalFormatting>
  <conditionalFormatting sqref="F739:F752">
    <cfRule type="cellIs" dxfId="813" priority="30" stopIfTrue="1" operator="equal">
      <formula>0</formula>
    </cfRule>
  </conditionalFormatting>
  <conditionalFormatting sqref="F756:F769">
    <cfRule type="cellIs" dxfId="812" priority="29" stopIfTrue="1" operator="equal">
      <formula>0</formula>
    </cfRule>
  </conditionalFormatting>
  <conditionalFormatting sqref="F756:F769">
    <cfRule type="cellIs" dxfId="811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152:J217 D219:J284 D286:J351 D353:J418 D420:J485 D487:J552 D554:J619 D621:J686 D688:J753 D755:J804 C1:C804 D85:J150 K1:IV804">
    <cfRule type="cellIs" dxfId="810" priority="27" stopIfTrue="1" operator="equal">
      <formula>0</formula>
    </cfRule>
  </conditionalFormatting>
  <conditionalFormatting sqref="F2:F15 F69:F82 F203:F216 F270:F283 F337:F350 F404:F417 F471:F484 F538:F551 F605:F618 F672:F685 F739:F752 F136:F149 G2:N2 G69:N69 G136:N136 G203:N203 G270:N270 G337:N337 G404:N404 G471:N471 G538:N538 G605:N605 G672:N672 G739:N739">
    <cfRule type="cellIs" dxfId="809" priority="26" stopIfTrue="1" operator="equal">
      <formula>0</formula>
    </cfRule>
  </conditionalFormatting>
  <conditionalFormatting sqref="F2:F15 F69:F82 F203:F216 F270:F283 F337:F350 F404:F417 F471:F484 F538:F551 F605:F618 F672:F685 F739:F752 F136:F149 G2:N2 G69:N69 G136:N136 G203:N203 G270:N270 G337:N337 G404:N404 G471:N471 G538:N538 G605:N605 G672:N672 G739:N739">
    <cfRule type="cellIs" dxfId="808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807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806" priority="23" stopIfTrue="1" operator="equal">
      <formula>0</formula>
    </cfRule>
  </conditionalFormatting>
  <conditionalFormatting sqref="K69">
    <cfRule type="cellIs" dxfId="805" priority="22" stopIfTrue="1" operator="equal">
      <formula>0</formula>
    </cfRule>
  </conditionalFormatting>
  <conditionalFormatting sqref="K69">
    <cfRule type="cellIs" dxfId="804" priority="21" stopIfTrue="1" operator="equal">
      <formula>0</formula>
    </cfRule>
  </conditionalFormatting>
  <conditionalFormatting sqref="K136">
    <cfRule type="cellIs" dxfId="803" priority="20" stopIfTrue="1" operator="equal">
      <formula>0</formula>
    </cfRule>
  </conditionalFormatting>
  <conditionalFormatting sqref="K136">
    <cfRule type="cellIs" dxfId="802" priority="19" stopIfTrue="1" operator="equal">
      <formula>0</formula>
    </cfRule>
  </conditionalFormatting>
  <conditionalFormatting sqref="K203">
    <cfRule type="cellIs" dxfId="801" priority="18" stopIfTrue="1" operator="equal">
      <formula>0</formula>
    </cfRule>
  </conditionalFormatting>
  <conditionalFormatting sqref="K203">
    <cfRule type="cellIs" dxfId="800" priority="17" stopIfTrue="1" operator="equal">
      <formula>0</formula>
    </cfRule>
  </conditionalFormatting>
  <conditionalFormatting sqref="K270">
    <cfRule type="cellIs" dxfId="799" priority="16" stopIfTrue="1" operator="equal">
      <formula>0</formula>
    </cfRule>
  </conditionalFormatting>
  <conditionalFormatting sqref="K270">
    <cfRule type="cellIs" dxfId="798" priority="15" stopIfTrue="1" operator="equal">
      <formula>0</formula>
    </cfRule>
  </conditionalFormatting>
  <conditionalFormatting sqref="K337">
    <cfRule type="cellIs" dxfId="797" priority="14" stopIfTrue="1" operator="equal">
      <formula>0</formula>
    </cfRule>
  </conditionalFormatting>
  <conditionalFormatting sqref="K337">
    <cfRule type="cellIs" dxfId="796" priority="13" stopIfTrue="1" operator="equal">
      <formula>0</formula>
    </cfRule>
  </conditionalFormatting>
  <conditionalFormatting sqref="K404">
    <cfRule type="cellIs" dxfId="795" priority="12" stopIfTrue="1" operator="equal">
      <formula>0</formula>
    </cfRule>
  </conditionalFormatting>
  <conditionalFormatting sqref="K404">
    <cfRule type="cellIs" dxfId="794" priority="11" stopIfTrue="1" operator="equal">
      <formula>0</formula>
    </cfRule>
  </conditionalFormatting>
  <conditionalFormatting sqref="K471">
    <cfRule type="cellIs" dxfId="793" priority="10" stopIfTrue="1" operator="equal">
      <formula>0</formula>
    </cfRule>
  </conditionalFormatting>
  <conditionalFormatting sqref="K471">
    <cfRule type="cellIs" dxfId="792" priority="9" stopIfTrue="1" operator="equal">
      <formula>0</formula>
    </cfRule>
  </conditionalFormatting>
  <conditionalFormatting sqref="K538">
    <cfRule type="cellIs" dxfId="791" priority="8" stopIfTrue="1" operator="equal">
      <formula>0</formula>
    </cfRule>
  </conditionalFormatting>
  <conditionalFormatting sqref="K538">
    <cfRule type="cellIs" dxfId="790" priority="7" stopIfTrue="1" operator="equal">
      <formula>0</formula>
    </cfRule>
  </conditionalFormatting>
  <conditionalFormatting sqref="K605">
    <cfRule type="cellIs" dxfId="789" priority="6" stopIfTrue="1" operator="equal">
      <formula>0</formula>
    </cfRule>
  </conditionalFormatting>
  <conditionalFormatting sqref="K605">
    <cfRule type="cellIs" dxfId="788" priority="5" stopIfTrue="1" operator="equal">
      <formula>0</formula>
    </cfRule>
  </conditionalFormatting>
  <conditionalFormatting sqref="K672">
    <cfRule type="cellIs" dxfId="787" priority="4" stopIfTrue="1" operator="equal">
      <formula>0</formula>
    </cfRule>
  </conditionalFormatting>
  <conditionalFormatting sqref="K672">
    <cfRule type="cellIs" dxfId="786" priority="3" stopIfTrue="1" operator="equal">
      <formula>0</formula>
    </cfRule>
  </conditionalFormatting>
  <conditionalFormatting sqref="K739">
    <cfRule type="cellIs" dxfId="785" priority="2" stopIfTrue="1" operator="equal">
      <formula>0</formula>
    </cfRule>
  </conditionalFormatting>
  <conditionalFormatting sqref="K739">
    <cfRule type="cellIs" dxfId="784" priority="1" stopIfTrue="1" operator="equal">
      <formula>0</formula>
    </cfRule>
  </conditionalFormatting>
  <pageMargins left="0.55000000000000004" right="0.22" top="0.75" bottom="0.75" header="0.3" footer="0.3"/>
  <pageSetup paperSize="9" scale="92" fitToHeight="0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69" zoomScaleNormal="69" workbookViewId="0">
      <selection activeCell="O764" sqref="O764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Roster!C44</f>
        <v>Old Puckers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Edward Forbes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510</v>
      </c>
      <c r="B3" s="519"/>
      <c r="C3" s="112"/>
      <c r="D3" s="119"/>
      <c r="E3" s="120"/>
      <c r="F3" s="121" t="str">
        <f>INDEX(Teamlists!A:D,MATCH($F$1,Teamlists!B:B,0)+2,4)</f>
        <v>Adam Bridley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Roster!C41</f>
        <v>42235</v>
      </c>
      <c r="B4" s="521"/>
      <c r="C4" s="112"/>
      <c r="D4" s="119"/>
      <c r="E4" s="120"/>
      <c r="F4" s="121" t="str">
        <f>INDEX(Teamlists!A:D,MATCH($F$1,Teamlists!B:B,0)+3,4)</f>
        <v>Andrew Cawthorn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Brett Muir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87" t="str">
        <f>Roster!C43</f>
        <v>B Grade</v>
      </c>
      <c r="C6" s="112"/>
      <c r="D6" s="119"/>
      <c r="E6" s="120"/>
      <c r="F6" s="121" t="str">
        <f>INDEX(Teamlists!A:D,MATCH($F$1,Teamlists!B:B,0)+5,4)</f>
        <v>Curtis Pizzalotto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Roster!C42</f>
        <v>Court 1</v>
      </c>
      <c r="C7" s="112"/>
      <c r="D7" s="119"/>
      <c r="E7" s="120"/>
      <c r="F7" s="121" t="str">
        <f>INDEX(Teamlists!A:D,MATCH($F$1,Teamlists!B:B,0)+6,4)</f>
        <v>Mark Packer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Roster!B43</f>
        <v>7:15pm</v>
      </c>
      <c r="C8" s="112"/>
      <c r="D8" s="119"/>
      <c r="E8" s="120"/>
      <c r="F8" s="121" t="str">
        <f>INDEX(Teamlists!A:D,MATCH($F$1,Teamlists!B:B,0)+7,4)</f>
        <v>Jamie McAllister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Joe Valentine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Mark Stalker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Roster!C46</f>
        <v>Depth Charges</v>
      </c>
      <c r="C11" s="112"/>
      <c r="D11" s="119"/>
      <c r="E11" s="120"/>
      <c r="F11" s="121">
        <f>INDEX(Teamlists!A:D,MATCH($F$1,Teamlists!B:B,0)+10,4)</f>
        <v>0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>
        <f>INDEX(Teamlists!A:D,MATCH($F$1,Teamlists!B:B,0)+12,4)</f>
        <v>0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Roster!C45</f>
        <v>Water Rats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Matt Debnam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Robbie Maver</v>
      </c>
      <c r="G20" s="122"/>
      <c r="H20" s="123"/>
      <c r="I20" s="121"/>
      <c r="J20" s="121"/>
      <c r="K20" s="121"/>
    </row>
    <row r="21" spans="1:13" ht="12.75" customHeight="1" x14ac:dyDescent="0.25">
      <c r="A21" s="522">
        <f>Roster!C49</f>
        <v>0</v>
      </c>
      <c r="B21" s="523"/>
      <c r="C21" s="112"/>
      <c r="D21" s="137"/>
      <c r="E21" s="139"/>
      <c r="F21" s="121" t="str">
        <f>INDEX(Teamlists!A:D,MATCH($F$18,Teamlists!B:B,0)+3,4)</f>
        <v>Daniel Debnam</v>
      </c>
      <c r="G21" s="122"/>
      <c r="H21" s="123"/>
      <c r="I21" s="121"/>
      <c r="J21" s="121"/>
      <c r="K21" s="121"/>
    </row>
    <row r="22" spans="1:13" ht="12.75" customHeight="1" x14ac:dyDescent="0.25">
      <c r="A22" s="522">
        <f>Roster!C50</f>
        <v>0</v>
      </c>
      <c r="B22" s="523"/>
      <c r="C22" s="112"/>
      <c r="D22" s="137"/>
      <c r="E22" s="120"/>
      <c r="F22" s="121" t="str">
        <f>INDEX(Teamlists!A:D,MATCH($F$18,Teamlists!B:B,0)+4,4)</f>
        <v>Damien Johnson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Josh Debnam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David Lambert (?)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Rhys Jones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Glenn Keppel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 t="str">
        <f>INDEX(Teamlists!A:D,MATCH($F$18,Teamlists!B:B,0)+9,4)</f>
        <v>Alex Davies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25">
      <c r="A30" s="143"/>
      <c r="B30" s="144"/>
      <c r="C30" s="112"/>
      <c r="D30" s="137"/>
      <c r="E30" s="120"/>
      <c r="F30" s="121">
        <f>INDEX(Teamlists!A:D,MATCH($F$18,Teamlists!B:B,0)+12,4)</f>
        <v>0</v>
      </c>
      <c r="G30" s="122"/>
      <c r="H30" s="123"/>
      <c r="I30" s="121"/>
      <c r="J30" s="121"/>
      <c r="K30" s="121"/>
    </row>
    <row r="31" spans="1:13" ht="12.75" customHeight="1" x14ac:dyDescent="0.2">
      <c r="A31" s="112"/>
      <c r="B31" s="133"/>
      <c r="C31" s="112"/>
      <c r="D31" s="137"/>
      <c r="E31" s="120"/>
      <c r="F31" s="121">
        <f>INDEX(Teamlists!A:D,MATCH($F$18,Teamlists!B:B,0)+13,4)</f>
        <v>0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>
        <f>INDEX(Teamlists!A:D,MATCH($F$18,Teamlists!B:B,0)+14,4)</f>
        <v>0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91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91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91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92"/>
      <c r="C64" s="192"/>
      <c r="D64" s="192"/>
      <c r="E64" s="192"/>
      <c r="F64" s="192"/>
      <c r="G64" s="192"/>
      <c r="H64" s="192"/>
      <c r="I64" s="192"/>
      <c r="J64" s="192"/>
    </row>
    <row r="65" spans="1:29" s="191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91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91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Roster!D44</f>
        <v xml:space="preserve">Vikings 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Hunter Smalley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6</v>
      </c>
      <c r="B70" s="519"/>
      <c r="C70" s="112"/>
      <c r="D70" s="119"/>
      <c r="E70" s="120"/>
      <c r="F70" s="121" t="str">
        <f>INDEX(Teamlists!A:D,MATCH($F$68,Teamlists!B:B,0)+2,4)</f>
        <v>Holly Russell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Roster!C41</f>
        <v>42235</v>
      </c>
      <c r="B71" s="521"/>
      <c r="C71" s="112"/>
      <c r="D71" s="119"/>
      <c r="E71" s="120"/>
      <c r="F71" s="121" t="str">
        <f>INDEX(Teamlists!A:D,MATCH($F$68,Teamlists!B:B,0)+3,4)</f>
        <v>Louis Crowe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Bronte Abell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Roster!D43</f>
        <v>D Grade</v>
      </c>
      <c r="C73" s="112"/>
      <c r="D73" s="119"/>
      <c r="E73" s="120"/>
      <c r="F73" s="121" t="str">
        <f>INDEX(Teamlists!A:D,MATCH($F$68,Teamlists!B:B,0)+5,4)</f>
        <v>Jaidyn Estcourt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Roster!D42</f>
        <v>Court 2</v>
      </c>
      <c r="C74" s="112"/>
      <c r="D74" s="119"/>
      <c r="E74" s="120"/>
      <c r="F74" s="121" t="str">
        <f>INDEX(Teamlists!A:D,MATCH($F$68,Teamlists!B:B,0)+6,4)</f>
        <v>Emily Taylor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Roster!B43</f>
        <v>7:15pm</v>
      </c>
      <c r="C75" s="112"/>
      <c r="D75" s="119"/>
      <c r="E75" s="120"/>
      <c r="F75" s="121" t="str">
        <f>INDEX(Teamlists!A:D,MATCH($F$68,Teamlists!B:B,0)+7,4)</f>
        <v>Jordan Struthers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Ellie Bowd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James Trotter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Roster!D46</f>
        <v>UTAS Flounders</v>
      </c>
      <c r="C78" s="112"/>
      <c r="D78" s="119"/>
      <c r="E78" s="120"/>
      <c r="F78" s="121" t="str">
        <f>INDEX(Teamlists!A:D,MATCH($F$68,Teamlists!B:B,0)+10,4)</f>
        <v>Joe Waddington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 t="str">
        <f>INDEX(Teamlists!A:D,MATCH($F$68,Teamlists!B:B,0)+14,4)</f>
        <v xml:space="preserve"> 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Roster!D45</f>
        <v>Barbarians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Heather Fenderson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Roster!D9</f>
        <v>0</v>
      </c>
      <c r="C87" s="112"/>
      <c r="D87" s="137"/>
      <c r="E87" s="139"/>
      <c r="F87" s="121" t="str">
        <f>INDEX(Teamlists!A:D,MATCH($F$85,Teamlists!B:B,0)+2,4)</f>
        <v>Ben Linton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Roster!D49</f>
        <v>0</v>
      </c>
      <c r="B88" s="523"/>
      <c r="C88" s="112"/>
      <c r="D88" s="137"/>
      <c r="E88" s="139"/>
      <c r="F88" s="121" t="str">
        <f>INDEX(Teamlists!A:D,MATCH($F$85,Teamlists!B:B,0)+3,4)</f>
        <v>Harry  Owens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Roster!D50</f>
        <v>0</v>
      </c>
      <c r="B89" s="523"/>
      <c r="C89" s="112"/>
      <c r="D89" s="137"/>
      <c r="E89" s="120"/>
      <c r="F89" s="121" t="str">
        <f>INDEX(Teamlists!A:D,MATCH($F$85,Teamlists!B:B,0)+4,4)</f>
        <v>Mahala Fannon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Erik Roberts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Maia Medhurst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Tasman Inglis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Amelia Newman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Brumby Smalley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>
        <f>INDEX(Teamlists!A:D,MATCH($F$85,Teamlists!B:B,0)+10,4)</f>
        <v>0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>
        <f>INDEX(Teamlists!A:D,MATCH($F$85,Teamlists!B:B,0)+14,4)</f>
        <v>0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91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91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91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29" s="191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91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91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Roster!E44</f>
        <v>Gladiators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Maisey  Fraser-Easton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6</v>
      </c>
      <c r="B137" s="519"/>
      <c r="C137" s="112"/>
      <c r="D137" s="119"/>
      <c r="E137" s="120"/>
      <c r="F137" s="121" t="str">
        <f>INDEX(Teamlists!A:D,MATCH($F$135,Teamlists!B:B,0)+2,4)</f>
        <v>Alex  Davies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Roster!C41</f>
        <v>42235</v>
      </c>
      <c r="B138" s="521"/>
      <c r="C138" s="112"/>
      <c r="D138" s="119"/>
      <c r="E138" s="120"/>
      <c r="F138" s="121" t="str">
        <f>INDEX(Teamlists!A:D,MATCH($F$135,Teamlists!B:B,0)+3,4)</f>
        <v>Simon Watt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Elise Cleary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Roster!E43</f>
        <v>D Grade</v>
      </c>
      <c r="C140" s="112"/>
      <c r="D140" s="119"/>
      <c r="E140" s="120"/>
      <c r="F140" s="121" t="str">
        <f>INDEX(Teamlists!A:D,MATCH($F$135,Teamlists!B:B,0)+5,4)</f>
        <v>Matthew French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Roster!E42</f>
        <v>Court 3</v>
      </c>
      <c r="C141" s="112"/>
      <c r="D141" s="119"/>
      <c r="E141" s="120"/>
      <c r="F141" s="121" t="str">
        <f>INDEX(Teamlists!A:D,MATCH($F$135,Teamlists!B:B,0)+6,4)</f>
        <v>Maddie Lohrey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Roster!B43</f>
        <v>7:15pm</v>
      </c>
      <c r="C142" s="112"/>
      <c r="D142" s="119"/>
      <c r="E142" s="120"/>
      <c r="F142" s="121" t="str">
        <f>INDEX(Teamlists!A:D,MATCH($F$135,Teamlists!B:B,0)+7,4)</f>
        <v>Max Chung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INDEX(Teamlists!A:D,MATCH($F$18,Teamlists!B:B,0)+8,4)</f>
        <v>Glenn Keppel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Jerry Eaton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Roster!E46</f>
        <v>Sharks</v>
      </c>
      <c r="C145" s="112"/>
      <c r="D145" s="119"/>
      <c r="E145" s="120"/>
      <c r="F145" s="121" t="str">
        <f>INDEX(Teamlists!A:D,MATCH($F$135,Teamlists!B:B,0)+10,4)</f>
        <v>Oliver Wareing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Roster!E45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Roster!E9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Roster!E49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Roster!E50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91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91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91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92"/>
      <c r="C198" s="192"/>
      <c r="D198" s="192"/>
      <c r="E198" s="192"/>
      <c r="F198" s="192"/>
      <c r="G198" s="192"/>
      <c r="H198" s="192"/>
      <c r="I198" s="192"/>
      <c r="J198" s="192"/>
    </row>
    <row r="199" spans="1:29" s="191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91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91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Roster!C52</f>
        <v>Depth Charges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Harry Van Der Woude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6</v>
      </c>
      <c r="B204" s="519"/>
      <c r="C204" s="112"/>
      <c r="D204" s="119"/>
      <c r="E204" s="120"/>
      <c r="F204" s="121" t="str">
        <f>INDEX(Teamlists!A:D,MATCH($F$202,Teamlists!B:B,0)+2,4)</f>
        <v>Craig Granquist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Roster!C41</f>
        <v>42235</v>
      </c>
      <c r="B205" s="521"/>
      <c r="C205" s="112"/>
      <c r="D205" s="119"/>
      <c r="E205" s="120"/>
      <c r="F205" s="121" t="str">
        <f>INDEX(Teamlists!A:D,MATCH($F$202,Teamlists!B:B,0)+3,4)</f>
        <v>Glenn Wickham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>Colin Hepher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Roster!C51</f>
        <v>A Grade</v>
      </c>
      <c r="C207" s="112"/>
      <c r="D207" s="119"/>
      <c r="E207" s="120"/>
      <c r="F207" s="121" t="str">
        <f>INDEX(Teamlists!A:D,MATCH($F$202,Teamlists!B:B,0)+5,4)</f>
        <v>Ian Shanahan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Roster!C42</f>
        <v>Court 1</v>
      </c>
      <c r="C208" s="112"/>
      <c r="D208" s="119"/>
      <c r="E208" s="120"/>
      <c r="F208" s="121" t="str">
        <f>INDEX(Teamlists!A:D,MATCH($F$202,Teamlists!B:B,0)+6,4)</f>
        <v>Matt McCartney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Roster!B51</f>
        <v>7:53pm</v>
      </c>
      <c r="C209" s="112"/>
      <c r="D209" s="119"/>
      <c r="E209" s="120"/>
      <c r="F209" s="121" t="str">
        <f>INDEX(Teamlists!A:D,MATCH($F$202,Teamlists!B:B,0)+7,4)</f>
        <v>Simon Talbot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Tori Wickham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Fiona Walsh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Roster!C54</f>
        <v>Turbo Taddies</v>
      </c>
      <c r="C212" s="112"/>
      <c r="D212" s="119"/>
      <c r="E212" s="120"/>
      <c r="F212" s="121" t="str">
        <f>INDEX(Teamlists!A:D,MATCH($F$202,Teamlists!B:B,0)+10,4)</f>
        <v>James Milner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 t="str">
        <f>INDEX(Teamlists!A:D,MATCH($F$202,Teamlists!B:B,0)+11,4)</f>
        <v xml:space="preserve"> 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Roster!C53</f>
        <v>Floggers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Hannah Robert-Tissot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Claudia Payne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Roster!C57</f>
        <v>0</v>
      </c>
      <c r="B222" s="523"/>
      <c r="C222" s="112"/>
      <c r="D222" s="137"/>
      <c r="E222" s="139"/>
      <c r="F222" s="121" t="str">
        <f>INDEX(Teamlists!A:D,MATCH($F$219,Teamlists!B:B,0)+3,4)</f>
        <v>Eliza Game</v>
      </c>
      <c r="G222" s="122"/>
      <c r="H222" s="123"/>
      <c r="I222" s="121"/>
      <c r="J222" s="121"/>
      <c r="K222" s="121"/>
    </row>
    <row r="223" spans="1:13" ht="12.75" customHeight="1" x14ac:dyDescent="0.25">
      <c r="A223" s="522">
        <f>Roster!C58</f>
        <v>0</v>
      </c>
      <c r="B223" s="523"/>
      <c r="C223" s="112"/>
      <c r="D223" s="137"/>
      <c r="E223" s="120"/>
      <c r="F223" s="121" t="str">
        <f>INDEX(Teamlists!A:D,MATCH($F$219,Teamlists!B:B,0)+4,4)</f>
        <v xml:space="preserve">Nick Martyn 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James Martyn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Jeremy Crawford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Marty Jack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Mathew Paine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Callum Wishart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>
        <f>INDEX(Teamlists!A:D,MATCH($F$219,Teamlists!B:B,0)+10,4)</f>
        <v>0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91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91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91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192"/>
      <c r="C265" s="192"/>
      <c r="D265" s="192"/>
      <c r="E265" s="192"/>
      <c r="F265" s="192"/>
      <c r="G265" s="192"/>
      <c r="H265" s="192"/>
      <c r="I265" s="192"/>
      <c r="J265" s="192"/>
    </row>
    <row r="266" spans="1:29" s="191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91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91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Roster!D52</f>
        <v>UTAS Flounders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Eddy Rand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6</v>
      </c>
      <c r="B271" s="519"/>
      <c r="C271" s="112"/>
      <c r="D271" s="119"/>
      <c r="E271" s="120"/>
      <c r="F271" s="121" t="str">
        <f>INDEX(Teamlists!A:D,MATCH($F$269,Teamlists!B:B,0)+2,4)</f>
        <v>Ben Linton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Roster!C41</f>
        <v>42235</v>
      </c>
      <c r="B272" s="521"/>
      <c r="C272" s="112"/>
      <c r="D272" s="119"/>
      <c r="E272" s="120"/>
      <c r="F272" s="121" t="str">
        <f>INDEX(Teamlists!A:D,MATCH($F$269,Teamlists!B:B,0)+3,4)</f>
        <v>Nate Brennan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>
        <f>INDEX(Teamlists!A:D,MATCH($F$269,Teamlists!B:B,0)+4,4)</f>
        <v>0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Roster!D51</f>
        <v>C Grade</v>
      </c>
      <c r="C274" s="112"/>
      <c r="D274" s="119"/>
      <c r="E274" s="120"/>
      <c r="F274" s="121">
        <f>INDEX(Teamlists!A:D,MATCH($F$269,Teamlists!B:B,0)+5,4)</f>
        <v>0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Roster!D4</f>
        <v>Court 2</v>
      </c>
      <c r="C275" s="112"/>
      <c r="D275" s="119"/>
      <c r="E275" s="120"/>
      <c r="F275" s="121">
        <f>INDEX(Teamlists!A:D,MATCH($F$269,Teamlists!B:B,0)+6,4)</f>
        <v>0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Roster!B51</f>
        <v>7:53pm</v>
      </c>
      <c r="C276" s="112"/>
      <c r="D276" s="119"/>
      <c r="E276" s="120"/>
      <c r="F276" s="121">
        <f>INDEX(Teamlists!A:D,MATCH($F$269,Teamlists!B:B,0)+7,4)</f>
        <v>0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>
        <f>INDEX(Teamlists!A:D,MATCH($F$269,Teamlists!B:B,0)+8,4)</f>
        <v>0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>
        <f>INDEX(Teamlists!A:D,MATCH($F$269,Teamlists!B:B,0)+9,4)</f>
        <v>0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Roster!D54</f>
        <v>Water Rats</v>
      </c>
      <c r="C279" s="112"/>
      <c r="D279" s="119"/>
      <c r="E279" s="120"/>
      <c r="F279" s="121">
        <f>INDEX(Teamlists!A:D,MATCH($F$269,Teamlists!B:B,0)+10,4)</f>
        <v>0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>
        <f>INDEX(Teamlists!A:D,MATCH($F$269,Teamlists!B:B,0)+11,4)</f>
        <v>0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>
        <f>INDEX(Teamlists!A:D,MATCH($F$269,Teamlists!B:B,0)+12,4)</f>
        <v>0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Roster!D53</f>
        <v>Sharks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Ralph Schwertner ©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Andrew Wignall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Roster!D57</f>
        <v>0</v>
      </c>
      <c r="B289" s="523"/>
      <c r="C289" s="112"/>
      <c r="D289" s="137"/>
      <c r="E289" s="139"/>
      <c r="F289" s="121" t="str">
        <f>INDEX(Teamlists!A:D,MATCH($F$286,Teamlists!B:B,0)+3,4)</f>
        <v>Simon Turbett</v>
      </c>
      <c r="G289" s="122"/>
      <c r="H289" s="123"/>
      <c r="I289" s="121"/>
      <c r="J289" s="121"/>
      <c r="K289" s="121"/>
    </row>
    <row r="290" spans="1:13" ht="12.75" customHeight="1" x14ac:dyDescent="0.25">
      <c r="A290" s="522">
        <f>Roster!D58</f>
        <v>0</v>
      </c>
      <c r="B290" s="523"/>
      <c r="C290" s="112"/>
      <c r="D290" s="137"/>
      <c r="E290" s="120"/>
      <c r="F290" s="121" t="str">
        <f>INDEX(Teamlists!A:D,MATCH($F$286,Teamlists!B:B,0)+4,4)</f>
        <v>Chris Wright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Damien Bidgood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Paul Wignall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Rohan Thurstans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 t="str">
        <f>INDEX(Teamlists!A:D,MATCH($F$286,Teamlists!B:B,0)+8,4)</f>
        <v>Kim Fitzmaurice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 t="str">
        <f>INDEX(Teamlists!A:D,MATCH($F$286,Teamlists!B:B,0)+9,4)</f>
        <v>Paul Wignell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 t="str">
        <f>INDEX(Teamlists!A:D,MATCH($F$286,Teamlists!B:B,0)+10,4)</f>
        <v>John Robinson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 t="str">
        <f>INDEX(Teamlists!A:D,MATCH($F$286,Teamlists!B:B,0)+11,4)</f>
        <v>Rohan Thurstans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 t="str">
        <f>INDEX(Teamlists!A:D,MATCH($F$286,Teamlists!B:B,0)+12,4)</f>
        <v>Heather Fenderson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91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91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91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92"/>
      <c r="C332" s="192"/>
      <c r="D332" s="192"/>
      <c r="E332" s="192"/>
      <c r="F332" s="192"/>
      <c r="G332" s="192"/>
      <c r="H332" s="192"/>
      <c r="I332" s="192"/>
      <c r="J332" s="192"/>
    </row>
    <row r="333" spans="1:29" s="191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91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91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Roster!E52</f>
        <v>Cilia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Michelle Castle ©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6</v>
      </c>
      <c r="B338" s="519"/>
      <c r="C338" s="112"/>
      <c r="D338" s="119"/>
      <c r="E338" s="120"/>
      <c r="F338" s="121" t="str">
        <f>INDEX(Teamlists!A:D,MATCH($F$336,Teamlists!B:B,0)+2,4)</f>
        <v>Simon Featherstone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Roster!C41</f>
        <v>42235</v>
      </c>
      <c r="B339" s="521"/>
      <c r="C339" s="112"/>
      <c r="D339" s="119"/>
      <c r="E339" s="120"/>
      <c r="F339" s="121" t="str">
        <f>INDEX(Teamlists!A:D,MATCH($F$336,Teamlists!B:B,0)+3,4)</f>
        <v>Greg Taylor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Harry Payne ®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Roster!E51</f>
        <v>B Grade</v>
      </c>
      <c r="C341" s="112"/>
      <c r="D341" s="119"/>
      <c r="E341" s="120"/>
      <c r="F341" s="121" t="str">
        <f>INDEX(Teamlists!A:D,MATCH($F$336,Teamlists!B:B,0)+5,4)</f>
        <v>Imogen Paine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Roster!E4</f>
        <v>Court 3</v>
      </c>
      <c r="C342" s="112"/>
      <c r="D342" s="119"/>
      <c r="E342" s="120"/>
      <c r="F342" s="121" t="str">
        <f>INDEX(Teamlists!A:D,MATCH($F$336,Teamlists!B:B,0)+6,4)</f>
        <v>Juliet Payne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Roster!B51</f>
        <v>7:53pm</v>
      </c>
      <c r="C343" s="112"/>
      <c r="D343" s="119"/>
      <c r="E343" s="120"/>
      <c r="F343" s="121" t="str">
        <f>INDEX(Teamlists!A:D,MATCH($F$336,Teamlists!B:B,0)+7,4)</f>
        <v>Marty Jack ®®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Rob Meijers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Sam Lohrey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Roster!E54</f>
        <v>Old Puckers</v>
      </c>
      <c r="C346" s="112"/>
      <c r="D346" s="119"/>
      <c r="E346" s="120"/>
      <c r="F346" s="121">
        <f>INDEX(Teamlists!A:D,MATCH($F$336,Teamlists!B:B,0)+10,4)</f>
        <v>0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>
        <f>INDEX(Teamlists!A:D,MATCH($F$336,Teamlists!B:B,0)+13,4)</f>
        <v>0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>
        <f>INDEX(Teamlists!A:D,MATCH($F$336,Teamlists!B:B,0)+14,4)</f>
        <v>0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Roster!E53</f>
        <v>Crabs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Bruce Maher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Andy Maver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Roster!E57</f>
        <v>0</v>
      </c>
      <c r="B356" s="523"/>
      <c r="C356" s="112"/>
      <c r="D356" s="137"/>
      <c r="E356" s="139"/>
      <c r="F356" s="121" t="str">
        <f>INDEX(Teamlists!A:D,MATCH($F$353,Teamlists!B:B,0)+3,4)</f>
        <v>Lea Fannon</v>
      </c>
      <c r="G356" s="122"/>
      <c r="H356" s="123"/>
      <c r="I356" s="121"/>
      <c r="J356" s="121"/>
      <c r="K356" s="121"/>
    </row>
    <row r="357" spans="1:13" ht="12.75" customHeight="1" x14ac:dyDescent="0.25">
      <c r="A357" s="522">
        <f>Roster!E58</f>
        <v>0</v>
      </c>
      <c r="B357" s="523"/>
      <c r="C357" s="112"/>
      <c r="D357" s="137"/>
      <c r="E357" s="120"/>
      <c r="F357" s="121" t="str">
        <f>INDEX(Teamlists!A:D,MATCH($F$353,Teamlists!B:B,0)+4,4)</f>
        <v>Justin Welch ®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Malcolm Little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Mark Lewis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Shane Miller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Tony Lumley ®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 t="str">
        <f>INDEX(Teamlists!A:D,MATCH($F$353,Teamlists!B:B,0)+9,4)</f>
        <v>William Maher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 t="str">
        <f>INDEX(Teamlists!A:D,MATCH($F$353,Teamlists!B:B,0)+12,4)</f>
        <v xml:space="preserve"> 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 t="str">
        <f>INDEX(Teamlists!A:D,MATCH($F$353,Teamlists!B:B,0)+13,4)</f>
        <v xml:space="preserve"> 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 t="str">
        <f>INDEX(Teamlists!A:D,MATCH($F$353,Teamlists!B:B,0)+14,4)</f>
        <v xml:space="preserve"> 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91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91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91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92"/>
      <c r="C399" s="192"/>
      <c r="D399" s="192"/>
      <c r="E399" s="192"/>
      <c r="F399" s="192"/>
      <c r="G399" s="192"/>
      <c r="H399" s="192"/>
      <c r="I399" s="192"/>
      <c r="J399" s="192"/>
    </row>
    <row r="400" spans="1:29" s="191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91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91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Roster!C60</f>
        <v>Turbo Taddies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Nick Yong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6</v>
      </c>
      <c r="B405" s="519"/>
      <c r="C405" s="112"/>
      <c r="D405" s="119"/>
      <c r="E405" s="120"/>
      <c r="F405" s="121" t="str">
        <f>INDEX(Teamlists!A:D,MATCH($F$403,Teamlists!B:B,0)+2,4)</f>
        <v>Aidan Young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Roster!C41</f>
        <v>42235</v>
      </c>
      <c r="B406" s="521"/>
      <c r="C406" s="112"/>
      <c r="D406" s="119"/>
      <c r="E406" s="120"/>
      <c r="F406" s="121" t="str">
        <f>INDEX(Teamlists!A:D,MATCH($F$403,Teamlists!B:B,0)+3,4)</f>
        <v>Cameron Lewis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Olivia Johnson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Roster!C59</f>
        <v>A Grade</v>
      </c>
      <c r="C408" s="112"/>
      <c r="D408" s="119"/>
      <c r="E408" s="120"/>
      <c r="F408" s="121" t="str">
        <f>INDEX(Teamlists!A:D,MATCH($F$403,Teamlists!B:B,0)+5,4)</f>
        <v>Jason Whelan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Roster!C42</f>
        <v>Court 1</v>
      </c>
      <c r="C409" s="112"/>
      <c r="D409" s="119"/>
      <c r="E409" s="120"/>
      <c r="F409" s="121" t="str">
        <f>INDEX(Teamlists!A:D,MATCH($F$403,Teamlists!B:B,0)+6,4)</f>
        <v>Job Carr-Turbitt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Roster!B59</f>
        <v>8:29pm</v>
      </c>
      <c r="C410" s="112"/>
      <c r="D410" s="119"/>
      <c r="E410" s="120"/>
      <c r="F410" s="121" t="str">
        <f>INDEX(Teamlists!A:D,MATCH($F$403,Teamlists!B:B,0)+7,4)</f>
        <v>Ben Coombe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Nathan Whelan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Matt Iiles ®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Roster!C62</f>
        <v>Raging Ranga's</v>
      </c>
      <c r="C413" s="112"/>
      <c r="D413" s="119"/>
      <c r="E413" s="120"/>
      <c r="F413" s="121">
        <f>INDEX(Teamlists!A:D,MATCH($F$403,Teamlists!B:B,0)+10,4)</f>
        <v>0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Roster!C61</f>
        <v>Aquaholics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Steve Kilpatrick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Olivia Sanderson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Roster!C65</f>
        <v>0</v>
      </c>
      <c r="B423" s="523"/>
      <c r="C423" s="112"/>
      <c r="D423" s="137"/>
      <c r="E423" s="139"/>
      <c r="F423" s="121" t="str">
        <f>INDEX(Teamlists!A:D,MATCH($F$420,Teamlists!B:B,0)+3,4)</f>
        <v>Brett Blandford</v>
      </c>
      <c r="G423" s="122"/>
      <c r="H423" s="123"/>
      <c r="I423" s="121"/>
      <c r="J423" s="121"/>
      <c r="K423" s="121"/>
    </row>
    <row r="424" spans="1:13" ht="12.75" customHeight="1" x14ac:dyDescent="0.25">
      <c r="A424" s="522">
        <f>Roster!C66</f>
        <v>0</v>
      </c>
      <c r="B424" s="523"/>
      <c r="C424" s="112"/>
      <c r="D424" s="137"/>
      <c r="E424" s="120"/>
      <c r="F424" s="121" t="str">
        <f>INDEX(Teamlists!A:D,MATCH($F$420,Teamlists!B:B,0)+4,4)</f>
        <v>Chris Schuecker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Jeremy Sugden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Matt Baker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Nick Johnston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Robbie Kilpatrick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Scott Allen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Rowan Trebilco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>
        <f>INDEX(Teamlists!A:D,MATCH($F$420,Teamlists!B:B,0)+11,4)</f>
        <v>0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91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91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91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92"/>
      <c r="C466" s="192"/>
      <c r="D466" s="192"/>
      <c r="E466" s="192"/>
      <c r="F466" s="192"/>
      <c r="G466" s="192"/>
      <c r="H466" s="192"/>
      <c r="I466" s="192"/>
      <c r="J466" s="192"/>
    </row>
    <row r="467" spans="1:29" s="191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91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91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Roster!D60</f>
        <v>What the Puck?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 xml:space="preserve">Izzy Dunn © 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6</v>
      </c>
      <c r="B472" s="519"/>
      <c r="C472" s="112"/>
      <c r="D472" s="119"/>
      <c r="E472" s="120"/>
      <c r="F472" s="121" t="str">
        <f>INDEX(Teamlists!A:D,MATCH($F$470,Teamlists!B:B,0)+2,4)</f>
        <v>Louis Roberts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Roster!C41</f>
        <v>42235</v>
      </c>
      <c r="B473" s="521"/>
      <c r="C473" s="112"/>
      <c r="D473" s="119"/>
      <c r="E473" s="120"/>
      <c r="F473" s="121" t="str">
        <f>INDEX(Teamlists!A:D,MATCH($F$470,Teamlists!B:B,0)+3,4)</f>
        <v>Lauren Davidson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Emma Condie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Roster!D59</f>
        <v>C Grade</v>
      </c>
      <c r="C475" s="112"/>
      <c r="D475" s="119"/>
      <c r="E475" s="120"/>
      <c r="F475" s="121" t="str">
        <f>INDEX(Teamlists!A:D,MATCH($F$470,Teamlists!B:B,0)+5,4)</f>
        <v>Harry Owens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Roster!D42</f>
        <v>Court 2</v>
      </c>
      <c r="C476" s="112"/>
      <c r="D476" s="119"/>
      <c r="E476" s="120"/>
      <c r="F476" s="121" t="str">
        <f>INDEX(Teamlists!A:D,MATCH($F$470,Teamlists!B:B,0)+6,4)</f>
        <v>Harry Payne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Roster!B59</f>
        <v>8:29pm</v>
      </c>
      <c r="C477" s="112"/>
      <c r="D477" s="119"/>
      <c r="E477" s="120"/>
      <c r="F477" s="121" t="str">
        <f>INDEX(Teamlists!A:D,MATCH($F$470,Teamlists!B:B,0)+7,4)</f>
        <v>Miriam Roberts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Phillida Bridley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Maisey Fraser-Easton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Roster!D62</f>
        <v>Cilia</v>
      </c>
      <c r="C480" s="112"/>
      <c r="D480" s="119"/>
      <c r="E480" s="120"/>
      <c r="F480" s="121">
        <f>INDEX(Teamlists!A:D,MATCH($F$470,Teamlists!B:B,0)+10,4)</f>
        <v>0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Roster!D61</f>
        <v>Plying Pucksters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Chris Allchin ©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 xml:space="preserve">George Williams </v>
      </c>
      <c r="G489" s="122"/>
      <c r="H489" s="123"/>
      <c r="I489" s="121"/>
      <c r="J489" s="121"/>
      <c r="K489" s="121"/>
    </row>
    <row r="490" spans="1:13" ht="12.75" customHeight="1" x14ac:dyDescent="0.25">
      <c r="A490" s="522">
        <f>Roster!D65</f>
        <v>0</v>
      </c>
      <c r="B490" s="523"/>
      <c r="C490" s="112"/>
      <c r="D490" s="137"/>
      <c r="E490" s="139"/>
      <c r="F490" s="121" t="str">
        <f>INDEX(Teamlists!A:D,MATCH($F$487,Teamlists!B:B,0)+3,4)</f>
        <v>Jeremy Kearney</v>
      </c>
      <c r="G490" s="122"/>
      <c r="H490" s="123"/>
      <c r="I490" s="121"/>
      <c r="J490" s="121"/>
      <c r="K490" s="121"/>
    </row>
    <row r="491" spans="1:13" ht="12.75" customHeight="1" x14ac:dyDescent="0.25">
      <c r="A491" s="522">
        <f>Roster!D66</f>
        <v>0</v>
      </c>
      <c r="B491" s="523"/>
      <c r="C491" s="112"/>
      <c r="D491" s="137"/>
      <c r="E491" s="120"/>
      <c r="F491" s="121" t="str">
        <f>INDEX(Teamlists!A:D,MATCH($F$487,Teamlists!B:B,0)+4,4)</f>
        <v>Dan Brown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 t="str">
        <f>INDEX(Teamlists!A:D,MATCH($F$487,Teamlists!B:B,0)+5,4)</f>
        <v>Gabby Brown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John Walch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Tony Lumley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>
        <f>INDEX(Teamlists!A:D,MATCH($F$487,Teamlists!B:B,0)+8,4)</f>
        <v>0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>
        <f>INDEX(Teamlists!A:D,MATCH($F$487,Teamlists!B:B,0)+9,4)</f>
        <v>0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>
        <f>INDEX(Teamlists!A:D,MATCH($F$487,Teamlists!B:B,0)+10,4)</f>
        <v>0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 t="str">
        <f>INDEX(Teamlists!A:D,MATCH($F$487,Teamlists!B:B,0)+13,4)</f>
        <v xml:space="preserve"> 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91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91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91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92"/>
      <c r="C533" s="192"/>
      <c r="D533" s="192"/>
      <c r="E533" s="192"/>
      <c r="F533" s="192"/>
      <c r="G533" s="192"/>
      <c r="H533" s="192"/>
      <c r="I533" s="192"/>
      <c r="J533" s="192"/>
    </row>
    <row r="534" spans="1:29" s="191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91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91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Roster!E60</f>
        <v>Ariba Amoebas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Chris Bond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6</v>
      </c>
      <c r="B539" s="519"/>
      <c r="C539" s="112"/>
      <c r="D539" s="119"/>
      <c r="E539" s="120"/>
      <c r="F539" s="121" t="str">
        <f>INDEX(Teamlists!A:D,MATCH($F$537,Teamlists!B:B,0)+2,4)</f>
        <v>Kirstie Kay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Roster!C41</f>
        <v>42235</v>
      </c>
      <c r="B540" s="521"/>
      <c r="C540" s="112"/>
      <c r="D540" s="119"/>
      <c r="E540" s="120"/>
      <c r="F540" s="121" t="str">
        <f>INDEX(Teamlists!A:D,MATCH($F$537,Teamlists!B:B,0)+3,4)</f>
        <v>Stephanie Wickham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David Hilder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Roster!E59</f>
        <v>B Grade</v>
      </c>
      <c r="C542" s="112"/>
      <c r="D542" s="119"/>
      <c r="E542" s="120"/>
      <c r="F542" s="121" t="str">
        <f>INDEX(Teamlists!A:D,MATCH($F$537,Teamlists!B:B,0)+5,4)</f>
        <v>Jack Adolph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Roster!E42</f>
        <v>Court 3</v>
      </c>
      <c r="C543" s="112"/>
      <c r="D543" s="119"/>
      <c r="E543" s="120"/>
      <c r="F543" s="121" t="str">
        <f>INDEX(Teamlists!A:D,MATCH($F$537,Teamlists!B:B,0)+6,4)</f>
        <v>Larnie Linton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Roster!B59</f>
        <v>8:29pm</v>
      </c>
      <c r="C544" s="112"/>
      <c r="D544" s="119"/>
      <c r="E544" s="120"/>
      <c r="F544" s="121" t="str">
        <f>INDEX(Teamlists!A:D,MATCH($F$537,Teamlists!B:B,0)+7,4)</f>
        <v>Jack Inglis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>
        <f>INDEX(Teamlists!A:D,MATCH($F$537,Teamlists!B:B,0)+8,4)</f>
        <v>0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>
        <f>INDEX(Teamlists!A:D,MATCH($F$537,Teamlists!B:B,0)+9,4)</f>
        <v>0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Roster!E62</f>
        <v>Crabs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>
        <f>INDEX(Teamlists!A:D,MATCH($F$537,Teamlists!B:B,0)+12,4)</f>
        <v>0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>
        <f>INDEX(Teamlists!A:D,MATCH($F$537,Teamlists!B:B,0)+13,4)</f>
        <v>0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>
        <f>INDEX(Teamlists!A:D,MATCH($F$537,Teamlists!B:B,0)+14,4)</f>
        <v>0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Roster!E61</f>
        <v>Hot Chilli Prawns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Shaun Quin ©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Chris Lohberger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Roster!E65</f>
        <v>0</v>
      </c>
      <c r="B557" s="523"/>
      <c r="C557" s="112"/>
      <c r="D557" s="137"/>
      <c r="E557" s="139"/>
      <c r="F557" s="121" t="str">
        <f>INDEX(Teamlists!A:D,MATCH($F$554,Teamlists!B:B,0)+3,4)</f>
        <v>Craig Sanderson</v>
      </c>
      <c r="G557" s="122"/>
      <c r="H557" s="123"/>
      <c r="I557" s="121"/>
      <c r="J557" s="121"/>
      <c r="K557" s="121"/>
    </row>
    <row r="558" spans="1:13" ht="12.75" customHeight="1" x14ac:dyDescent="0.25">
      <c r="A558" s="522">
        <f>Roster!E66</f>
        <v>0</v>
      </c>
      <c r="B558" s="523"/>
      <c r="C558" s="112"/>
      <c r="D558" s="137"/>
      <c r="E558" s="120"/>
      <c r="F558" s="121" t="str">
        <f>INDEX(Teamlists!A:D,MATCH($F$554,Teamlists!B:B,0)+4,4)</f>
        <v>Rudy Kloser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Matt Sherlock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Matt Webb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Piete Vanderwoude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Ray Brereton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>
        <f>INDEX(Teamlists!A:D,MATCH($F$554,Teamlists!B:B,0)+9,4)</f>
        <v>0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>
        <f>INDEX(Teamlists!A:D,MATCH($F$554,Teamlists!B:B,0)+10,4)</f>
        <v>0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 t="str">
        <f>INDEX(Teamlists!A:D,MATCH($F$554,Teamlists!B:B,0)+12,4)</f>
        <v xml:space="preserve"> 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91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91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91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92"/>
      <c r="C600" s="192"/>
      <c r="D600" s="192"/>
      <c r="E600" s="192"/>
      <c r="F600" s="192"/>
      <c r="G600" s="192"/>
      <c r="H600" s="192"/>
      <c r="I600" s="192"/>
      <c r="J600" s="192"/>
    </row>
    <row r="601" spans="1:29" s="191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91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91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Roster!C68</f>
        <v>Red dogs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Rowan Bridley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6</v>
      </c>
      <c r="B606" s="519"/>
      <c r="C606" s="112"/>
      <c r="D606" s="119"/>
      <c r="E606" s="120"/>
      <c r="F606" s="121" t="str">
        <f>INDEX(Teamlists!A:D,MATCH($F$604,Teamlists!B:B,0)+2,4)</f>
        <v>Chris Cleaver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Roster!C41</f>
        <v>42235</v>
      </c>
      <c r="B607" s="521"/>
      <c r="C607" s="112"/>
      <c r="D607" s="119"/>
      <c r="E607" s="120"/>
      <c r="F607" s="121" t="str">
        <f>INDEX(Teamlists!A:D,MATCH($F$604,Teamlists!B:B,0)+3,4)</f>
        <v>Connor Munnings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Danielle Hunt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Roster!C67</f>
        <v>A Grade</v>
      </c>
      <c r="C609" s="112"/>
      <c r="D609" s="119"/>
      <c r="E609" s="120"/>
      <c r="F609" s="121" t="str">
        <f>INDEX(Teamlists!A:D,MATCH($F$604,Teamlists!B:B,0)+5,4)</f>
        <v>Declan Hilder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Roster!C42</f>
        <v>Court 1</v>
      </c>
      <c r="C610" s="112"/>
      <c r="D610" s="119"/>
      <c r="E610" s="120"/>
      <c r="F610" s="121" t="str">
        <f>INDEX(Teamlists!A:D,MATCH($F$604,Teamlists!B:B,0)+6,4)</f>
        <v>Isaac Bridley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Roster!B67</f>
        <v>9:05pm</v>
      </c>
      <c r="C611" s="112"/>
      <c r="D611" s="119"/>
      <c r="E611" s="120"/>
      <c r="F611" s="121" t="str">
        <f>INDEX(Teamlists!A:D,MATCH($F$604,Teamlists!B:B,0)+7,4)</f>
        <v>Jane Davis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Richard Lane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Tom Milner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Roster!C70</f>
        <v>Aquaholics</v>
      </c>
      <c r="C614" s="112"/>
      <c r="D614" s="119"/>
      <c r="E614" s="120"/>
      <c r="F614" s="121" t="str">
        <f>INDEX(Teamlists!A:D,MATCH($F$604,Teamlists!B:B,0)+10,4)</f>
        <v>Nathalie Meessen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 t="str">
        <f>INDEX(Teamlists!A:D,MATCH($F$604,Teamlists!B:B,0)+11,4)</f>
        <v xml:space="preserve"> 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Roster!C69</f>
        <v>Raging Ranga's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Jack Robert-Tissot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Romy Keppel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Roster!C73</f>
        <v>0</v>
      </c>
      <c r="B624" s="523"/>
      <c r="C624" s="112"/>
      <c r="D624" s="137"/>
      <c r="E624" s="139"/>
      <c r="F624" s="121" t="str">
        <f>INDEX(Teamlists!A:D,MATCH($F$621,Teamlists!B:B,0)+3,4)</f>
        <v>Liam Quin</v>
      </c>
      <c r="G624" s="122"/>
      <c r="H624" s="123"/>
      <c r="I624" s="121"/>
      <c r="J624" s="121"/>
      <c r="K624" s="121"/>
    </row>
    <row r="625" spans="1:13" ht="12.75" customHeight="1" x14ac:dyDescent="0.25">
      <c r="A625" s="522">
        <f>Roster!C74</f>
        <v>0</v>
      </c>
      <c r="B625" s="523"/>
      <c r="C625" s="112"/>
      <c r="D625" s="137"/>
      <c r="E625" s="120"/>
      <c r="F625" s="121" t="str">
        <f>INDEX(Teamlists!A:D,MATCH($F$621,Teamlists!B:B,0)+4,4)</f>
        <v>Garry Davidson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Richard Cleary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Tom Howarth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William Bowling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Toby Bond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Patrick Meany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>
        <f>INDEX(Teamlists!A:D,MATCH($F$621,Teamlists!B:B,0)+10,4)</f>
        <v>0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>
        <f>INDEX(Teamlists!A:D,MATCH($F$621,Teamlists!B:B,0)+11,4)</f>
        <v>0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91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91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91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92"/>
      <c r="C667" s="192"/>
      <c r="D667" s="192"/>
      <c r="E667" s="192"/>
      <c r="F667" s="192"/>
      <c r="G667" s="192"/>
      <c r="H667" s="192"/>
      <c r="I667" s="192"/>
      <c r="J667" s="192"/>
    </row>
    <row r="668" spans="1:29" s="191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91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91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Roster!D68</f>
        <v>Cardiac Concerns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David Horner ©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6</v>
      </c>
      <c r="B673" s="519"/>
      <c r="C673" s="112"/>
      <c r="D673" s="119"/>
      <c r="E673" s="120"/>
      <c r="F673" s="121" t="str">
        <f>INDEX(Teamlists!A:D,MATCH($F$671,Teamlists!B:B,0)+2,4)</f>
        <v>Adrian Birkett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Roster!C41</f>
        <v>42235</v>
      </c>
      <c r="B674" s="521"/>
      <c r="C674" s="112"/>
      <c r="D674" s="119"/>
      <c r="E674" s="120"/>
      <c r="F674" s="121" t="str">
        <f>INDEX(Teamlists!A:D,MATCH($F$671,Teamlists!B:B,0)+3,4)</f>
        <v>Andrew Robert-Tissot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Brett Kitchener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Roster!D67</f>
        <v>C Grade</v>
      </c>
      <c r="C676" s="112"/>
      <c r="D676" s="119"/>
      <c r="E676" s="120"/>
      <c r="F676" s="121" t="str">
        <f>INDEX(Teamlists!A:D,MATCH($F$671,Teamlists!B:B,0)+5,4)</f>
        <v>Eamonn Turbitt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Roster!D42</f>
        <v>Court 2</v>
      </c>
      <c r="C677" s="112"/>
      <c r="D677" s="119"/>
      <c r="E677" s="120"/>
      <c r="F677" s="121" t="str">
        <f>INDEX(Teamlists!A:D,MATCH($F$671,Teamlists!B:B,0)+6,4)</f>
        <v>Glenn Keppel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Roster!B29</f>
        <v>9:05pm</v>
      </c>
      <c r="C678" s="112"/>
      <c r="D678" s="119"/>
      <c r="E678" s="120"/>
      <c r="F678" s="121" t="str">
        <f>INDEX(Teamlists!A:D,MATCH($F$671,Teamlists!B:B,0)+7,4)</f>
        <v>Justin Welch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Thomas Le Coz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Mahala Fannon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Roster!D70</f>
        <v>What the Puck?</v>
      </c>
      <c r="C681" s="112"/>
      <c r="D681" s="119"/>
      <c r="E681" s="120"/>
      <c r="F681" s="121" t="str">
        <f>INDEX(Teamlists!A:D,MATCH($F$671,Teamlists!B:B,0)+10,4)</f>
        <v>Simon Watt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>
        <f>INDEX(Teamlists!A:D,MATCH($F$671,Teamlists!B:B,0)+14,4)</f>
        <v>0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Roster!D69</f>
        <v>The Grizzlies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Henry Maxwell ©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Austin Stephens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Roster!D73</f>
        <v>0</v>
      </c>
      <c r="B691" s="523"/>
      <c r="C691" s="112"/>
      <c r="D691" s="137"/>
      <c r="E691" s="139"/>
      <c r="F691" s="121" t="str">
        <f>INDEX(Teamlists!A:D,MATCH($F$688,Teamlists!B:B,0)+3,4)</f>
        <v>David Furmage</v>
      </c>
      <c r="G691" s="122"/>
      <c r="H691" s="123"/>
      <c r="I691" s="121"/>
      <c r="J691" s="121"/>
      <c r="K691" s="121"/>
    </row>
    <row r="692" spans="1:13" ht="12.75" customHeight="1" x14ac:dyDescent="0.25">
      <c r="A692" s="522">
        <f>Roster!D74</f>
        <v>0</v>
      </c>
      <c r="B692" s="523"/>
      <c r="C692" s="112"/>
      <c r="D692" s="137"/>
      <c r="E692" s="120"/>
      <c r="F692" s="121" t="str">
        <f>INDEX(Teamlists!A:D,MATCH($F$688,Teamlists!B:B,0)+4,4)</f>
        <v>Elizabeth Thurn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Oliver Maxwell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Robbie Gaffney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Seb Krasnicki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 t="str">
        <f>INDEX(Teamlists!A:D,MATCH($F$688,Teamlists!B:B,0)+8,4)</f>
        <v>Scott Rag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 t="str">
        <f>INDEX(Teamlists!A:D,MATCH($F$688,Teamlists!B:B,0)+9,4)</f>
        <v>Tim Lamb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 t="str">
        <f>INDEX(Teamlists!A:D,MATCH($F$688,Teamlists!B:B,0)+10,4)</f>
        <v>Tom Krasnicki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 t="str">
        <f>INDEX(Teamlists!A:D,MATCH($F$688,Teamlists!B:B,0)+11,4)</f>
        <v>Laura Smith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91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91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91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92"/>
      <c r="C734" s="192"/>
      <c r="D734" s="192"/>
      <c r="E734" s="192"/>
      <c r="F734" s="192"/>
      <c r="G734" s="192"/>
      <c r="H734" s="192"/>
      <c r="I734" s="192"/>
      <c r="J734" s="192"/>
    </row>
    <row r="735" spans="1:29" s="191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91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91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Roster!E68</f>
        <v>SOS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Andrew Winch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6</v>
      </c>
      <c r="B740" s="519"/>
      <c r="C740" s="112"/>
      <c r="D740" s="119"/>
      <c r="E740" s="120"/>
      <c r="F740" s="121" t="str">
        <f>INDEX(Teamlists!A:D,MATCH($F$738,Teamlists!B:B,0)+2,4)</f>
        <v>Bob Schlesinger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Roster!C41</f>
        <v>42235</v>
      </c>
      <c r="B741" s="521"/>
      <c r="C741" s="112"/>
      <c r="D741" s="119"/>
      <c r="E741" s="120"/>
      <c r="F741" s="121" t="str">
        <f>INDEX(Teamlists!A:D,MATCH($F$738,Teamlists!B:B,0)+3,4)</f>
        <v>Chris Schuecker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Damien Jacobs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Roster!E67</f>
        <v>B Grade</v>
      </c>
      <c r="C743" s="112"/>
      <c r="D743" s="119"/>
      <c r="E743" s="120"/>
      <c r="F743" s="121" t="str">
        <f>INDEX(Teamlists!A:D,MATCH($F$738,Teamlists!B:B,0)+5,4)</f>
        <v>David Moody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Roster!E42</f>
        <v>Court 3</v>
      </c>
      <c r="C744" s="112"/>
      <c r="D744" s="119"/>
      <c r="E744" s="120"/>
      <c r="F744" s="121" t="str">
        <f>INDEX(Teamlists!A:D,MATCH($F$738,Teamlists!B:B,0)+6,4)</f>
        <v>Ed Jamieson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Roster!B67</f>
        <v>9:05pm</v>
      </c>
      <c r="C745" s="112"/>
      <c r="D745" s="119"/>
      <c r="E745" s="120"/>
      <c r="F745" s="121" t="str">
        <f>INDEX(Teamlists!A:D,MATCH($F$738,Teamlists!B:B,0)+7,4)</f>
        <v>Paul McCartney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Rohan Thurstans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Scott Cooper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Roster!E70</f>
        <v>Ariba Amoebas</v>
      </c>
      <c r="C748" s="112"/>
      <c r="D748" s="119"/>
      <c r="E748" s="120"/>
      <c r="F748" s="121" t="str">
        <f>INDEX(Teamlists!A:D,MATCH($F$738,Teamlists!B:B,0)+10,4)</f>
        <v>Sven Doedens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>
        <f>INDEX(Teamlists!A:D,MATCH($F$738,Teamlists!B:B,0)+12,4)</f>
        <v>0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Roster!E69</f>
        <v>Dr Schwant von Eaglehorn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John Borojevic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Craig Proctor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Roster!E73</f>
        <v>0</v>
      </c>
      <c r="B758" s="523"/>
      <c r="C758" s="112"/>
      <c r="D758" s="137"/>
      <c r="E758" s="139"/>
      <c r="F758" s="121" t="str">
        <f>INDEX(Teamlists!A:D,MATCH($F$755,Teamlists!B:B,0)+3,4)</f>
        <v>David Marshall</v>
      </c>
      <c r="G758" s="122"/>
      <c r="H758" s="123"/>
      <c r="I758" s="121"/>
      <c r="J758" s="121"/>
      <c r="K758" s="121"/>
    </row>
    <row r="759" spans="1:13" ht="12.75" customHeight="1" x14ac:dyDescent="0.25">
      <c r="A759" s="522">
        <f>Roster!E74</f>
        <v>0</v>
      </c>
      <c r="B759" s="523"/>
      <c r="C759" s="112"/>
      <c r="D759" s="137"/>
      <c r="E759" s="120"/>
      <c r="F759" s="121" t="str">
        <f>INDEX(Teamlists!A:D,MATCH($F$755,Teamlists!B:B,0)+4,4)</f>
        <v>Tim Lynch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Jane Davis ®®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Pete Rand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Stephen Spinks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Talbot Matthews ®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Eddy Rand ®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 t="str">
        <f>INDEX(Teamlists!A:D,MATCH($F$755,Teamlists!B:B,0)+10,4)</f>
        <v>Ben Linton ®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 t="str">
        <f>INDEX(Teamlists!A:D,MATCH($F$755,Teamlists!B:B,0)+11,4)</f>
        <v>Mark Richards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 t="str">
        <f>INDEX(Teamlists!A:D,MATCH($F$755,Teamlists!B:B,0)+12,4)</f>
        <v>Claire McCartney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 t="str">
        <f>INDEX(Teamlists!A:D,MATCH($F$755,Teamlists!B:B,0)+13,4)</f>
        <v xml:space="preserve"> 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 t="str">
        <f>INDEX(Teamlists!A:D,MATCH($F$755,Teamlists!B:B,0)+14,4)</f>
        <v xml:space="preserve"> 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91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91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91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92"/>
      <c r="C801" s="192"/>
      <c r="D801" s="192"/>
      <c r="E801" s="192"/>
      <c r="F801" s="192"/>
      <c r="G801" s="192"/>
      <c r="H801" s="192"/>
      <c r="I801" s="192"/>
      <c r="J801" s="192"/>
    </row>
    <row r="802" spans="1:29" s="191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91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91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75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75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75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75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75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75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75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75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75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75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75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75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75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75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75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74"/>
      <c r="C1002" s="174"/>
      <c r="D1002" s="174"/>
      <c r="E1002" s="174"/>
      <c r="F1002" s="174"/>
      <c r="G1002" s="174"/>
      <c r="H1002" s="174"/>
      <c r="I1002" s="174"/>
      <c r="J1002" s="174"/>
    </row>
    <row r="1003" spans="1:29" s="175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75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75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:B1"/>
    <mergeCell ref="A2:B2"/>
    <mergeCell ref="A3:B3"/>
    <mergeCell ref="A4:B4"/>
    <mergeCell ref="A21:B21"/>
    <mergeCell ref="A22:B22"/>
    <mergeCell ref="A68:B68"/>
    <mergeCell ref="A69:B69"/>
    <mergeCell ref="A70:B70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783" priority="76" stopIfTrue="1" operator="equal">
      <formula>0</formula>
    </cfRule>
  </conditionalFormatting>
  <conditionalFormatting sqref="F2:F15 G2:N2">
    <cfRule type="cellIs" dxfId="782" priority="75" stopIfTrue="1" operator="equal">
      <formula>0</formula>
    </cfRule>
  </conditionalFormatting>
  <conditionalFormatting sqref="F2:F15 G2:N2">
    <cfRule type="cellIs" dxfId="781" priority="74" stopIfTrue="1" operator="equal">
      <formula>0</formula>
    </cfRule>
  </conditionalFormatting>
  <conditionalFormatting sqref="F19:F32">
    <cfRule type="cellIs" dxfId="780" priority="73" stopIfTrue="1" operator="equal">
      <formula>0</formula>
    </cfRule>
  </conditionalFormatting>
  <conditionalFormatting sqref="F19:F32">
    <cfRule type="cellIs" dxfId="779" priority="72" stopIfTrue="1" operator="equal">
      <formula>0</formula>
    </cfRule>
  </conditionalFormatting>
  <conditionalFormatting sqref="F69:F82">
    <cfRule type="cellIs" dxfId="778" priority="71" stopIfTrue="1" operator="equal">
      <formula>0</formula>
    </cfRule>
  </conditionalFormatting>
  <conditionalFormatting sqref="F69:F82">
    <cfRule type="cellIs" dxfId="777" priority="70" stopIfTrue="1" operator="equal">
      <formula>0</formula>
    </cfRule>
  </conditionalFormatting>
  <conditionalFormatting sqref="F86:F99">
    <cfRule type="cellIs" dxfId="776" priority="69" stopIfTrue="1" operator="equal">
      <formula>0</formula>
    </cfRule>
  </conditionalFormatting>
  <conditionalFormatting sqref="F86:F99">
    <cfRule type="cellIs" dxfId="775" priority="68" stopIfTrue="1" operator="equal">
      <formula>0</formula>
    </cfRule>
  </conditionalFormatting>
  <conditionalFormatting sqref="F136:F149">
    <cfRule type="cellIs" dxfId="774" priority="67" stopIfTrue="1" operator="equal">
      <formula>0</formula>
    </cfRule>
  </conditionalFormatting>
  <conditionalFormatting sqref="F136:F149">
    <cfRule type="cellIs" dxfId="773" priority="66" stopIfTrue="1" operator="equal">
      <formula>0</formula>
    </cfRule>
  </conditionalFormatting>
  <conditionalFormatting sqref="F153:F166">
    <cfRule type="cellIs" dxfId="772" priority="65" stopIfTrue="1" operator="equal">
      <formula>0</formula>
    </cfRule>
  </conditionalFormatting>
  <conditionalFormatting sqref="F153:F166">
    <cfRule type="cellIs" dxfId="771" priority="64" stopIfTrue="1" operator="equal">
      <formula>0</formula>
    </cfRule>
  </conditionalFormatting>
  <conditionalFormatting sqref="F203:F216">
    <cfRule type="cellIs" dxfId="770" priority="63" stopIfTrue="1" operator="equal">
      <formula>0</formula>
    </cfRule>
  </conditionalFormatting>
  <conditionalFormatting sqref="F203:F216">
    <cfRule type="cellIs" dxfId="769" priority="62" stopIfTrue="1" operator="equal">
      <formula>0</formula>
    </cfRule>
  </conditionalFormatting>
  <conditionalFormatting sqref="F220:F233">
    <cfRule type="cellIs" dxfId="768" priority="61" stopIfTrue="1" operator="equal">
      <formula>0</formula>
    </cfRule>
  </conditionalFormatting>
  <conditionalFormatting sqref="F220:F233">
    <cfRule type="cellIs" dxfId="767" priority="60" stopIfTrue="1" operator="equal">
      <formula>0</formula>
    </cfRule>
  </conditionalFormatting>
  <conditionalFormatting sqref="F270:F283">
    <cfRule type="cellIs" dxfId="766" priority="59" stopIfTrue="1" operator="equal">
      <formula>0</formula>
    </cfRule>
  </conditionalFormatting>
  <conditionalFormatting sqref="F270:F283">
    <cfRule type="cellIs" dxfId="765" priority="58" stopIfTrue="1" operator="equal">
      <formula>0</formula>
    </cfRule>
  </conditionalFormatting>
  <conditionalFormatting sqref="F287:F300">
    <cfRule type="cellIs" dxfId="764" priority="57" stopIfTrue="1" operator="equal">
      <formula>0</formula>
    </cfRule>
  </conditionalFormatting>
  <conditionalFormatting sqref="F287:F300">
    <cfRule type="cellIs" dxfId="763" priority="56" stopIfTrue="1" operator="equal">
      <formula>0</formula>
    </cfRule>
  </conditionalFormatting>
  <conditionalFormatting sqref="F337:F350">
    <cfRule type="cellIs" dxfId="762" priority="55" stopIfTrue="1" operator="equal">
      <formula>0</formula>
    </cfRule>
  </conditionalFormatting>
  <conditionalFormatting sqref="F337:F350">
    <cfRule type="cellIs" dxfId="761" priority="54" stopIfTrue="1" operator="equal">
      <formula>0</formula>
    </cfRule>
  </conditionalFormatting>
  <conditionalFormatting sqref="F354:F367">
    <cfRule type="cellIs" dxfId="760" priority="53" stopIfTrue="1" operator="equal">
      <formula>0</formula>
    </cfRule>
  </conditionalFormatting>
  <conditionalFormatting sqref="F354:F367">
    <cfRule type="cellIs" dxfId="759" priority="52" stopIfTrue="1" operator="equal">
      <formula>0</formula>
    </cfRule>
  </conditionalFormatting>
  <conditionalFormatting sqref="F404:F417">
    <cfRule type="cellIs" dxfId="758" priority="51" stopIfTrue="1" operator="equal">
      <formula>0</formula>
    </cfRule>
  </conditionalFormatting>
  <conditionalFormatting sqref="F404:F417">
    <cfRule type="cellIs" dxfId="757" priority="50" stopIfTrue="1" operator="equal">
      <formula>0</formula>
    </cfRule>
  </conditionalFormatting>
  <conditionalFormatting sqref="F421:F434">
    <cfRule type="cellIs" dxfId="756" priority="49" stopIfTrue="1" operator="equal">
      <formula>0</formula>
    </cfRule>
  </conditionalFormatting>
  <conditionalFormatting sqref="F421:F434">
    <cfRule type="cellIs" dxfId="755" priority="48" stopIfTrue="1" operator="equal">
      <formula>0</formula>
    </cfRule>
  </conditionalFormatting>
  <conditionalFormatting sqref="F471:F484">
    <cfRule type="cellIs" dxfId="754" priority="47" stopIfTrue="1" operator="equal">
      <formula>0</formula>
    </cfRule>
  </conditionalFormatting>
  <conditionalFormatting sqref="F471:F484">
    <cfRule type="cellIs" dxfId="753" priority="46" stopIfTrue="1" operator="equal">
      <formula>0</formula>
    </cfRule>
  </conditionalFormatting>
  <conditionalFormatting sqref="F488:F501">
    <cfRule type="cellIs" dxfId="752" priority="45" stopIfTrue="1" operator="equal">
      <formula>0</formula>
    </cfRule>
  </conditionalFormatting>
  <conditionalFormatting sqref="F488:F501">
    <cfRule type="cellIs" dxfId="751" priority="44" stopIfTrue="1" operator="equal">
      <formula>0</formula>
    </cfRule>
  </conditionalFormatting>
  <conditionalFormatting sqref="F538:F551">
    <cfRule type="cellIs" dxfId="750" priority="43" stopIfTrue="1" operator="equal">
      <formula>0</formula>
    </cfRule>
  </conditionalFormatting>
  <conditionalFormatting sqref="F538:F551">
    <cfRule type="cellIs" dxfId="749" priority="42" stopIfTrue="1" operator="equal">
      <formula>0</formula>
    </cfRule>
  </conditionalFormatting>
  <conditionalFormatting sqref="F555:F568">
    <cfRule type="cellIs" dxfId="748" priority="41" stopIfTrue="1" operator="equal">
      <formula>0</formula>
    </cfRule>
  </conditionalFormatting>
  <conditionalFormatting sqref="F555:F568">
    <cfRule type="cellIs" dxfId="747" priority="40" stopIfTrue="1" operator="equal">
      <formula>0</formula>
    </cfRule>
  </conditionalFormatting>
  <conditionalFormatting sqref="F605:F618">
    <cfRule type="cellIs" dxfId="746" priority="39" stopIfTrue="1" operator="equal">
      <formula>0</formula>
    </cfRule>
  </conditionalFormatting>
  <conditionalFormatting sqref="F605:F618">
    <cfRule type="cellIs" dxfId="745" priority="38" stopIfTrue="1" operator="equal">
      <formula>0</formula>
    </cfRule>
  </conditionalFormatting>
  <conditionalFormatting sqref="F622:F635">
    <cfRule type="cellIs" dxfId="744" priority="37" stopIfTrue="1" operator="equal">
      <formula>0</formula>
    </cfRule>
  </conditionalFormatting>
  <conditionalFormatting sqref="F622:F635">
    <cfRule type="cellIs" dxfId="743" priority="36" stopIfTrue="1" operator="equal">
      <formula>0</formula>
    </cfRule>
  </conditionalFormatting>
  <conditionalFormatting sqref="F672:F685">
    <cfRule type="cellIs" dxfId="742" priority="35" stopIfTrue="1" operator="equal">
      <formula>0</formula>
    </cfRule>
  </conditionalFormatting>
  <conditionalFormatting sqref="F672:F685">
    <cfRule type="cellIs" dxfId="741" priority="34" stopIfTrue="1" operator="equal">
      <formula>0</formula>
    </cfRule>
  </conditionalFormatting>
  <conditionalFormatting sqref="F689:F702">
    <cfRule type="cellIs" dxfId="740" priority="33" stopIfTrue="1" operator="equal">
      <formula>0</formula>
    </cfRule>
  </conditionalFormatting>
  <conditionalFormatting sqref="F689:F702">
    <cfRule type="cellIs" dxfId="739" priority="32" stopIfTrue="1" operator="equal">
      <formula>0</formula>
    </cfRule>
  </conditionalFormatting>
  <conditionalFormatting sqref="F739:F752">
    <cfRule type="cellIs" dxfId="738" priority="31" stopIfTrue="1" operator="equal">
      <formula>0</formula>
    </cfRule>
  </conditionalFormatting>
  <conditionalFormatting sqref="F739:F752">
    <cfRule type="cellIs" dxfId="737" priority="30" stopIfTrue="1" operator="equal">
      <formula>0</formula>
    </cfRule>
  </conditionalFormatting>
  <conditionalFormatting sqref="F756:F769">
    <cfRule type="cellIs" dxfId="736" priority="29" stopIfTrue="1" operator="equal">
      <formula>0</formula>
    </cfRule>
  </conditionalFormatting>
  <conditionalFormatting sqref="F756:F769">
    <cfRule type="cellIs" dxfId="735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734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733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732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731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730" priority="23" stopIfTrue="1" operator="equal">
      <formula>0</formula>
    </cfRule>
  </conditionalFormatting>
  <conditionalFormatting sqref="K69">
    <cfRule type="cellIs" dxfId="729" priority="22" stopIfTrue="1" operator="equal">
      <formula>0</formula>
    </cfRule>
  </conditionalFormatting>
  <conditionalFormatting sqref="K69">
    <cfRule type="cellIs" dxfId="728" priority="21" stopIfTrue="1" operator="equal">
      <formula>0</formula>
    </cfRule>
  </conditionalFormatting>
  <conditionalFormatting sqref="K136">
    <cfRule type="cellIs" dxfId="727" priority="20" stopIfTrue="1" operator="equal">
      <formula>0</formula>
    </cfRule>
  </conditionalFormatting>
  <conditionalFormatting sqref="K136">
    <cfRule type="cellIs" dxfId="726" priority="19" stopIfTrue="1" operator="equal">
      <formula>0</formula>
    </cfRule>
  </conditionalFormatting>
  <conditionalFormatting sqref="K203">
    <cfRule type="cellIs" dxfId="725" priority="18" stopIfTrue="1" operator="equal">
      <formula>0</formula>
    </cfRule>
  </conditionalFormatting>
  <conditionalFormatting sqref="K203">
    <cfRule type="cellIs" dxfId="724" priority="17" stopIfTrue="1" operator="equal">
      <formula>0</formula>
    </cfRule>
  </conditionalFormatting>
  <conditionalFormatting sqref="K270">
    <cfRule type="cellIs" dxfId="723" priority="16" stopIfTrue="1" operator="equal">
      <formula>0</formula>
    </cfRule>
  </conditionalFormatting>
  <conditionalFormatting sqref="K270">
    <cfRule type="cellIs" dxfId="722" priority="15" stopIfTrue="1" operator="equal">
      <formula>0</formula>
    </cfRule>
  </conditionalFormatting>
  <conditionalFormatting sqref="K337">
    <cfRule type="cellIs" dxfId="721" priority="14" stopIfTrue="1" operator="equal">
      <formula>0</formula>
    </cfRule>
  </conditionalFormatting>
  <conditionalFormatting sqref="K337">
    <cfRule type="cellIs" dxfId="720" priority="13" stopIfTrue="1" operator="equal">
      <formula>0</formula>
    </cfRule>
  </conditionalFormatting>
  <conditionalFormatting sqref="K404">
    <cfRule type="cellIs" dxfId="719" priority="12" stopIfTrue="1" operator="equal">
      <formula>0</formula>
    </cfRule>
  </conditionalFormatting>
  <conditionalFormatting sqref="K404">
    <cfRule type="cellIs" dxfId="718" priority="11" stopIfTrue="1" operator="equal">
      <formula>0</formula>
    </cfRule>
  </conditionalFormatting>
  <conditionalFormatting sqref="K471">
    <cfRule type="cellIs" dxfId="717" priority="10" stopIfTrue="1" operator="equal">
      <formula>0</formula>
    </cfRule>
  </conditionalFormatting>
  <conditionalFormatting sqref="K471">
    <cfRule type="cellIs" dxfId="716" priority="9" stopIfTrue="1" operator="equal">
      <formula>0</formula>
    </cfRule>
  </conditionalFormatting>
  <conditionalFormatting sqref="K538">
    <cfRule type="cellIs" dxfId="715" priority="8" stopIfTrue="1" operator="equal">
      <formula>0</formula>
    </cfRule>
  </conditionalFormatting>
  <conditionalFormatting sqref="K538">
    <cfRule type="cellIs" dxfId="714" priority="7" stopIfTrue="1" operator="equal">
      <formula>0</formula>
    </cfRule>
  </conditionalFormatting>
  <conditionalFormatting sqref="K605">
    <cfRule type="cellIs" dxfId="713" priority="6" stopIfTrue="1" operator="equal">
      <formula>0</formula>
    </cfRule>
  </conditionalFormatting>
  <conditionalFormatting sqref="K605">
    <cfRule type="cellIs" dxfId="712" priority="5" stopIfTrue="1" operator="equal">
      <formula>0</formula>
    </cfRule>
  </conditionalFormatting>
  <conditionalFormatting sqref="K672">
    <cfRule type="cellIs" dxfId="711" priority="4" stopIfTrue="1" operator="equal">
      <formula>0</formula>
    </cfRule>
  </conditionalFormatting>
  <conditionalFormatting sqref="K672">
    <cfRule type="cellIs" dxfId="710" priority="3" stopIfTrue="1" operator="equal">
      <formula>0</formula>
    </cfRule>
  </conditionalFormatting>
  <conditionalFormatting sqref="K739">
    <cfRule type="cellIs" dxfId="709" priority="2" stopIfTrue="1" operator="equal">
      <formula>0</formula>
    </cfRule>
  </conditionalFormatting>
  <conditionalFormatting sqref="K739">
    <cfRule type="cellIs" dxfId="708" priority="1" stopIfTrue="1" operator="equal">
      <formula>0</formula>
    </cfRule>
  </conditionalFormatting>
  <pageMargins left="0.3" right="0.32" top="0.75" bottom="0.75" header="0.3" footer="0.3"/>
  <pageSetup paperSize="9" scale="93" fitToHeight="0"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Normal="100" workbookViewId="0">
      <selection activeCell="Q11" sqref="Q11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Roster!F44</f>
        <v>Dr Schwant von Eaglehorn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John Borojevic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511</v>
      </c>
      <c r="B3" s="519"/>
      <c r="C3" s="112"/>
      <c r="D3" s="119"/>
      <c r="E3" s="120"/>
      <c r="F3" s="121" t="str">
        <f>INDEX(Teamlists!A:D,MATCH($F$1,Teamlists!B:B,0)+2,4)</f>
        <v>Craig Proctor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Roster!F41</f>
        <v>42242</v>
      </c>
      <c r="B4" s="521"/>
      <c r="C4" s="112"/>
      <c r="D4" s="119"/>
      <c r="E4" s="120"/>
      <c r="F4" s="121" t="str">
        <f>INDEX(Teamlists!A:D,MATCH($F$1,Teamlists!B:B,0)+3,4)</f>
        <v>David Marshall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Tim Lynch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501" t="str">
        <f>Roster!F43</f>
        <v>B Grade</v>
      </c>
      <c r="C6" s="112"/>
      <c r="D6" s="119"/>
      <c r="E6" s="120"/>
      <c r="F6" s="121" t="str">
        <f>INDEX(Teamlists!A:D,MATCH($F$1,Teamlists!B:B,0)+5,4)</f>
        <v>Jane Davis ®®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Roster!F42</f>
        <v>Court 1</v>
      </c>
      <c r="C7" s="112"/>
      <c r="D7" s="119"/>
      <c r="E7" s="120"/>
      <c r="F7" s="121" t="str">
        <f>INDEX(Teamlists!A:D,MATCH($F$1,Teamlists!B:B,0)+6,4)</f>
        <v>Pete Rand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Roster!B43</f>
        <v>7:15pm</v>
      </c>
      <c r="C8" s="112"/>
      <c r="D8" s="119"/>
      <c r="E8" s="120"/>
      <c r="F8" s="121" t="str">
        <f>INDEX(Teamlists!A:D,MATCH($F$1,Teamlists!B:B,0)+7,4)</f>
        <v>Stephen Spinks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Talbot Matthews ®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Eddy Rand ®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Roster!F46</f>
        <v>Depth Charges</v>
      </c>
      <c r="C11" s="112"/>
      <c r="D11" s="119"/>
      <c r="E11" s="120"/>
      <c r="F11" s="121" t="str">
        <f>INDEX(Teamlists!A:D,MATCH($F$1,Teamlists!B:B,0)+10,4)</f>
        <v>Ben Linton ®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 t="str">
        <f>INDEX(Teamlists!A:D,MATCH($F$1,Teamlists!B:B,0)+11,4)</f>
        <v>Mark Richards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 t="str">
        <f>INDEX(Teamlists!A:D,MATCH($F$1,Teamlists!B:B,0)+12,4)</f>
        <v>Claire McCartney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Roster!F45</f>
        <v>Crabs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Bruce Maher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Andy Maver</v>
      </c>
      <c r="G20" s="122"/>
      <c r="H20" s="123"/>
      <c r="I20" s="121"/>
      <c r="J20" s="121"/>
      <c r="K20" s="121"/>
    </row>
    <row r="21" spans="1:13" ht="12.75" customHeight="1" x14ac:dyDescent="0.2">
      <c r="A21" s="522">
        <f>Roster!F48</f>
        <v>0</v>
      </c>
      <c r="B21" s="523"/>
      <c r="C21" s="112"/>
      <c r="D21" s="137"/>
      <c r="E21" s="139"/>
      <c r="F21" s="121" t="str">
        <f>INDEX(Teamlists!A:D,MATCH($F$18,Teamlists!B:B,0)+3,4)</f>
        <v>Lea Fannon</v>
      </c>
      <c r="G21" s="122"/>
      <c r="H21" s="123"/>
      <c r="I21" s="121"/>
      <c r="J21" s="121"/>
      <c r="K21" s="121"/>
    </row>
    <row r="22" spans="1:13" ht="12.75" customHeight="1" x14ac:dyDescent="0.25">
      <c r="A22" s="522">
        <f>Roster!F49</f>
        <v>0</v>
      </c>
      <c r="B22" s="523"/>
      <c r="C22" s="112"/>
      <c r="D22" s="137"/>
      <c r="E22" s="120"/>
      <c r="F22" s="121" t="str">
        <f>INDEX(Teamlists!A:D,MATCH($F$18,Teamlists!B:B,0)+4,4)</f>
        <v>Justin Welch ®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522">
        <f>Roster!F50</f>
        <v>0</v>
      </c>
      <c r="B23" s="523"/>
      <c r="C23" s="112"/>
      <c r="D23" s="137"/>
      <c r="E23" s="120"/>
      <c r="F23" s="121" t="str">
        <f>INDEX(Teamlists!A:D,MATCH($F$18,Teamlists!B:B,0)+5,4)</f>
        <v>Malcolm Little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Mark Lewis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Shane Miller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Tony Lumley ®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 t="str">
        <f>INDEX(Teamlists!A:D,MATCH($F$18,Teamlists!B:B,0)+9,4)</f>
        <v>William Maher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3">
      <c r="A30" s="143"/>
      <c r="B30" s="144"/>
      <c r="C30" s="112"/>
      <c r="D30" s="137"/>
      <c r="E30" s="120"/>
      <c r="F30" s="121" t="str">
        <f>INDEX(Teamlists!A:D,MATCH($F$18,Teamlists!B:B,0)+12,4)</f>
        <v xml:space="preserve"> </v>
      </c>
      <c r="G30" s="122"/>
      <c r="H30" s="123"/>
      <c r="I30" s="121"/>
      <c r="J30" s="121"/>
      <c r="K30" s="121"/>
    </row>
    <row r="31" spans="1:13" ht="12.75" customHeight="1" x14ac:dyDescent="0.25">
      <c r="A31" s="112"/>
      <c r="B31" s="133"/>
      <c r="C31" s="112"/>
      <c r="D31" s="137"/>
      <c r="E31" s="120"/>
      <c r="F31" s="121" t="str">
        <f>INDEX(Teamlists!A:D,MATCH($F$18,Teamlists!B:B,0)+13,4)</f>
        <v xml:space="preserve"> 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 t="str">
        <f>INDEX(Teamlists!A:D,MATCH($F$18,Teamlists!B:B,0)+14,4)</f>
        <v xml:space="preserve"> 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91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91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91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92"/>
      <c r="C64" s="192"/>
      <c r="D64" s="192"/>
      <c r="E64" s="192"/>
      <c r="F64" s="192"/>
      <c r="G64" s="192"/>
      <c r="H64" s="192"/>
      <c r="I64" s="192"/>
      <c r="J64" s="192"/>
    </row>
    <row r="65" spans="1:29" s="191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91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91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Roster!G44</f>
        <v>Trojans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Nate Brennan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7</v>
      </c>
      <c r="B70" s="519"/>
      <c r="C70" s="112"/>
      <c r="D70" s="119"/>
      <c r="E70" s="120"/>
      <c r="F70" s="121" t="str">
        <f>INDEX(Teamlists!A:D,MATCH($F$68,Teamlists!B:B,0)+2,4)</f>
        <v>Eddy Rand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Roster!F41</f>
        <v>42242</v>
      </c>
      <c r="B71" s="521"/>
      <c r="C71" s="112"/>
      <c r="D71" s="119"/>
      <c r="E71" s="120"/>
      <c r="F71" s="121" t="str">
        <f>INDEX(Teamlists!A:D,MATCH($F$68,Teamlists!B:B,0)+3,4)</f>
        <v>Izzy Dunn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 xml:space="preserve">Jessica Cowen 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Roster!G43</f>
        <v>D Grade</v>
      </c>
      <c r="C73" s="112"/>
      <c r="D73" s="119"/>
      <c r="E73" s="120"/>
      <c r="F73" s="121" t="str">
        <f>INDEX(Teamlists!A:D,MATCH($F$68,Teamlists!B:B,0)+5,4)</f>
        <v>Ethan Bradford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Roster!G42</f>
        <v>Court 2</v>
      </c>
      <c r="C74" s="112"/>
      <c r="D74" s="119"/>
      <c r="E74" s="120"/>
      <c r="F74" s="121" t="str">
        <f>INDEX(Teamlists!A:D,MATCH($F$68,Teamlists!B:B,0)+6,4)</f>
        <v>Samuel Bedloe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Roster!B43</f>
        <v>7:15pm</v>
      </c>
      <c r="C75" s="112"/>
      <c r="D75" s="119"/>
      <c r="E75" s="120"/>
      <c r="F75" s="121" t="str">
        <f>INDEX(Teamlists!A:D,MATCH($F$68,Teamlists!B:B,0)+7,4)</f>
        <v xml:space="preserve">Rohan Ploughman 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Sophie Williams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Harry  Winch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Roster!G46</f>
        <v>UTAS Flounders</v>
      </c>
      <c r="C78" s="112"/>
      <c r="D78" s="119"/>
      <c r="E78" s="120"/>
      <c r="F78" s="121">
        <f>INDEX(Teamlists!A:D,MATCH($F$68,Teamlists!B:B,0)+10,4)</f>
        <v>0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>
        <f>INDEX(Teamlists!A:D,MATCH($F$68,Teamlists!B:B,0)+14,4)</f>
        <v>0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Roster!G45</f>
        <v>Barbarians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Heather Fenderson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Roster!G9</f>
        <v>0</v>
      </c>
      <c r="C87" s="112"/>
      <c r="D87" s="137"/>
      <c r="E87" s="139"/>
      <c r="F87" s="121" t="str">
        <f>INDEX(Teamlists!A:D,MATCH($F$85,Teamlists!B:B,0)+2,4)</f>
        <v>Ben Linton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Roster!G48</f>
        <v>0</v>
      </c>
      <c r="B88" s="523"/>
      <c r="C88" s="112"/>
      <c r="D88" s="137"/>
      <c r="E88" s="139"/>
      <c r="F88" s="121" t="str">
        <f>INDEX(Teamlists!A:D,MATCH($F$85,Teamlists!B:B,0)+3,4)</f>
        <v>Harry  Owens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Roster!G49</f>
        <v>0</v>
      </c>
      <c r="B89" s="523"/>
      <c r="C89" s="112"/>
      <c r="D89" s="137"/>
      <c r="E89" s="120"/>
      <c r="F89" s="121" t="str">
        <f>INDEX(Teamlists!A:D,MATCH($F$85,Teamlists!B:B,0)+4,4)</f>
        <v>Mahala Fannon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522">
        <f>Roster!G50</f>
        <v>0</v>
      </c>
      <c r="B90" s="523"/>
      <c r="C90" s="112"/>
      <c r="D90" s="137"/>
      <c r="E90" s="120"/>
      <c r="F90" s="121" t="str">
        <f>INDEX(Teamlists!A:D,MATCH($F$85,Teamlists!B:B,0)+5,4)</f>
        <v>Erik Roberts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Maia Medhurst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Tasman Inglis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Amelia Newman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Brumby Smalley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>
        <f>INDEX(Teamlists!A:D,MATCH($F$85,Teamlists!B:B,0)+10,4)</f>
        <v>0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>
        <f>INDEX(Teamlists!A:D,MATCH($F$85,Teamlists!B:B,0)+14,4)</f>
        <v>0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91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91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91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29" s="191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91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91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Roster!H44</f>
        <v xml:space="preserve">Vikings 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Hunter Smalley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7</v>
      </c>
      <c r="B137" s="519"/>
      <c r="C137" s="112"/>
      <c r="D137" s="119"/>
      <c r="E137" s="120"/>
      <c r="F137" s="121" t="str">
        <f>INDEX(Teamlists!A:D,MATCH($F$135,Teamlists!B:B,0)+2,4)</f>
        <v>Holly Russell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Roster!F41</f>
        <v>42242</v>
      </c>
      <c r="B138" s="521"/>
      <c r="C138" s="112"/>
      <c r="D138" s="119"/>
      <c r="E138" s="120"/>
      <c r="F138" s="121" t="str">
        <f>INDEX(Teamlists!A:D,MATCH($F$135,Teamlists!B:B,0)+3,4)</f>
        <v>Louis Crowe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Bronte Abell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Roster!H43</f>
        <v>D Grade</v>
      </c>
      <c r="C140" s="112"/>
      <c r="D140" s="119"/>
      <c r="E140" s="120"/>
      <c r="F140" s="121" t="str">
        <f>INDEX(Teamlists!A:D,MATCH($F$135,Teamlists!B:B,0)+5,4)</f>
        <v>Jaidyn Estcourt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Roster!H42</f>
        <v>Court 3</v>
      </c>
      <c r="C141" s="112"/>
      <c r="D141" s="119"/>
      <c r="E141" s="120"/>
      <c r="F141" s="121" t="str">
        <f>INDEX(Teamlists!A:D,MATCH($F$135,Teamlists!B:B,0)+6,4)</f>
        <v>Emily Taylor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Roster!B43</f>
        <v>7:15pm</v>
      </c>
      <c r="C142" s="112"/>
      <c r="D142" s="119"/>
      <c r="E142" s="120"/>
      <c r="F142" s="121" t="str">
        <f>INDEX(Teamlists!A:D,MATCH($F$135,Teamlists!B:B,0)+7,4)</f>
        <v>Jordan Struthers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INDEX(Teamlists!A:D,MATCH($F$18,Teamlists!B:B,0)+8,4)</f>
        <v>Tony Lumley ®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James Trotter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Roster!H46</f>
        <v>Hot Chilli Prawns</v>
      </c>
      <c r="C145" s="112"/>
      <c r="D145" s="119"/>
      <c r="E145" s="120"/>
      <c r="F145" s="121" t="str">
        <f>INDEX(Teamlists!A:D,MATCH($F$135,Teamlists!B:B,0)+10,4)</f>
        <v>Joe Waddington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 t="str">
        <f>INDEX(Teamlists!A:D,MATCH($F$135,Teamlists!B:B,0)+14,4)</f>
        <v xml:space="preserve"> 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Roster!H45</f>
        <v>Gladiators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Maisey  Fraser-Easton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Roster!H9</f>
        <v>0</v>
      </c>
      <c r="C154" s="112"/>
      <c r="D154" s="137"/>
      <c r="E154" s="139"/>
      <c r="F154" s="121" t="str">
        <f>INDEX(Teamlists!A:D,MATCH($F$152,Teamlists!B:B,0)+2,4)</f>
        <v>Alex  Davies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Roster!H48</f>
        <v>0</v>
      </c>
      <c r="B155" s="523"/>
      <c r="C155" s="112"/>
      <c r="D155" s="137"/>
      <c r="E155" s="139"/>
      <c r="F155" s="121" t="str">
        <f>INDEX(Teamlists!A:D,MATCH($F$152,Teamlists!B:B,0)+3,4)</f>
        <v>Simon Watt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Roster!H49</f>
        <v>0</v>
      </c>
      <c r="B156" s="523"/>
      <c r="C156" s="112"/>
      <c r="D156" s="137"/>
      <c r="E156" s="120"/>
      <c r="F156" s="121" t="str">
        <f>INDEX(Teamlists!A:D,MATCH($F$152,Teamlists!B:B,0)+4,4)</f>
        <v>Elise Cleary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522">
        <f>Roster!H50</f>
        <v>0</v>
      </c>
      <c r="B157" s="523"/>
      <c r="C157" s="112"/>
      <c r="D157" s="137"/>
      <c r="E157" s="120"/>
      <c r="F157" s="121" t="str">
        <f>INDEX(Teamlists!A:D,MATCH($F$152,Teamlists!B:B,0)+5,4)</f>
        <v>Matthew French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Maddie Lohrey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>Max Chung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Katie Hamilton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Jerry Eaton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 t="str">
        <f>INDEX(Teamlists!A:D,MATCH($F$152,Teamlists!B:B,0)+10,4)</f>
        <v>Oliver Wareing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91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91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91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92"/>
      <c r="C198" s="192"/>
      <c r="D198" s="192"/>
      <c r="E198" s="192"/>
      <c r="F198" s="192"/>
      <c r="G198" s="192"/>
      <c r="H198" s="192"/>
      <c r="I198" s="192"/>
      <c r="J198" s="192"/>
    </row>
    <row r="199" spans="1:29" s="191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91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91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Roster!F52</f>
        <v>Depth Charges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Harry Van Der Woude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7</v>
      </c>
      <c r="B204" s="519"/>
      <c r="C204" s="112"/>
      <c r="D204" s="119"/>
      <c r="E204" s="120"/>
      <c r="F204" s="121" t="str">
        <f>INDEX(Teamlists!A:D,MATCH($F$202,Teamlists!B:B,0)+2,4)</f>
        <v>Craig Granquist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Roster!F41</f>
        <v>42242</v>
      </c>
      <c r="B205" s="521"/>
      <c r="C205" s="112"/>
      <c r="D205" s="119"/>
      <c r="E205" s="120"/>
      <c r="F205" s="121" t="str">
        <f>INDEX(Teamlists!A:D,MATCH($F$202,Teamlists!B:B,0)+3,4)</f>
        <v>Glenn Wickham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>Colin Hepher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Roster!F51</f>
        <v>A Grade</v>
      </c>
      <c r="C207" s="112"/>
      <c r="D207" s="119"/>
      <c r="E207" s="120"/>
      <c r="F207" s="121" t="str">
        <f>INDEX(Teamlists!A:D,MATCH($F$202,Teamlists!B:B,0)+5,4)</f>
        <v>Ian Shanahan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Roster!F42</f>
        <v>Court 1</v>
      </c>
      <c r="C208" s="112"/>
      <c r="D208" s="119"/>
      <c r="E208" s="120"/>
      <c r="F208" s="121" t="str">
        <f>INDEX(Teamlists!A:D,MATCH($F$202,Teamlists!B:B,0)+6,4)</f>
        <v>Matt McCartney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Roster!B51</f>
        <v>7:53pm</v>
      </c>
      <c r="C209" s="112"/>
      <c r="D209" s="119"/>
      <c r="E209" s="120"/>
      <c r="F209" s="121" t="str">
        <f>INDEX(Teamlists!A:D,MATCH($F$202,Teamlists!B:B,0)+7,4)</f>
        <v>Simon Talbot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Tori Wickham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Fiona Walsh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Roster!F54</f>
        <v>Raging Ranga's</v>
      </c>
      <c r="C212" s="112"/>
      <c r="D212" s="119"/>
      <c r="E212" s="120"/>
      <c r="F212" s="121" t="str">
        <f>INDEX(Teamlists!A:D,MATCH($F$202,Teamlists!B:B,0)+10,4)</f>
        <v>James Milner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 t="str">
        <f>INDEX(Teamlists!A:D,MATCH($F$202,Teamlists!B:B,0)+11,4)</f>
        <v xml:space="preserve"> 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Roster!F53</f>
        <v>Turbo Taddies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Nick Yong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Aidan Young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Roster!F56</f>
        <v>0</v>
      </c>
      <c r="B222" s="523"/>
      <c r="C222" s="112"/>
      <c r="D222" s="137"/>
      <c r="E222" s="139"/>
      <c r="F222" s="121" t="str">
        <f>INDEX(Teamlists!A:D,MATCH($F$219,Teamlists!B:B,0)+3,4)</f>
        <v>Cameron Lewis</v>
      </c>
      <c r="G222" s="122"/>
      <c r="H222" s="123"/>
      <c r="I222" s="121"/>
      <c r="J222" s="121"/>
      <c r="K222" s="121"/>
    </row>
    <row r="223" spans="1:13" ht="12.75" customHeight="1" x14ac:dyDescent="0.25">
      <c r="A223" s="522">
        <f>Roster!F57</f>
        <v>0</v>
      </c>
      <c r="B223" s="523"/>
      <c r="C223" s="112"/>
      <c r="D223" s="137"/>
      <c r="E223" s="120"/>
      <c r="F223" s="121" t="str">
        <f>INDEX(Teamlists!A:D,MATCH($F$219,Teamlists!B:B,0)+4,4)</f>
        <v>Olivia Johnson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522">
        <f>Roster!F58</f>
        <v>0</v>
      </c>
      <c r="B224" s="523"/>
      <c r="C224" s="112"/>
      <c r="D224" s="137"/>
      <c r="E224" s="120"/>
      <c r="F224" s="121" t="str">
        <f>INDEX(Teamlists!A:D,MATCH($F$219,Teamlists!B:B,0)+5,4)</f>
        <v>Jason Whelan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Job Carr-Turbitt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Ben Coombe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Nathan Whelan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Matt Iiles ®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>
        <f>INDEX(Teamlists!A:D,MATCH($F$219,Teamlists!B:B,0)+10,4)</f>
        <v>0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91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91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91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192"/>
      <c r="C265" s="192"/>
      <c r="D265" s="192"/>
      <c r="E265" s="192"/>
      <c r="F265" s="192"/>
      <c r="G265" s="192"/>
      <c r="H265" s="192"/>
      <c r="I265" s="192"/>
      <c r="J265" s="192"/>
    </row>
    <row r="266" spans="1:29" s="191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91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91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Roster!G52</f>
        <v>UTAS Flounders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Eddy Rand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7</v>
      </c>
      <c r="B271" s="519"/>
      <c r="C271" s="112"/>
      <c r="D271" s="119"/>
      <c r="E271" s="120"/>
      <c r="F271" s="121" t="str">
        <f>INDEX(Teamlists!A:D,MATCH($F$269,Teamlists!B:B,0)+2,4)</f>
        <v>Ben Linton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Roster!F41</f>
        <v>42242</v>
      </c>
      <c r="B272" s="521"/>
      <c r="C272" s="112"/>
      <c r="D272" s="119"/>
      <c r="E272" s="120"/>
      <c r="F272" s="121" t="str">
        <f>INDEX(Teamlists!A:D,MATCH($F$269,Teamlists!B:B,0)+3,4)</f>
        <v>Nate Brennan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>
        <f>INDEX(Teamlists!A:D,MATCH($F$269,Teamlists!B:B,0)+4,4)</f>
        <v>0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Roster!G51</f>
        <v>C Grade</v>
      </c>
      <c r="C274" s="112"/>
      <c r="D274" s="119"/>
      <c r="E274" s="120"/>
      <c r="F274" s="121">
        <f>INDEX(Teamlists!A:D,MATCH($F$269,Teamlists!B:B,0)+5,4)</f>
        <v>0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Roster!G4</f>
        <v>Court 2</v>
      </c>
      <c r="C275" s="112"/>
      <c r="D275" s="119"/>
      <c r="E275" s="120"/>
      <c r="F275" s="121">
        <f>INDEX(Teamlists!A:D,MATCH($F$269,Teamlists!B:B,0)+6,4)</f>
        <v>0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Roster!B51</f>
        <v>7:53pm</v>
      </c>
      <c r="C276" s="112"/>
      <c r="D276" s="119"/>
      <c r="E276" s="120"/>
      <c r="F276" s="121">
        <f>INDEX(Teamlists!A:D,MATCH($F$269,Teamlists!B:B,0)+7,4)</f>
        <v>0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>
        <f>INDEX(Teamlists!A:D,MATCH($F$269,Teamlists!B:B,0)+8,4)</f>
        <v>0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>
        <f>INDEX(Teamlists!A:D,MATCH($F$269,Teamlists!B:B,0)+9,4)</f>
        <v>0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Roster!G54</f>
        <v>Dr Schwant von Eaglehorn</v>
      </c>
      <c r="C279" s="112"/>
      <c r="D279" s="119"/>
      <c r="E279" s="120"/>
      <c r="F279" s="121">
        <f>INDEX(Teamlists!A:D,MATCH($F$269,Teamlists!B:B,0)+10,4)</f>
        <v>0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>
        <f>INDEX(Teamlists!A:D,MATCH($F$269,Teamlists!B:B,0)+11,4)</f>
        <v>0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>
        <f>INDEX(Teamlists!A:D,MATCH($F$269,Teamlists!B:B,0)+12,4)</f>
        <v>0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Roster!G53</f>
        <v>What the Puck?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 xml:space="preserve">Izzy Dunn © 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Louis Roberts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Roster!G56</f>
        <v>0</v>
      </c>
      <c r="B289" s="523"/>
      <c r="C289" s="112"/>
      <c r="D289" s="137"/>
      <c r="E289" s="139"/>
      <c r="F289" s="121" t="str">
        <f>INDEX(Teamlists!A:D,MATCH($F$286,Teamlists!B:B,0)+3,4)</f>
        <v>Lauren Davidson</v>
      </c>
      <c r="G289" s="122"/>
      <c r="H289" s="123"/>
      <c r="I289" s="121"/>
      <c r="J289" s="121"/>
      <c r="K289" s="121"/>
    </row>
    <row r="290" spans="1:13" ht="12.75" customHeight="1" x14ac:dyDescent="0.25">
      <c r="A290" s="522">
        <f>Roster!G57</f>
        <v>0</v>
      </c>
      <c r="B290" s="523"/>
      <c r="C290" s="112"/>
      <c r="D290" s="137"/>
      <c r="E290" s="120"/>
      <c r="F290" s="121" t="str">
        <f>INDEX(Teamlists!A:D,MATCH($F$286,Teamlists!B:B,0)+4,4)</f>
        <v>Emma Condie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522">
        <f>Roster!G58</f>
        <v>0</v>
      </c>
      <c r="B291" s="523"/>
      <c r="C291" s="112"/>
      <c r="D291" s="137"/>
      <c r="E291" s="120"/>
      <c r="F291" s="121" t="str">
        <f>INDEX(Teamlists!A:D,MATCH($F$286,Teamlists!B:B,0)+5,4)</f>
        <v>Harry Owens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Harry Payne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Miriam Roberts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 t="str">
        <f>INDEX(Teamlists!A:D,MATCH($F$286,Teamlists!B:B,0)+8,4)</f>
        <v>Phillida Bridley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 t="str">
        <f>INDEX(Teamlists!A:D,MATCH($F$286,Teamlists!B:B,0)+9,4)</f>
        <v>Maisey Fraser-Easton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>
        <f>INDEX(Teamlists!A:D,MATCH($F$286,Teamlists!B:B,0)+10,4)</f>
        <v>0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>
        <f>INDEX(Teamlists!A:D,MATCH($F$286,Teamlists!B:B,0)+11,4)</f>
        <v>0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91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91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91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92"/>
      <c r="C332" s="192"/>
      <c r="D332" s="192"/>
      <c r="E332" s="192"/>
      <c r="F332" s="192"/>
      <c r="G332" s="192"/>
      <c r="H332" s="192"/>
      <c r="I332" s="192"/>
      <c r="J332" s="192"/>
    </row>
    <row r="333" spans="1:29" s="191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91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91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Roster!H52</f>
        <v>Water Rats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Matt Debnam ©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7</v>
      </c>
      <c r="B338" s="519"/>
      <c r="C338" s="112"/>
      <c r="D338" s="119"/>
      <c r="E338" s="120"/>
      <c r="F338" s="121" t="str">
        <f>INDEX(Teamlists!A:D,MATCH($F$336,Teamlists!B:B,0)+2,4)</f>
        <v>Robbie Maver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Roster!F41</f>
        <v>42242</v>
      </c>
      <c r="B339" s="521"/>
      <c r="C339" s="112"/>
      <c r="D339" s="119"/>
      <c r="E339" s="120"/>
      <c r="F339" s="121" t="str">
        <f>INDEX(Teamlists!A:D,MATCH($F$336,Teamlists!B:B,0)+3,4)</f>
        <v>Daniel Debnam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Damien Johnson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Roster!H51</f>
        <v>B Grade</v>
      </c>
      <c r="C341" s="112"/>
      <c r="D341" s="119"/>
      <c r="E341" s="120"/>
      <c r="F341" s="121" t="str">
        <f>INDEX(Teamlists!A:D,MATCH($F$336,Teamlists!B:B,0)+5,4)</f>
        <v>Josh Debnam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Roster!H4</f>
        <v>Court 3</v>
      </c>
      <c r="C342" s="112"/>
      <c r="D342" s="119"/>
      <c r="E342" s="120"/>
      <c r="F342" s="121" t="str">
        <f>INDEX(Teamlists!A:D,MATCH($F$336,Teamlists!B:B,0)+6,4)</f>
        <v>David Lambert (?)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Roster!B51</f>
        <v>7:53pm</v>
      </c>
      <c r="C343" s="112"/>
      <c r="D343" s="119"/>
      <c r="E343" s="120"/>
      <c r="F343" s="121" t="str">
        <f>INDEX(Teamlists!A:D,MATCH($F$336,Teamlists!B:B,0)+7,4)</f>
        <v>Rhys Jones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Glenn Keppel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Alex Davies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Roster!H54</f>
        <v>Ariba Amoebas</v>
      </c>
      <c r="C346" s="112"/>
      <c r="D346" s="119"/>
      <c r="E346" s="120"/>
      <c r="F346" s="121">
        <f>INDEX(Teamlists!A:D,MATCH($F$336,Teamlists!B:B,0)+10,4)</f>
        <v>0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>
        <f>INDEX(Teamlists!A:D,MATCH($F$336,Teamlists!B:B,0)+13,4)</f>
        <v>0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>
        <f>INDEX(Teamlists!A:D,MATCH($F$336,Teamlists!B:B,0)+14,4)</f>
        <v>0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Roster!H53</f>
        <v>Hot Chilli Prawns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Shaun Quin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Chris Lohberger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Roster!H57</f>
        <v>0</v>
      </c>
      <c r="B356" s="523"/>
      <c r="C356" s="112"/>
      <c r="D356" s="137"/>
      <c r="E356" s="139"/>
      <c r="F356" s="121" t="str">
        <f>INDEX(Teamlists!A:D,MATCH($F$353,Teamlists!B:B,0)+3,4)</f>
        <v>Craig Sanderson</v>
      </c>
      <c r="G356" s="122"/>
      <c r="H356" s="123"/>
      <c r="I356" s="121"/>
      <c r="J356" s="121"/>
      <c r="K356" s="121"/>
    </row>
    <row r="357" spans="1:13" ht="12.75" customHeight="1" x14ac:dyDescent="0.25">
      <c r="A357" s="522">
        <f>Roster!H58</f>
        <v>0</v>
      </c>
      <c r="B357" s="523"/>
      <c r="C357" s="112"/>
      <c r="D357" s="137"/>
      <c r="E357" s="120"/>
      <c r="F357" s="121" t="str">
        <f>INDEX(Teamlists!A:D,MATCH($F$353,Teamlists!B:B,0)+4,4)</f>
        <v>Rudy Kloser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Matt Sherlock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Matt Webb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Piete Vanderwoude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Ray Brereton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>
        <f>INDEX(Teamlists!A:D,MATCH($F$353,Teamlists!B:B,0)+9,4)</f>
        <v>0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 t="str">
        <f>INDEX(Teamlists!A:D,MATCH($F$353,Teamlists!B:B,0)+12,4)</f>
        <v xml:space="preserve"> 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 t="str">
        <f>INDEX(Teamlists!A:D,MATCH($F$353,Teamlists!B:B,0)+13,4)</f>
        <v xml:space="preserve"> 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 t="str">
        <f>INDEX(Teamlists!A:D,MATCH($F$353,Teamlists!B:B,0)+14,4)</f>
        <v xml:space="preserve"> 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91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91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91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92"/>
      <c r="C399" s="192"/>
      <c r="D399" s="192"/>
      <c r="E399" s="192"/>
      <c r="F399" s="192"/>
      <c r="G399" s="192"/>
      <c r="H399" s="192"/>
      <c r="I399" s="192"/>
      <c r="J399" s="192"/>
    </row>
    <row r="400" spans="1:29" s="191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91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91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Roster!F60</f>
        <v>Aquaholics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Steve Kilpatrick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7</v>
      </c>
      <c r="B405" s="519"/>
      <c r="C405" s="112"/>
      <c r="D405" s="119"/>
      <c r="E405" s="120"/>
      <c r="F405" s="121" t="str">
        <f>INDEX(Teamlists!A:D,MATCH($F$403,Teamlists!B:B,0)+2,4)</f>
        <v>Olivia Sanderson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Roster!F41</f>
        <v>42242</v>
      </c>
      <c r="B406" s="521"/>
      <c r="C406" s="112"/>
      <c r="D406" s="119"/>
      <c r="E406" s="120"/>
      <c r="F406" s="121" t="str">
        <f>INDEX(Teamlists!A:D,MATCH($F$403,Teamlists!B:B,0)+3,4)</f>
        <v>Brett Blandford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Chris Schuecker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Roster!F59</f>
        <v>A Grade</v>
      </c>
      <c r="C408" s="112"/>
      <c r="D408" s="119"/>
      <c r="E408" s="120"/>
      <c r="F408" s="121" t="str">
        <f>INDEX(Teamlists!A:D,MATCH($F$403,Teamlists!B:B,0)+5,4)</f>
        <v>Jeremy Sugden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Roster!F42</f>
        <v>Court 1</v>
      </c>
      <c r="C409" s="112"/>
      <c r="D409" s="119"/>
      <c r="E409" s="120"/>
      <c r="F409" s="121" t="str">
        <f>INDEX(Teamlists!A:D,MATCH($F$403,Teamlists!B:B,0)+6,4)</f>
        <v>Matt Baker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Roster!B59</f>
        <v>8:29pm</v>
      </c>
      <c r="C410" s="112"/>
      <c r="D410" s="119"/>
      <c r="E410" s="120"/>
      <c r="F410" s="121" t="str">
        <f>INDEX(Teamlists!A:D,MATCH($F$403,Teamlists!B:B,0)+7,4)</f>
        <v>Nick Johnston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Robbie Kilpatrick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Scott Allen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Roster!F62</f>
        <v>Turbo Taddies</v>
      </c>
      <c r="C413" s="112"/>
      <c r="D413" s="119"/>
      <c r="E413" s="120"/>
      <c r="F413" s="121" t="str">
        <f>INDEX(Teamlists!A:D,MATCH($F$403,Teamlists!B:B,0)+10,4)</f>
        <v>Rowan Trebilco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Roster!F61</f>
        <v>Raging Ranga's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Jack Robert-Tissot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Romy Keppel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Roster!F65</f>
        <v>0</v>
      </c>
      <c r="B423" s="523"/>
      <c r="C423" s="112"/>
      <c r="D423" s="137"/>
      <c r="E423" s="139"/>
      <c r="F423" s="121" t="str">
        <f>INDEX(Teamlists!A:D,MATCH($F$420,Teamlists!B:B,0)+3,4)</f>
        <v>Liam Quin</v>
      </c>
      <c r="G423" s="122"/>
      <c r="H423" s="123"/>
      <c r="I423" s="121"/>
      <c r="J423" s="121"/>
      <c r="K423" s="121"/>
    </row>
    <row r="424" spans="1:13" ht="12.75" customHeight="1" x14ac:dyDescent="0.25">
      <c r="A424" s="522">
        <f>Roster!F66</f>
        <v>0</v>
      </c>
      <c r="B424" s="523"/>
      <c r="C424" s="112"/>
      <c r="D424" s="137"/>
      <c r="E424" s="120"/>
      <c r="F424" s="121" t="str">
        <f>INDEX(Teamlists!A:D,MATCH($F$420,Teamlists!B:B,0)+4,4)</f>
        <v>Garry Davidson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Richard Cleary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Tom Howarth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William Bowling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Toby Bond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Patrick Meany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>
        <f>INDEX(Teamlists!A:D,MATCH($F$420,Teamlists!B:B,0)+10,4)</f>
        <v>0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>
        <f>INDEX(Teamlists!A:D,MATCH($F$420,Teamlists!B:B,0)+11,4)</f>
        <v>0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91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91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91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92"/>
      <c r="C466" s="192"/>
      <c r="D466" s="192"/>
      <c r="E466" s="192"/>
      <c r="F466" s="192"/>
      <c r="G466" s="192"/>
      <c r="H466" s="192"/>
      <c r="I466" s="192"/>
      <c r="J466" s="192"/>
    </row>
    <row r="467" spans="1:29" s="191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91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91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Roster!G60</f>
        <v>Plying Pucksters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>Chris Allchin ©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7</v>
      </c>
      <c r="B472" s="519"/>
      <c r="C472" s="112"/>
      <c r="D472" s="119"/>
      <c r="E472" s="120"/>
      <c r="F472" s="121" t="str">
        <f>INDEX(Teamlists!A:D,MATCH($F$470,Teamlists!B:B,0)+2,4)</f>
        <v xml:space="preserve">George Williams 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Roster!F41</f>
        <v>42242</v>
      </c>
      <c r="B473" s="521"/>
      <c r="C473" s="112"/>
      <c r="D473" s="119"/>
      <c r="E473" s="120"/>
      <c r="F473" s="121" t="str">
        <f>INDEX(Teamlists!A:D,MATCH($F$470,Teamlists!B:B,0)+3,4)</f>
        <v>Jeremy Kearney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Dan Brown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Roster!G59</f>
        <v>C Grade</v>
      </c>
      <c r="C475" s="112"/>
      <c r="D475" s="119"/>
      <c r="E475" s="120"/>
      <c r="F475" s="121" t="str">
        <f>INDEX(Teamlists!A:D,MATCH($F$470,Teamlists!B:B,0)+5,4)</f>
        <v>Gabby Brown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Roster!G42</f>
        <v>Court 2</v>
      </c>
      <c r="C476" s="112"/>
      <c r="D476" s="119"/>
      <c r="E476" s="120"/>
      <c r="F476" s="121" t="str">
        <f>INDEX(Teamlists!A:D,MATCH($F$470,Teamlists!B:B,0)+6,4)</f>
        <v>John Walch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Roster!B59</f>
        <v>8:29pm</v>
      </c>
      <c r="C477" s="112"/>
      <c r="D477" s="119"/>
      <c r="E477" s="120"/>
      <c r="F477" s="121" t="str">
        <f>INDEX(Teamlists!A:D,MATCH($F$470,Teamlists!B:B,0)+7,4)</f>
        <v>Tony Lumley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>
        <f>INDEX(Teamlists!A:D,MATCH($F$470,Teamlists!B:B,0)+8,4)</f>
        <v>0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>
        <f>INDEX(Teamlists!A:D,MATCH($F$470,Teamlists!B:B,0)+9,4)</f>
        <v>0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Roster!G62</f>
        <v>Cardiac Concerns</v>
      </c>
      <c r="C480" s="112"/>
      <c r="D480" s="119"/>
      <c r="E480" s="120"/>
      <c r="F480" s="121">
        <f>INDEX(Teamlists!A:D,MATCH($F$470,Teamlists!B:B,0)+10,4)</f>
        <v>0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 t="str">
        <f>INDEX(Teamlists!A:D,MATCH($F$470,Teamlists!B:B,0)+13,4)</f>
        <v xml:space="preserve"> 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Roster!G61</f>
        <v>The Grizzlies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Henry Maxwell ©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Austin Stephens</v>
      </c>
      <c r="G489" s="122"/>
      <c r="H489" s="123"/>
      <c r="I489" s="121"/>
      <c r="J489" s="121"/>
      <c r="K489" s="121"/>
    </row>
    <row r="490" spans="1:13" ht="12.75" customHeight="1" x14ac:dyDescent="0.25">
      <c r="A490" s="522">
        <f>Roster!G65</f>
        <v>0</v>
      </c>
      <c r="B490" s="523"/>
      <c r="C490" s="112"/>
      <c r="D490" s="137"/>
      <c r="E490" s="139"/>
      <c r="F490" s="121" t="str">
        <f>INDEX(Teamlists!A:D,MATCH($F$487,Teamlists!B:B,0)+3,4)</f>
        <v>David Furmage</v>
      </c>
      <c r="G490" s="122"/>
      <c r="H490" s="123"/>
      <c r="I490" s="121"/>
      <c r="J490" s="121"/>
      <c r="K490" s="121"/>
    </row>
    <row r="491" spans="1:13" ht="12.75" customHeight="1" x14ac:dyDescent="0.25">
      <c r="A491" s="522">
        <f>Roster!G66</f>
        <v>0</v>
      </c>
      <c r="B491" s="523"/>
      <c r="C491" s="112"/>
      <c r="D491" s="137"/>
      <c r="E491" s="120"/>
      <c r="F491" s="121" t="str">
        <f>INDEX(Teamlists!A:D,MATCH($F$487,Teamlists!B:B,0)+4,4)</f>
        <v>Elizabeth Thurn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 t="str">
        <f>INDEX(Teamlists!A:D,MATCH($F$487,Teamlists!B:B,0)+5,4)</f>
        <v>Oliver Maxwell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Robbie Gaffney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Seb Krasnicki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 t="str">
        <f>INDEX(Teamlists!A:D,MATCH($F$487,Teamlists!B:B,0)+8,4)</f>
        <v>Scott Rag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 t="str">
        <f>INDEX(Teamlists!A:D,MATCH($F$487,Teamlists!B:B,0)+9,4)</f>
        <v>Tim Lamb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 t="str">
        <f>INDEX(Teamlists!A:D,MATCH($F$487,Teamlists!B:B,0)+10,4)</f>
        <v>Tom Krasnicki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 t="str">
        <f>INDEX(Teamlists!A:D,MATCH($F$487,Teamlists!B:B,0)+11,4)</f>
        <v>Laura Smith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91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91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91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92"/>
      <c r="C533" s="192"/>
      <c r="D533" s="192"/>
      <c r="E533" s="192"/>
      <c r="F533" s="192"/>
      <c r="G533" s="192"/>
      <c r="H533" s="192"/>
      <c r="I533" s="192"/>
      <c r="J533" s="192"/>
    </row>
    <row r="534" spans="1:29" s="191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91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91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Roster!H60</f>
        <v>Ariba Amoebas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Chris Bond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7</v>
      </c>
      <c r="B539" s="519"/>
      <c r="C539" s="112"/>
      <c r="D539" s="119"/>
      <c r="E539" s="120"/>
      <c r="F539" s="121" t="str">
        <f>INDEX(Teamlists!A:D,MATCH($F$537,Teamlists!B:B,0)+2,4)</f>
        <v>Kirstie Kay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Roster!F41</f>
        <v>42242</v>
      </c>
      <c r="B540" s="521"/>
      <c r="C540" s="112"/>
      <c r="D540" s="119"/>
      <c r="E540" s="120"/>
      <c r="F540" s="121" t="str">
        <f>INDEX(Teamlists!A:D,MATCH($F$537,Teamlists!B:B,0)+3,4)</f>
        <v>Stephanie Wickham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David Hilder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Roster!H59</f>
        <v>B Grade</v>
      </c>
      <c r="C542" s="112"/>
      <c r="D542" s="119"/>
      <c r="E542" s="120"/>
      <c r="F542" s="121" t="str">
        <f>INDEX(Teamlists!A:D,MATCH($F$537,Teamlists!B:B,0)+5,4)</f>
        <v>Jack Adolph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Roster!H42</f>
        <v>Court 3</v>
      </c>
      <c r="C543" s="112"/>
      <c r="D543" s="119"/>
      <c r="E543" s="120"/>
      <c r="F543" s="121" t="str">
        <f>INDEX(Teamlists!A:D,MATCH($F$537,Teamlists!B:B,0)+6,4)</f>
        <v>Larnie Linton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Roster!B59</f>
        <v>8:29pm</v>
      </c>
      <c r="C544" s="112"/>
      <c r="D544" s="119"/>
      <c r="E544" s="120"/>
      <c r="F544" s="121" t="str">
        <f>INDEX(Teamlists!A:D,MATCH($F$537,Teamlists!B:B,0)+7,4)</f>
        <v>Jack Inglis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>
        <f>INDEX(Teamlists!A:D,MATCH($F$537,Teamlists!B:B,0)+8,4)</f>
        <v>0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>
        <f>INDEX(Teamlists!A:D,MATCH($F$537,Teamlists!B:B,0)+9,4)</f>
        <v>0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Roster!H62</f>
        <v>Cilia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>
        <f>INDEX(Teamlists!A:D,MATCH($F$537,Teamlists!B:B,0)+12,4)</f>
        <v>0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>
        <f>INDEX(Teamlists!A:D,MATCH($F$537,Teamlists!B:B,0)+13,4)</f>
        <v>0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>
        <f>INDEX(Teamlists!A:D,MATCH($F$537,Teamlists!B:B,0)+14,4)</f>
        <v>0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Roster!H61</f>
        <v>Old Puckers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Edward Forbes ©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Adam Bridley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Roster!H65</f>
        <v>0</v>
      </c>
      <c r="B557" s="523"/>
      <c r="C557" s="112"/>
      <c r="D557" s="137"/>
      <c r="E557" s="139"/>
      <c r="F557" s="121" t="str">
        <f>INDEX(Teamlists!A:D,MATCH($F$554,Teamlists!B:B,0)+3,4)</f>
        <v>Andrew Cawthorn</v>
      </c>
      <c r="G557" s="122"/>
      <c r="H557" s="123"/>
      <c r="I557" s="121"/>
      <c r="J557" s="121"/>
      <c r="K557" s="121"/>
    </row>
    <row r="558" spans="1:13" ht="12.75" customHeight="1" x14ac:dyDescent="0.25">
      <c r="A558" s="522">
        <f>Roster!H66</f>
        <v>0</v>
      </c>
      <c r="B558" s="523"/>
      <c r="C558" s="112"/>
      <c r="D558" s="137"/>
      <c r="E558" s="120"/>
      <c r="F558" s="121" t="str">
        <f>INDEX(Teamlists!A:D,MATCH($F$554,Teamlists!B:B,0)+4,4)</f>
        <v>Brett Muir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Curtis Pizzalotto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Mark Packer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Jamie McAllister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Joe Valentine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Mark Stalker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>
        <f>INDEX(Teamlists!A:D,MATCH($F$554,Teamlists!B:B,0)+10,4)</f>
        <v>0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>
        <f>INDEX(Teamlists!A:D,MATCH($F$554,Teamlists!B:B,0)+12,4)</f>
        <v>0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91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91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91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92"/>
      <c r="C600" s="192"/>
      <c r="D600" s="192"/>
      <c r="E600" s="192"/>
      <c r="F600" s="192"/>
      <c r="G600" s="192"/>
      <c r="H600" s="192"/>
      <c r="I600" s="192"/>
      <c r="J600" s="192"/>
    </row>
    <row r="601" spans="1:29" s="191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91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91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Roster!F68</f>
        <v>Floggers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Hannah Robert-Tissot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7</v>
      </c>
      <c r="B606" s="519"/>
      <c r="C606" s="112"/>
      <c r="D606" s="119"/>
      <c r="E606" s="120"/>
      <c r="F606" s="121" t="str">
        <f>INDEX(Teamlists!A:D,MATCH($F$604,Teamlists!B:B,0)+2,4)</f>
        <v>Claudia Payne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Roster!F41</f>
        <v>42242</v>
      </c>
      <c r="B607" s="521"/>
      <c r="C607" s="112"/>
      <c r="D607" s="119"/>
      <c r="E607" s="120"/>
      <c r="F607" s="121" t="str">
        <f>INDEX(Teamlists!A:D,MATCH($F$604,Teamlists!B:B,0)+3,4)</f>
        <v>Eliza Game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 xml:space="preserve">Nick Martyn 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Roster!F67</f>
        <v>A Grade</v>
      </c>
      <c r="C609" s="112"/>
      <c r="D609" s="119"/>
      <c r="E609" s="120"/>
      <c r="F609" s="121" t="str">
        <f>INDEX(Teamlists!A:D,MATCH($F$604,Teamlists!B:B,0)+5,4)</f>
        <v>James Martyn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Roster!F42</f>
        <v>Court 1</v>
      </c>
      <c r="C610" s="112"/>
      <c r="D610" s="119"/>
      <c r="E610" s="120"/>
      <c r="F610" s="121" t="str">
        <f>INDEX(Teamlists!A:D,MATCH($F$604,Teamlists!B:B,0)+6,4)</f>
        <v>Jeremy Crawford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Roster!B67</f>
        <v>9:05pm</v>
      </c>
      <c r="C611" s="112"/>
      <c r="D611" s="119"/>
      <c r="E611" s="120"/>
      <c r="F611" s="121" t="str">
        <f>INDEX(Teamlists!A:D,MATCH($F$604,Teamlists!B:B,0)+7,4)</f>
        <v>Marty Jack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Mathew Paine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Callum Wishart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Roster!F70</f>
        <v>Aquaholics</v>
      </c>
      <c r="C614" s="112"/>
      <c r="D614" s="119"/>
      <c r="E614" s="120"/>
      <c r="F614" s="121">
        <f>INDEX(Teamlists!A:D,MATCH($F$604,Teamlists!B:B,0)+10,4)</f>
        <v>0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Roster!F69</f>
        <v>Red dogs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Rowan Bridley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Chris Cleaver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Roster!F73</f>
        <v>0</v>
      </c>
      <c r="B624" s="523"/>
      <c r="C624" s="112"/>
      <c r="D624" s="137"/>
      <c r="E624" s="139"/>
      <c r="F624" s="121" t="str">
        <f>INDEX(Teamlists!A:D,MATCH($F$621,Teamlists!B:B,0)+3,4)</f>
        <v>Connor Munnings</v>
      </c>
      <c r="G624" s="122"/>
      <c r="H624" s="123"/>
      <c r="I624" s="121"/>
      <c r="J624" s="121"/>
      <c r="K624" s="121"/>
    </row>
    <row r="625" spans="1:13" ht="12.75" customHeight="1" x14ac:dyDescent="0.25">
      <c r="A625" s="522">
        <f>Roster!F74</f>
        <v>0</v>
      </c>
      <c r="B625" s="523"/>
      <c r="C625" s="112"/>
      <c r="D625" s="137"/>
      <c r="E625" s="120"/>
      <c r="F625" s="121" t="str">
        <f>INDEX(Teamlists!A:D,MATCH($F$621,Teamlists!B:B,0)+4,4)</f>
        <v>Danielle Hunt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Declan Hilder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Isaac Bridley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Jane Davis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Richard Lane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Tom Milner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 t="str">
        <f>INDEX(Teamlists!A:D,MATCH($F$621,Teamlists!B:B,0)+10,4)</f>
        <v>Nathalie Meessen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 t="str">
        <f>INDEX(Teamlists!A:D,MATCH($F$621,Teamlists!B:B,0)+11,4)</f>
        <v xml:space="preserve"> 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91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91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91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92"/>
      <c r="C667" s="192"/>
      <c r="D667" s="192"/>
      <c r="E667" s="192"/>
      <c r="F667" s="192"/>
      <c r="G667" s="192"/>
      <c r="H667" s="192"/>
      <c r="I667" s="192"/>
      <c r="J667" s="192"/>
    </row>
    <row r="668" spans="1:29" s="191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91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91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Roster!G68</f>
        <v>Sharks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Ralph Schwertner ©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7</v>
      </c>
      <c r="B673" s="519"/>
      <c r="C673" s="112"/>
      <c r="D673" s="119"/>
      <c r="E673" s="120"/>
      <c r="F673" s="121" t="str">
        <f>INDEX(Teamlists!A:D,MATCH($F$671,Teamlists!B:B,0)+2,4)</f>
        <v>Andrew Wignall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Roster!F41</f>
        <v>42242</v>
      </c>
      <c r="B674" s="521"/>
      <c r="C674" s="112"/>
      <c r="D674" s="119"/>
      <c r="E674" s="120"/>
      <c r="F674" s="121" t="str">
        <f>INDEX(Teamlists!A:D,MATCH($F$671,Teamlists!B:B,0)+3,4)</f>
        <v>Simon Turbett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Chris Wright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Roster!G67</f>
        <v>C Grade</v>
      </c>
      <c r="C676" s="112"/>
      <c r="D676" s="119"/>
      <c r="E676" s="120"/>
      <c r="F676" s="121" t="str">
        <f>INDEX(Teamlists!A:D,MATCH($F$671,Teamlists!B:B,0)+5,4)</f>
        <v>Damien Bidgood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Roster!G42</f>
        <v>Court 2</v>
      </c>
      <c r="C677" s="112"/>
      <c r="D677" s="119"/>
      <c r="E677" s="120"/>
      <c r="F677" s="121" t="str">
        <f>INDEX(Teamlists!A:D,MATCH($F$671,Teamlists!B:B,0)+6,4)</f>
        <v>Paul Wignall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Roster!B29</f>
        <v>9:05pm</v>
      </c>
      <c r="C678" s="112"/>
      <c r="D678" s="119"/>
      <c r="E678" s="120"/>
      <c r="F678" s="121" t="str">
        <f>INDEX(Teamlists!A:D,MATCH($F$671,Teamlists!B:B,0)+7,4)</f>
        <v>Rohan Thurstans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Kim Fitzmaurice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Paul Wignell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Roster!G70</f>
        <v>The Grizzlies</v>
      </c>
      <c r="C681" s="112"/>
      <c r="D681" s="119"/>
      <c r="E681" s="120"/>
      <c r="F681" s="121" t="str">
        <f>INDEX(Teamlists!A:D,MATCH($F$671,Teamlists!B:B,0)+10,4)</f>
        <v>John Robinson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 t="str">
        <f>INDEX(Teamlists!A:D,MATCH($F$671,Teamlists!B:B,0)+11,4)</f>
        <v>Rohan Thurstans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 t="str">
        <f>INDEX(Teamlists!A:D,MATCH($F$671,Teamlists!B:B,0)+12,4)</f>
        <v>Heather Fenderson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Roster!G69</f>
        <v>Cardiac Concerns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David Horner ©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Adrian Birkett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Roster!G73</f>
        <v>0</v>
      </c>
      <c r="B691" s="523"/>
      <c r="C691" s="112"/>
      <c r="D691" s="137"/>
      <c r="E691" s="139"/>
      <c r="F691" s="121" t="str">
        <f>INDEX(Teamlists!A:D,MATCH($F$688,Teamlists!B:B,0)+3,4)</f>
        <v>Andrew Robert-Tissot</v>
      </c>
      <c r="G691" s="122"/>
      <c r="H691" s="123"/>
      <c r="I691" s="121"/>
      <c r="J691" s="121"/>
      <c r="K691" s="121"/>
    </row>
    <row r="692" spans="1:13" ht="12.75" customHeight="1" x14ac:dyDescent="0.25">
      <c r="A692" s="522">
        <f>Roster!G74</f>
        <v>0</v>
      </c>
      <c r="B692" s="523"/>
      <c r="C692" s="112"/>
      <c r="D692" s="137"/>
      <c r="E692" s="120"/>
      <c r="F692" s="121" t="str">
        <f>INDEX(Teamlists!A:D,MATCH($F$688,Teamlists!B:B,0)+4,4)</f>
        <v>Brett Kitchener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Eamonn Turbitt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Glenn Keppel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Justin Welch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 t="str">
        <f>INDEX(Teamlists!A:D,MATCH($F$688,Teamlists!B:B,0)+8,4)</f>
        <v>Thomas Le Coz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 t="str">
        <f>INDEX(Teamlists!A:D,MATCH($F$688,Teamlists!B:B,0)+9,4)</f>
        <v>Mahala Fannon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 t="str">
        <f>INDEX(Teamlists!A:D,MATCH($F$688,Teamlists!B:B,0)+10,4)</f>
        <v>Simon Watt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>
        <f>INDEX(Teamlists!A:D,MATCH($F$688,Teamlists!B:B,0)+11,4)</f>
        <v>0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>
        <f>INDEX(Teamlists!A:D,MATCH($F$688,Teamlists!B:B,0)+14,4)</f>
        <v>0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91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91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91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92"/>
      <c r="C734" s="192"/>
      <c r="D734" s="192"/>
      <c r="E734" s="192"/>
      <c r="F734" s="192"/>
      <c r="G734" s="192"/>
      <c r="H734" s="192"/>
      <c r="I734" s="192"/>
      <c r="J734" s="192"/>
    </row>
    <row r="735" spans="1:29" s="191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91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91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Roster!H68</f>
        <v>SOS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Andrew Winch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7</v>
      </c>
      <c r="B740" s="519"/>
      <c r="C740" s="112"/>
      <c r="D740" s="119"/>
      <c r="E740" s="120"/>
      <c r="F740" s="121" t="str">
        <f>INDEX(Teamlists!A:D,MATCH($F$738,Teamlists!B:B,0)+2,4)</f>
        <v>Bob Schlesinger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Roster!F41</f>
        <v>42242</v>
      </c>
      <c r="B741" s="521"/>
      <c r="C741" s="112"/>
      <c r="D741" s="119"/>
      <c r="E741" s="120"/>
      <c r="F741" s="121" t="str">
        <f>INDEX(Teamlists!A:D,MATCH($F$738,Teamlists!B:B,0)+3,4)</f>
        <v>Chris Schuecker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Damien Jacobs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Roster!H67</f>
        <v>B Grade</v>
      </c>
      <c r="C743" s="112"/>
      <c r="D743" s="119"/>
      <c r="E743" s="120"/>
      <c r="F743" s="121" t="str">
        <f>INDEX(Teamlists!A:D,MATCH($F$738,Teamlists!B:B,0)+5,4)</f>
        <v>David Moody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Roster!H42</f>
        <v>Court 3</v>
      </c>
      <c r="C744" s="112"/>
      <c r="D744" s="119"/>
      <c r="E744" s="120"/>
      <c r="F744" s="121" t="str">
        <f>INDEX(Teamlists!A:D,MATCH($F$738,Teamlists!B:B,0)+6,4)</f>
        <v>Ed Jamieson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Roster!B67</f>
        <v>9:05pm</v>
      </c>
      <c r="C745" s="112"/>
      <c r="D745" s="119"/>
      <c r="E745" s="120"/>
      <c r="F745" s="121" t="str">
        <f>INDEX(Teamlists!A:D,MATCH($F$738,Teamlists!B:B,0)+7,4)</f>
        <v>Paul McCartney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Rohan Thurstans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Scott Cooper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Roster!H70</f>
        <v>Old Puckers</v>
      </c>
      <c r="C748" s="112"/>
      <c r="D748" s="119"/>
      <c r="E748" s="120"/>
      <c r="F748" s="121" t="str">
        <f>INDEX(Teamlists!A:D,MATCH($F$738,Teamlists!B:B,0)+10,4)</f>
        <v>Sven Doedens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>
        <f>INDEX(Teamlists!A:D,MATCH($F$738,Teamlists!B:B,0)+12,4)</f>
        <v>0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Roster!H69</f>
        <v>Cilia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Michelle Castle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Simon Featherstone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Roster!H73</f>
        <v>0</v>
      </c>
      <c r="B758" s="523"/>
      <c r="C758" s="112"/>
      <c r="D758" s="137"/>
      <c r="E758" s="139"/>
      <c r="F758" s="121" t="str">
        <f>INDEX(Teamlists!A:D,MATCH($F$755,Teamlists!B:B,0)+3,4)</f>
        <v>Greg Taylor</v>
      </c>
      <c r="G758" s="122"/>
      <c r="H758" s="123"/>
      <c r="I758" s="121"/>
      <c r="J758" s="121"/>
      <c r="K758" s="121"/>
    </row>
    <row r="759" spans="1:13" ht="12.75" customHeight="1" x14ac:dyDescent="0.25">
      <c r="A759" s="522">
        <f>Roster!H74</f>
        <v>0</v>
      </c>
      <c r="B759" s="523"/>
      <c r="C759" s="112"/>
      <c r="D759" s="137"/>
      <c r="E759" s="120"/>
      <c r="F759" s="121" t="str">
        <f>INDEX(Teamlists!A:D,MATCH($F$755,Teamlists!B:B,0)+4,4)</f>
        <v>Harry Payne ®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Imogen Paine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Juliet Payne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Marty Jack ®®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Rob Meijers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Sam Lohrey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>
        <f>INDEX(Teamlists!A:D,MATCH($F$755,Teamlists!B:B,0)+12,4)</f>
        <v>0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>
        <f>INDEX(Teamlists!A:D,MATCH($F$755,Teamlists!B:B,0)+13,4)</f>
        <v>0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>
        <f>INDEX(Teamlists!A:D,MATCH($F$755,Teamlists!B:B,0)+14,4)</f>
        <v>0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91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91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91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92"/>
      <c r="C801" s="192"/>
      <c r="D801" s="192"/>
      <c r="E801" s="192"/>
      <c r="F801" s="192"/>
      <c r="G801" s="192"/>
      <c r="H801" s="192"/>
      <c r="I801" s="192"/>
      <c r="J801" s="192"/>
    </row>
    <row r="802" spans="1:29" s="191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91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91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75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75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75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75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75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75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75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75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75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75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75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75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75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75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75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74"/>
      <c r="C1002" s="174"/>
      <c r="D1002" s="174"/>
      <c r="E1002" s="174"/>
      <c r="F1002" s="174"/>
      <c r="G1002" s="174"/>
      <c r="H1002" s="174"/>
      <c r="I1002" s="174"/>
      <c r="J1002" s="174"/>
    </row>
    <row r="1003" spans="1:29" s="175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75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75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5"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8:B538"/>
    <mergeCell ref="A539:B539"/>
    <mergeCell ref="A540:B540"/>
    <mergeCell ref="A557:B557"/>
    <mergeCell ref="A530:J530"/>
    <mergeCell ref="A531:J531"/>
    <mergeCell ref="A532:J532"/>
    <mergeCell ref="A534:J534"/>
    <mergeCell ref="A535:J535"/>
    <mergeCell ref="A536:J536"/>
    <mergeCell ref="A470:B470"/>
    <mergeCell ref="A471:B471"/>
    <mergeCell ref="A472:B472"/>
    <mergeCell ref="A473:B473"/>
    <mergeCell ref="A490:B490"/>
    <mergeCell ref="A463:J463"/>
    <mergeCell ref="A464:J464"/>
    <mergeCell ref="A465:J465"/>
    <mergeCell ref="A467:J467"/>
    <mergeCell ref="A468:J468"/>
    <mergeCell ref="A469:J469"/>
    <mergeCell ref="A403:B403"/>
    <mergeCell ref="A404:B404"/>
    <mergeCell ref="A405:B405"/>
    <mergeCell ref="A406:B406"/>
    <mergeCell ref="A423:B423"/>
    <mergeCell ref="A396:J396"/>
    <mergeCell ref="A397:J397"/>
    <mergeCell ref="A398:J398"/>
    <mergeCell ref="A400:J400"/>
    <mergeCell ref="A401:J401"/>
    <mergeCell ref="A402:J402"/>
    <mergeCell ref="A336:B336"/>
    <mergeCell ref="A337:B337"/>
    <mergeCell ref="A338:B338"/>
    <mergeCell ref="A339:B339"/>
    <mergeCell ref="A356:B356"/>
    <mergeCell ref="A329:J329"/>
    <mergeCell ref="A330:J330"/>
    <mergeCell ref="A331:J331"/>
    <mergeCell ref="A333:J333"/>
    <mergeCell ref="A334:J334"/>
    <mergeCell ref="A335:J335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90:B90"/>
    <mergeCell ref="A157:B157"/>
    <mergeCell ref="A224:B224"/>
    <mergeCell ref="A291:B291"/>
    <mergeCell ref="A357:B357"/>
    <mergeCell ref="A424:B424"/>
    <mergeCell ref="A491:B491"/>
    <mergeCell ref="A558:B558"/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23:B23"/>
    <mergeCell ref="A71:B71"/>
    <mergeCell ref="A88:B88"/>
    <mergeCell ref="A89:B89"/>
    <mergeCell ref="A61:J61"/>
    <mergeCell ref="A62:J62"/>
    <mergeCell ref="A63:J63"/>
    <mergeCell ref="A65:J65"/>
  </mergeCells>
  <conditionalFormatting sqref="A14:A16 A71:B71 A20:A21 A24:A32 A1006:XFD65536 A158:A166 B158:B201 A168:A201 A215:A217 A221:A222 A225:A233 A235:A268 B215:B222 B225:B268 A292:A300 A282:A284 B292:B335 A302:A335 A358:A367 A349:A351 B358:B402 A369:A402 A425:A434 A416:A418 B425:B469 A1:B13 A436:A469 A492:A501 A483:A485 B492:B536 A503:A536 A559:A568 A550:A552 B559:B603 A570:A603 A626:A635 A617:A619 B626:B670 A637:A670 A693:A702 A684:A686 B693:B737 A625:B625 A704:A737 A760:A769 A751:A753 A692:B692 A759:B759 A87:A88 A91:A99 B72:B88 B91:B155 A101:A150 A154:A155 B282:B289 A288:A289 B349:B355 A355 B14:B21 B24:B70 A34:A70 A72:A83 B416:B422 A422 B483:B489 A489 B550:B556 A556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 A22:B23 A89:B90 A156:B157 A223:B224 A290:B291 A356:B357 A423:B424 A490:B491 A557:B558">
    <cfRule type="cellIs" dxfId="707" priority="76" stopIfTrue="1" operator="equal">
      <formula>0</formula>
    </cfRule>
  </conditionalFormatting>
  <conditionalFormatting sqref="F2:F15 G2:N2">
    <cfRule type="cellIs" dxfId="706" priority="75" stopIfTrue="1" operator="equal">
      <formula>0</formula>
    </cfRule>
  </conditionalFormatting>
  <conditionalFormatting sqref="F2:F15 G2:N2">
    <cfRule type="cellIs" dxfId="705" priority="74" stopIfTrue="1" operator="equal">
      <formula>0</formula>
    </cfRule>
  </conditionalFormatting>
  <conditionalFormatting sqref="F19:F32">
    <cfRule type="cellIs" dxfId="704" priority="73" stopIfTrue="1" operator="equal">
      <formula>0</formula>
    </cfRule>
  </conditionalFormatting>
  <conditionalFormatting sqref="F19:F32">
    <cfRule type="cellIs" dxfId="703" priority="72" stopIfTrue="1" operator="equal">
      <formula>0</formula>
    </cfRule>
  </conditionalFormatting>
  <conditionalFormatting sqref="F69:F82">
    <cfRule type="cellIs" dxfId="702" priority="71" stopIfTrue="1" operator="equal">
      <formula>0</formula>
    </cfRule>
  </conditionalFormatting>
  <conditionalFormatting sqref="F69:F82">
    <cfRule type="cellIs" dxfId="701" priority="70" stopIfTrue="1" operator="equal">
      <formula>0</formula>
    </cfRule>
  </conditionalFormatting>
  <conditionalFormatting sqref="F86:F99">
    <cfRule type="cellIs" dxfId="700" priority="69" stopIfTrue="1" operator="equal">
      <formula>0</formula>
    </cfRule>
  </conditionalFormatting>
  <conditionalFormatting sqref="F86:F99">
    <cfRule type="cellIs" dxfId="699" priority="68" stopIfTrue="1" operator="equal">
      <formula>0</formula>
    </cfRule>
  </conditionalFormatting>
  <conditionalFormatting sqref="F136:F149">
    <cfRule type="cellIs" dxfId="698" priority="67" stopIfTrue="1" operator="equal">
      <formula>0</formula>
    </cfRule>
  </conditionalFormatting>
  <conditionalFormatting sqref="F136:F149">
    <cfRule type="cellIs" dxfId="697" priority="66" stopIfTrue="1" operator="equal">
      <formula>0</formula>
    </cfRule>
  </conditionalFormatting>
  <conditionalFormatting sqref="F153:F166">
    <cfRule type="cellIs" dxfId="696" priority="65" stopIfTrue="1" operator="equal">
      <formula>0</formula>
    </cfRule>
  </conditionalFormatting>
  <conditionalFormatting sqref="F153:F166">
    <cfRule type="cellIs" dxfId="695" priority="64" stopIfTrue="1" operator="equal">
      <formula>0</formula>
    </cfRule>
  </conditionalFormatting>
  <conditionalFormatting sqref="F203:F216">
    <cfRule type="cellIs" dxfId="694" priority="63" stopIfTrue="1" operator="equal">
      <formula>0</formula>
    </cfRule>
  </conditionalFormatting>
  <conditionalFormatting sqref="F203:F216">
    <cfRule type="cellIs" dxfId="693" priority="62" stopIfTrue="1" operator="equal">
      <formula>0</formula>
    </cfRule>
  </conditionalFormatting>
  <conditionalFormatting sqref="F220:F233">
    <cfRule type="cellIs" dxfId="692" priority="61" stopIfTrue="1" operator="equal">
      <formula>0</formula>
    </cfRule>
  </conditionalFormatting>
  <conditionalFormatting sqref="F220:F233">
    <cfRule type="cellIs" dxfId="691" priority="60" stopIfTrue="1" operator="equal">
      <formula>0</formula>
    </cfRule>
  </conditionalFormatting>
  <conditionalFormatting sqref="F270:F283">
    <cfRule type="cellIs" dxfId="690" priority="59" stopIfTrue="1" operator="equal">
      <formula>0</formula>
    </cfRule>
  </conditionalFormatting>
  <conditionalFormatting sqref="F270:F283">
    <cfRule type="cellIs" dxfId="689" priority="58" stopIfTrue="1" operator="equal">
      <formula>0</formula>
    </cfRule>
  </conditionalFormatting>
  <conditionalFormatting sqref="F287:F300">
    <cfRule type="cellIs" dxfId="688" priority="57" stopIfTrue="1" operator="equal">
      <formula>0</formula>
    </cfRule>
  </conditionalFormatting>
  <conditionalFormatting sqref="F287:F300">
    <cfRule type="cellIs" dxfId="687" priority="56" stopIfTrue="1" operator="equal">
      <formula>0</formula>
    </cfRule>
  </conditionalFormatting>
  <conditionalFormatting sqref="F337:F350">
    <cfRule type="cellIs" dxfId="686" priority="55" stopIfTrue="1" operator="equal">
      <formula>0</formula>
    </cfRule>
  </conditionalFormatting>
  <conditionalFormatting sqref="F337:F350">
    <cfRule type="cellIs" dxfId="685" priority="54" stopIfTrue="1" operator="equal">
      <formula>0</formula>
    </cfRule>
  </conditionalFormatting>
  <conditionalFormatting sqref="F354:F367">
    <cfRule type="cellIs" dxfId="684" priority="53" stopIfTrue="1" operator="equal">
      <formula>0</formula>
    </cfRule>
  </conditionalFormatting>
  <conditionalFormatting sqref="F354:F367">
    <cfRule type="cellIs" dxfId="683" priority="52" stopIfTrue="1" operator="equal">
      <formula>0</formula>
    </cfRule>
  </conditionalFormatting>
  <conditionalFormatting sqref="F404:F417">
    <cfRule type="cellIs" dxfId="682" priority="51" stopIfTrue="1" operator="equal">
      <formula>0</formula>
    </cfRule>
  </conditionalFormatting>
  <conditionalFormatting sqref="F404:F417">
    <cfRule type="cellIs" dxfId="681" priority="50" stopIfTrue="1" operator="equal">
      <formula>0</formula>
    </cfRule>
  </conditionalFormatting>
  <conditionalFormatting sqref="F421:F434">
    <cfRule type="cellIs" dxfId="680" priority="49" stopIfTrue="1" operator="equal">
      <formula>0</formula>
    </cfRule>
  </conditionalFormatting>
  <conditionalFormatting sqref="F421:F434">
    <cfRule type="cellIs" dxfId="679" priority="48" stopIfTrue="1" operator="equal">
      <formula>0</formula>
    </cfRule>
  </conditionalFormatting>
  <conditionalFormatting sqref="F471:F484">
    <cfRule type="cellIs" dxfId="678" priority="47" stopIfTrue="1" operator="equal">
      <formula>0</formula>
    </cfRule>
  </conditionalFormatting>
  <conditionalFormatting sqref="F471:F484">
    <cfRule type="cellIs" dxfId="677" priority="46" stopIfTrue="1" operator="equal">
      <formula>0</formula>
    </cfRule>
  </conditionalFormatting>
  <conditionalFormatting sqref="F488:F501">
    <cfRule type="cellIs" dxfId="676" priority="45" stopIfTrue="1" operator="equal">
      <formula>0</formula>
    </cfRule>
  </conditionalFormatting>
  <conditionalFormatting sqref="F488:F501">
    <cfRule type="cellIs" dxfId="675" priority="44" stopIfTrue="1" operator="equal">
      <formula>0</formula>
    </cfRule>
  </conditionalFormatting>
  <conditionalFormatting sqref="F538:F551">
    <cfRule type="cellIs" dxfId="674" priority="43" stopIfTrue="1" operator="equal">
      <formula>0</formula>
    </cfRule>
  </conditionalFormatting>
  <conditionalFormatting sqref="F538:F551">
    <cfRule type="cellIs" dxfId="673" priority="42" stopIfTrue="1" operator="equal">
      <formula>0</formula>
    </cfRule>
  </conditionalFormatting>
  <conditionalFormatting sqref="F555:F568">
    <cfRule type="cellIs" dxfId="672" priority="41" stopIfTrue="1" operator="equal">
      <formula>0</formula>
    </cfRule>
  </conditionalFormatting>
  <conditionalFormatting sqref="F555:F568">
    <cfRule type="cellIs" dxfId="671" priority="40" stopIfTrue="1" operator="equal">
      <formula>0</formula>
    </cfRule>
  </conditionalFormatting>
  <conditionalFormatting sqref="F605:F618">
    <cfRule type="cellIs" dxfId="670" priority="39" stopIfTrue="1" operator="equal">
      <formula>0</formula>
    </cfRule>
  </conditionalFormatting>
  <conditionalFormatting sqref="F605:F618">
    <cfRule type="cellIs" dxfId="669" priority="38" stopIfTrue="1" operator="equal">
      <formula>0</formula>
    </cfRule>
  </conditionalFormatting>
  <conditionalFormatting sqref="F622:F635">
    <cfRule type="cellIs" dxfId="668" priority="37" stopIfTrue="1" operator="equal">
      <formula>0</formula>
    </cfRule>
  </conditionalFormatting>
  <conditionalFormatting sqref="F622:F635">
    <cfRule type="cellIs" dxfId="667" priority="36" stopIfTrue="1" operator="equal">
      <formula>0</formula>
    </cfRule>
  </conditionalFormatting>
  <conditionalFormatting sqref="F672:F685">
    <cfRule type="cellIs" dxfId="666" priority="35" stopIfTrue="1" operator="equal">
      <formula>0</formula>
    </cfRule>
  </conditionalFormatting>
  <conditionalFormatting sqref="F672:F685">
    <cfRule type="cellIs" dxfId="665" priority="34" stopIfTrue="1" operator="equal">
      <formula>0</formula>
    </cfRule>
  </conditionalFormatting>
  <conditionalFormatting sqref="F689:F702">
    <cfRule type="cellIs" dxfId="664" priority="33" stopIfTrue="1" operator="equal">
      <formula>0</formula>
    </cfRule>
  </conditionalFormatting>
  <conditionalFormatting sqref="F689:F702">
    <cfRule type="cellIs" dxfId="663" priority="32" stopIfTrue="1" operator="equal">
      <formula>0</formula>
    </cfRule>
  </conditionalFormatting>
  <conditionalFormatting sqref="F739:F752">
    <cfRule type="cellIs" dxfId="662" priority="31" stopIfTrue="1" operator="equal">
      <formula>0</formula>
    </cfRule>
  </conditionalFormatting>
  <conditionalFormatting sqref="F739:F752">
    <cfRule type="cellIs" dxfId="661" priority="30" stopIfTrue="1" operator="equal">
      <formula>0</formula>
    </cfRule>
  </conditionalFormatting>
  <conditionalFormatting sqref="F756:F769">
    <cfRule type="cellIs" dxfId="660" priority="29" stopIfTrue="1" operator="equal">
      <formula>0</formula>
    </cfRule>
  </conditionalFormatting>
  <conditionalFormatting sqref="F756:F769">
    <cfRule type="cellIs" dxfId="659" priority="28" stopIfTrue="1" operator="equal">
      <formula>0</formula>
    </cfRule>
  </conditionalFormatting>
  <conditionalFormatting sqref="A625:B625 A692:B692 A759:B759 A14:A16 A81:A83 A148:A150 A215:A217 A282:A284 A349:A351 A416:A418 A483:A485 A550:A552 A617:A619 A684:A686 A751:A753 A20:A21 A87:A88 A154:A155 A221:A222 A288:A289 A355 A422 A489 A556 A623:A624 A690:A691 A757:A758 A24:A32 A91:A99 A158:A166 A225:A233 A292:A300 A358:A367 A425:A434 A492:A501 A559:A568 A626:A635 A693:A702 A760:A769 A1:B13 A68:B80 A135:B147 A202:B214 A269:B281 A336:B348 A403:B415 A470:B482 A537:B549 A604:B616 A671:B683 A738:B750 B14:B21 B81:B88 B148:B155 B215:B222 B282:B289 B349:B355 B416:B422 B483:B489 B550:B556 B617:B624 B684:B691 B751:B758 B24:B67 B91:B134 B158:B201 B225:B268 B292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 A22:B23 A89:B90 A156:B157 A223:B224 A290:B291 A356:B357 A423:B424 A490:B491 A557:B558">
    <cfRule type="cellIs" dxfId="658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657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656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655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654" priority="23" stopIfTrue="1" operator="equal">
      <formula>0</formula>
    </cfRule>
  </conditionalFormatting>
  <conditionalFormatting sqref="K69">
    <cfRule type="cellIs" dxfId="653" priority="22" stopIfTrue="1" operator="equal">
      <formula>0</formula>
    </cfRule>
  </conditionalFormatting>
  <conditionalFormatting sqref="K69">
    <cfRule type="cellIs" dxfId="652" priority="21" stopIfTrue="1" operator="equal">
      <formula>0</formula>
    </cfRule>
  </conditionalFormatting>
  <conditionalFormatting sqref="K136">
    <cfRule type="cellIs" dxfId="651" priority="20" stopIfTrue="1" operator="equal">
      <formula>0</formula>
    </cfRule>
  </conditionalFormatting>
  <conditionalFormatting sqref="K136">
    <cfRule type="cellIs" dxfId="650" priority="19" stopIfTrue="1" operator="equal">
      <formula>0</formula>
    </cfRule>
  </conditionalFormatting>
  <conditionalFormatting sqref="K203">
    <cfRule type="cellIs" dxfId="649" priority="18" stopIfTrue="1" operator="equal">
      <formula>0</formula>
    </cfRule>
  </conditionalFormatting>
  <conditionalFormatting sqref="K203">
    <cfRule type="cellIs" dxfId="648" priority="17" stopIfTrue="1" operator="equal">
      <formula>0</formula>
    </cfRule>
  </conditionalFormatting>
  <conditionalFormatting sqref="K270">
    <cfRule type="cellIs" dxfId="647" priority="16" stopIfTrue="1" operator="equal">
      <formula>0</formula>
    </cfRule>
  </conditionalFormatting>
  <conditionalFormatting sqref="K270">
    <cfRule type="cellIs" dxfId="646" priority="15" stopIfTrue="1" operator="equal">
      <formula>0</formula>
    </cfRule>
  </conditionalFormatting>
  <conditionalFormatting sqref="K337">
    <cfRule type="cellIs" dxfId="645" priority="14" stopIfTrue="1" operator="equal">
      <formula>0</formula>
    </cfRule>
  </conditionalFormatting>
  <conditionalFormatting sqref="K337">
    <cfRule type="cellIs" dxfId="644" priority="13" stopIfTrue="1" operator="equal">
      <formula>0</formula>
    </cfRule>
  </conditionalFormatting>
  <conditionalFormatting sqref="K404">
    <cfRule type="cellIs" dxfId="643" priority="12" stopIfTrue="1" operator="equal">
      <formula>0</formula>
    </cfRule>
  </conditionalFormatting>
  <conditionalFormatting sqref="K404">
    <cfRule type="cellIs" dxfId="642" priority="11" stopIfTrue="1" operator="equal">
      <formula>0</formula>
    </cfRule>
  </conditionalFormatting>
  <conditionalFormatting sqref="K471">
    <cfRule type="cellIs" dxfId="641" priority="10" stopIfTrue="1" operator="equal">
      <formula>0</formula>
    </cfRule>
  </conditionalFormatting>
  <conditionalFormatting sqref="K471">
    <cfRule type="cellIs" dxfId="640" priority="9" stopIfTrue="1" operator="equal">
      <formula>0</formula>
    </cfRule>
  </conditionalFormatting>
  <conditionalFormatting sqref="K538">
    <cfRule type="cellIs" dxfId="639" priority="8" stopIfTrue="1" operator="equal">
      <formula>0</formula>
    </cfRule>
  </conditionalFormatting>
  <conditionalFormatting sqref="K538">
    <cfRule type="cellIs" dxfId="638" priority="7" stopIfTrue="1" operator="equal">
      <formula>0</formula>
    </cfRule>
  </conditionalFormatting>
  <conditionalFormatting sqref="K605">
    <cfRule type="cellIs" dxfId="637" priority="6" stopIfTrue="1" operator="equal">
      <formula>0</formula>
    </cfRule>
  </conditionalFormatting>
  <conditionalFormatting sqref="K605">
    <cfRule type="cellIs" dxfId="636" priority="5" stopIfTrue="1" operator="equal">
      <formula>0</formula>
    </cfRule>
  </conditionalFormatting>
  <conditionalFormatting sqref="K672">
    <cfRule type="cellIs" dxfId="635" priority="4" stopIfTrue="1" operator="equal">
      <formula>0</formula>
    </cfRule>
  </conditionalFormatting>
  <conditionalFormatting sqref="K672">
    <cfRule type="cellIs" dxfId="634" priority="3" stopIfTrue="1" operator="equal">
      <formula>0</formula>
    </cfRule>
  </conditionalFormatting>
  <conditionalFormatting sqref="K739">
    <cfRule type="cellIs" dxfId="633" priority="2" stopIfTrue="1" operator="equal">
      <formula>0</formula>
    </cfRule>
  </conditionalFormatting>
  <conditionalFormatting sqref="K739">
    <cfRule type="cellIs" dxfId="632" priority="1" stopIfTrue="1" operator="equal">
      <formula>0</formula>
    </cfRule>
  </conditionalFormatting>
  <pageMargins left="0.7" right="0.7" top="0.75" bottom="0.75" header="0.3" footer="0.3"/>
  <pageSetup paperSize="9" scale="84" fitToHeight="0" orientation="portrait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workbookViewId="0">
      <selection activeCell="Q9" sqref="Q9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Roster!I44</f>
        <v>Crabs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Bruce Maher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512</v>
      </c>
      <c r="B3" s="519"/>
      <c r="C3" s="112"/>
      <c r="D3" s="119"/>
      <c r="E3" s="120"/>
      <c r="F3" s="121" t="str">
        <f>INDEX(Teamlists!A:D,MATCH($F$1,Teamlists!B:B,0)+2,4)</f>
        <v>Andy Maver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Roster!I41</f>
        <v>42249</v>
      </c>
      <c r="B4" s="521"/>
      <c r="C4" s="112"/>
      <c r="D4" s="119"/>
      <c r="E4" s="120"/>
      <c r="F4" s="121" t="str">
        <f>INDEX(Teamlists!A:D,MATCH($F$1,Teamlists!B:B,0)+3,4)</f>
        <v>Lea Fannon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Justin Welch ®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27" t="str">
        <f>Roster!I43</f>
        <v>B Grade</v>
      </c>
      <c r="C6" s="112"/>
      <c r="D6" s="119"/>
      <c r="E6" s="120"/>
      <c r="F6" s="121" t="str">
        <f>INDEX(Teamlists!A:D,MATCH($F$1,Teamlists!B:B,0)+5,4)</f>
        <v>Malcolm Little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Roster!I42</f>
        <v>Court 1</v>
      </c>
      <c r="C7" s="112"/>
      <c r="D7" s="119"/>
      <c r="E7" s="120"/>
      <c r="F7" s="121" t="str">
        <f>INDEX(Teamlists!A:D,MATCH($F$1,Teamlists!B:B,0)+6,4)</f>
        <v>Mark Lewis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Roster!B43</f>
        <v>7:15pm</v>
      </c>
      <c r="C8" s="112"/>
      <c r="D8" s="119"/>
      <c r="E8" s="120"/>
      <c r="F8" s="121" t="str">
        <f>INDEX(Teamlists!A:D,MATCH($F$1,Teamlists!B:B,0)+7,4)</f>
        <v>Shane Miller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Tony Lumley ®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William Maher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Roster!I46</f>
        <v>Red dogs</v>
      </c>
      <c r="C11" s="112"/>
      <c r="D11" s="119"/>
      <c r="E11" s="120"/>
      <c r="F11" s="121">
        <f>INDEX(Teamlists!A:D,MATCH($F$1,Teamlists!B:B,0)+10,4)</f>
        <v>0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 t="str">
        <f>INDEX(Teamlists!A:D,MATCH($F$1,Teamlists!B:B,0)+12,4)</f>
        <v xml:space="preserve"> 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Roster!I45</f>
        <v>Ariba Amoebas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Chris Bond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Kirstie Kay</v>
      </c>
      <c r="G20" s="122"/>
      <c r="H20" s="123"/>
      <c r="I20" s="121"/>
      <c r="J20" s="121"/>
      <c r="K20" s="121"/>
    </row>
    <row r="21" spans="1:13" ht="12.75" customHeight="1" x14ac:dyDescent="0.2">
      <c r="A21" s="522">
        <f>Roster!I49</f>
        <v>0</v>
      </c>
      <c r="B21" s="523"/>
      <c r="C21" s="112"/>
      <c r="D21" s="137"/>
      <c r="E21" s="139"/>
      <c r="F21" s="121" t="str">
        <f>INDEX(Teamlists!A:D,MATCH($F$18,Teamlists!B:B,0)+3,4)</f>
        <v>Stephanie Wickham</v>
      </c>
      <c r="G21" s="122"/>
      <c r="H21" s="123"/>
      <c r="I21" s="121"/>
      <c r="J21" s="121"/>
      <c r="K21" s="121"/>
    </row>
    <row r="22" spans="1:13" ht="12.75" customHeight="1" x14ac:dyDescent="0.25">
      <c r="A22" s="522">
        <f>Roster!I50</f>
        <v>0</v>
      </c>
      <c r="B22" s="523"/>
      <c r="C22" s="112"/>
      <c r="D22" s="137"/>
      <c r="E22" s="120"/>
      <c r="F22" s="121" t="str">
        <f>INDEX(Teamlists!A:D,MATCH($F$18,Teamlists!B:B,0)+4,4)</f>
        <v>David Hilder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Jack Adolph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Larnie Linton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Jack Inglis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>
        <f>INDEX(Teamlists!A:D,MATCH($F$18,Teamlists!B:B,0)+8,4)</f>
        <v>0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>
        <f>INDEX(Teamlists!A:D,MATCH($F$18,Teamlists!B:B,0)+9,4)</f>
        <v>0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3">
      <c r="A30" s="143"/>
      <c r="B30" s="144"/>
      <c r="C30" s="112"/>
      <c r="D30" s="137"/>
      <c r="E30" s="120"/>
      <c r="F30" s="121">
        <f>INDEX(Teamlists!A:D,MATCH($F$18,Teamlists!B:B,0)+12,4)</f>
        <v>0</v>
      </c>
      <c r="G30" s="122"/>
      <c r="H30" s="123"/>
      <c r="I30" s="121"/>
      <c r="J30" s="121"/>
      <c r="K30" s="121"/>
    </row>
    <row r="31" spans="1:13" ht="12.75" customHeight="1" x14ac:dyDescent="0.25">
      <c r="A31" s="112"/>
      <c r="B31" s="133"/>
      <c r="C31" s="112"/>
      <c r="D31" s="137"/>
      <c r="E31" s="120"/>
      <c r="F31" s="121">
        <f>INDEX(Teamlists!A:D,MATCH($F$18,Teamlists!B:B,0)+13,4)</f>
        <v>0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>
        <f>INDEX(Teamlists!A:D,MATCH($F$18,Teamlists!B:B,0)+14,4)</f>
        <v>0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91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91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91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92"/>
      <c r="C64" s="192"/>
      <c r="D64" s="192"/>
      <c r="E64" s="192"/>
      <c r="F64" s="192"/>
      <c r="G64" s="192"/>
      <c r="H64" s="192"/>
      <c r="I64" s="192"/>
      <c r="J64" s="192"/>
    </row>
    <row r="65" spans="1:29" s="191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91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91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Roster!J44</f>
        <v>Trojans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Nate Brennan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8</v>
      </c>
      <c r="B70" s="519"/>
      <c r="C70" s="112"/>
      <c r="D70" s="119"/>
      <c r="E70" s="120"/>
      <c r="F70" s="121" t="str">
        <f>INDEX(Teamlists!A:D,MATCH($F$68,Teamlists!B:B,0)+2,4)</f>
        <v>Eddy Rand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Roster!I41</f>
        <v>42249</v>
      </c>
      <c r="B71" s="521"/>
      <c r="C71" s="112"/>
      <c r="D71" s="119"/>
      <c r="E71" s="120"/>
      <c r="F71" s="121" t="str">
        <f>INDEX(Teamlists!A:D,MATCH($F$68,Teamlists!B:B,0)+3,4)</f>
        <v>Izzy Dunn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 xml:space="preserve">Jessica Cowen 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Roster!J43</f>
        <v>D Grade</v>
      </c>
      <c r="C73" s="112"/>
      <c r="D73" s="119"/>
      <c r="E73" s="120"/>
      <c r="F73" s="121" t="str">
        <f>INDEX(Teamlists!A:D,MATCH($F$68,Teamlists!B:B,0)+5,4)</f>
        <v>Ethan Bradford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Roster!J42</f>
        <v>Court 2</v>
      </c>
      <c r="C74" s="112"/>
      <c r="D74" s="119"/>
      <c r="E74" s="120"/>
      <c r="F74" s="121" t="str">
        <f>INDEX(Teamlists!A:D,MATCH($F$68,Teamlists!B:B,0)+6,4)</f>
        <v>Samuel Bedloe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Roster!B43</f>
        <v>7:15pm</v>
      </c>
      <c r="C75" s="112"/>
      <c r="D75" s="119"/>
      <c r="E75" s="120"/>
      <c r="F75" s="121" t="str">
        <f>INDEX(Teamlists!A:D,MATCH($F$68,Teamlists!B:B,0)+7,4)</f>
        <v xml:space="preserve">Rohan Ploughman 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Sophie Williams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Harry  Winch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Roster!J46</f>
        <v>Cilia</v>
      </c>
      <c r="C78" s="112"/>
      <c r="D78" s="119"/>
      <c r="E78" s="120"/>
      <c r="F78" s="121">
        <f>INDEX(Teamlists!A:D,MATCH($F$68,Teamlists!B:B,0)+10,4)</f>
        <v>0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>
        <f>INDEX(Teamlists!A:D,MATCH($F$68,Teamlists!B:B,0)+14,4)</f>
        <v>0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Roster!J45</f>
        <v xml:space="preserve">Vikings 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Hunter Smalley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Roster!J9</f>
        <v>0</v>
      </c>
      <c r="C87" s="112"/>
      <c r="D87" s="137"/>
      <c r="E87" s="139"/>
      <c r="F87" s="121" t="str">
        <f>INDEX(Teamlists!A:D,MATCH($F$85,Teamlists!B:B,0)+2,4)</f>
        <v>Holly Russell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Roster!J49</f>
        <v>0</v>
      </c>
      <c r="B88" s="523"/>
      <c r="C88" s="112"/>
      <c r="D88" s="137"/>
      <c r="E88" s="139"/>
      <c r="F88" s="121" t="str">
        <f>INDEX(Teamlists!A:D,MATCH($F$85,Teamlists!B:B,0)+3,4)</f>
        <v>Louis Crowe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Roster!J50</f>
        <v>0</v>
      </c>
      <c r="B89" s="523"/>
      <c r="C89" s="112"/>
      <c r="D89" s="137"/>
      <c r="E89" s="120"/>
      <c r="F89" s="121" t="str">
        <f>INDEX(Teamlists!A:D,MATCH($F$85,Teamlists!B:B,0)+4,4)</f>
        <v>Bronte Abell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Jaidyn Estcourt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Emily Taylor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Jordan Struthers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Ellie Bowd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James Trotter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 t="str">
        <f>INDEX(Teamlists!A:D,MATCH($F$85,Teamlists!B:B,0)+10,4)</f>
        <v>Joe Waddington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 t="str">
        <f>INDEX(Teamlists!A:D,MATCH($F$85,Teamlists!B:B,0)+14,4)</f>
        <v xml:space="preserve"> 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91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91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91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29" s="191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91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91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Roster!K44</f>
        <v>Barbarians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Heather Fenderson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8</v>
      </c>
      <c r="B137" s="519"/>
      <c r="C137" s="112"/>
      <c r="D137" s="119"/>
      <c r="E137" s="120"/>
      <c r="F137" s="121" t="str">
        <f>INDEX(Teamlists!A:D,MATCH($F$135,Teamlists!B:B,0)+2,4)</f>
        <v>Ben Linton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Roster!I41</f>
        <v>42249</v>
      </c>
      <c r="B138" s="521"/>
      <c r="C138" s="112"/>
      <c r="D138" s="119"/>
      <c r="E138" s="120"/>
      <c r="F138" s="121" t="str">
        <f>INDEX(Teamlists!A:D,MATCH($F$135,Teamlists!B:B,0)+3,4)</f>
        <v>Harry  Owens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Mahala Fannon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27" t="str">
        <f>Roster!K43</f>
        <v>D Grade</v>
      </c>
      <c r="C140" s="112"/>
      <c r="D140" s="119"/>
      <c r="E140" s="120"/>
      <c r="F140" s="121" t="str">
        <f>INDEX(Teamlists!A:D,MATCH($F$135,Teamlists!B:B,0)+5,4)</f>
        <v>Erik Roberts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Roster!K42</f>
        <v>Court 3</v>
      </c>
      <c r="C141" s="112"/>
      <c r="D141" s="119"/>
      <c r="E141" s="120"/>
      <c r="F141" s="121" t="str">
        <f>INDEX(Teamlists!A:D,MATCH($F$135,Teamlists!B:B,0)+6,4)</f>
        <v>Maia Medhurst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Roster!B43</f>
        <v>7:15pm</v>
      </c>
      <c r="C142" s="112"/>
      <c r="D142" s="119"/>
      <c r="E142" s="120"/>
      <c r="F142" s="121" t="str">
        <f>INDEX(Teamlists!A:D,MATCH($F$135,Teamlists!B:B,0)+7,4)</f>
        <v>Tasman Inglis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>
        <f>INDEX(Teamlists!A:D,MATCH($F$18,Teamlists!B:B,0)+8,4)</f>
        <v>0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Brumby Smalley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Roster!K46</f>
        <v>Plying Pucksters</v>
      </c>
      <c r="C145" s="112"/>
      <c r="D145" s="119"/>
      <c r="E145" s="120"/>
      <c r="F145" s="121">
        <f>INDEX(Teamlists!A:D,MATCH($F$135,Teamlists!B:B,0)+10,4)</f>
        <v>0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Roster!K45</f>
        <v>Gladiators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Maisey  Fraser-Easton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Roster!K9</f>
        <v>0</v>
      </c>
      <c r="C154" s="112"/>
      <c r="D154" s="137"/>
      <c r="E154" s="139"/>
      <c r="F154" s="121" t="str">
        <f>INDEX(Teamlists!A:D,MATCH($F$152,Teamlists!B:B,0)+2,4)</f>
        <v>Alex  Davies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Roster!K48</f>
        <v>0</v>
      </c>
      <c r="B155" s="523"/>
      <c r="C155" s="112"/>
      <c r="D155" s="137"/>
      <c r="E155" s="139"/>
      <c r="F155" s="121" t="str">
        <f>INDEX(Teamlists!A:D,MATCH($F$152,Teamlists!B:B,0)+3,4)</f>
        <v>Simon Watt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Roster!K49</f>
        <v>0</v>
      </c>
      <c r="B156" s="523"/>
      <c r="C156" s="112"/>
      <c r="D156" s="137"/>
      <c r="E156" s="120"/>
      <c r="F156" s="121" t="str">
        <f>INDEX(Teamlists!A:D,MATCH($F$152,Teamlists!B:B,0)+4,4)</f>
        <v>Elise Cleary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Matthew French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Maddie Lohrey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>Max Chung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Katie Hamilton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Jerry Eaton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 t="str">
        <f>INDEX(Teamlists!A:D,MATCH($F$152,Teamlists!B:B,0)+10,4)</f>
        <v>Oliver Wareing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91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91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91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92"/>
      <c r="C198" s="192"/>
      <c r="D198" s="192"/>
      <c r="E198" s="192"/>
      <c r="F198" s="192"/>
      <c r="G198" s="192"/>
      <c r="H198" s="192"/>
      <c r="I198" s="192"/>
      <c r="J198" s="192"/>
    </row>
    <row r="199" spans="1:29" s="191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91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91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Roster!I52</f>
        <v>Red dogs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Rowan Bridley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8</v>
      </c>
      <c r="B204" s="519"/>
      <c r="C204" s="112"/>
      <c r="D204" s="119"/>
      <c r="E204" s="120"/>
      <c r="F204" s="121" t="str">
        <f>INDEX(Teamlists!A:D,MATCH($F$202,Teamlists!B:B,0)+2,4)</f>
        <v>Chris Cleaver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Roster!I41</f>
        <v>42249</v>
      </c>
      <c r="B205" s="521"/>
      <c r="C205" s="112"/>
      <c r="D205" s="119"/>
      <c r="E205" s="120"/>
      <c r="F205" s="121" t="str">
        <f>INDEX(Teamlists!A:D,MATCH($F$202,Teamlists!B:B,0)+3,4)</f>
        <v>Connor Munnings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>Danielle Hunt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Roster!I51</f>
        <v>A Grade</v>
      </c>
      <c r="C207" s="112"/>
      <c r="D207" s="119"/>
      <c r="E207" s="120"/>
      <c r="F207" s="121" t="str">
        <f>INDEX(Teamlists!A:D,MATCH($F$202,Teamlists!B:B,0)+5,4)</f>
        <v>Declan Hilder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Roster!I42</f>
        <v>Court 1</v>
      </c>
      <c r="C208" s="112"/>
      <c r="D208" s="119"/>
      <c r="E208" s="120"/>
      <c r="F208" s="121" t="str">
        <f>INDEX(Teamlists!A:D,MATCH($F$202,Teamlists!B:B,0)+6,4)</f>
        <v>Isaac Bridley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Roster!B51</f>
        <v>7:53pm</v>
      </c>
      <c r="C209" s="112"/>
      <c r="D209" s="119"/>
      <c r="E209" s="120"/>
      <c r="F209" s="121" t="str">
        <f>INDEX(Teamlists!A:D,MATCH($F$202,Teamlists!B:B,0)+7,4)</f>
        <v>Jane Davis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Richard Lane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Tom Milner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Roster!I54</f>
        <v>Raging Ranga's</v>
      </c>
      <c r="C212" s="112"/>
      <c r="D212" s="119"/>
      <c r="E212" s="120"/>
      <c r="F212" s="121" t="str">
        <f>INDEX(Teamlists!A:D,MATCH($F$202,Teamlists!B:B,0)+10,4)</f>
        <v>Nathalie Meessen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 t="str">
        <f>INDEX(Teamlists!A:D,MATCH($F$202,Teamlists!B:B,0)+11,4)</f>
        <v xml:space="preserve"> 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Roster!I53</f>
        <v>Aquaholics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Steve Kilpatrick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Olivia Sanderson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Roster!I57</f>
        <v>0</v>
      </c>
      <c r="B222" s="523"/>
      <c r="C222" s="112"/>
      <c r="D222" s="137"/>
      <c r="E222" s="139"/>
      <c r="F222" s="121" t="str">
        <f>INDEX(Teamlists!A:D,MATCH($F$219,Teamlists!B:B,0)+3,4)</f>
        <v>Brett Blandford</v>
      </c>
      <c r="G222" s="122"/>
      <c r="H222" s="123"/>
      <c r="I222" s="121"/>
      <c r="J222" s="121"/>
      <c r="K222" s="121"/>
    </row>
    <row r="223" spans="1:13" ht="12.75" customHeight="1" x14ac:dyDescent="0.25">
      <c r="A223" s="522">
        <f>Roster!I58</f>
        <v>0</v>
      </c>
      <c r="B223" s="523"/>
      <c r="C223" s="112"/>
      <c r="D223" s="137"/>
      <c r="E223" s="120"/>
      <c r="F223" s="121" t="str">
        <f>INDEX(Teamlists!A:D,MATCH($F$219,Teamlists!B:B,0)+4,4)</f>
        <v>Chris Schuecker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Jeremy Sugden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Matt Baker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Nick Johnston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Robbie Kilpatrick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Scott Allen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 t="str">
        <f>INDEX(Teamlists!A:D,MATCH($F$219,Teamlists!B:B,0)+10,4)</f>
        <v>Rowan Trebilco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91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91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91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192"/>
      <c r="C265" s="192"/>
      <c r="D265" s="192"/>
      <c r="E265" s="192"/>
      <c r="F265" s="192"/>
      <c r="G265" s="192"/>
      <c r="H265" s="192"/>
      <c r="I265" s="192"/>
      <c r="J265" s="192"/>
    </row>
    <row r="266" spans="1:29" s="191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91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91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Roster!J52</f>
        <v>Cardiac Concerns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David Horner ©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8</v>
      </c>
      <c r="B271" s="519"/>
      <c r="C271" s="112"/>
      <c r="D271" s="119"/>
      <c r="E271" s="120"/>
      <c r="F271" s="121" t="str">
        <f>INDEX(Teamlists!A:D,MATCH($F$269,Teamlists!B:B,0)+2,4)</f>
        <v>Adrian Birkett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Roster!I41</f>
        <v>42249</v>
      </c>
      <c r="B272" s="521"/>
      <c r="C272" s="112"/>
      <c r="D272" s="119"/>
      <c r="E272" s="120"/>
      <c r="F272" s="121" t="str">
        <f>INDEX(Teamlists!A:D,MATCH($F$269,Teamlists!B:B,0)+3,4)</f>
        <v>Andrew Robert-Tissot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Brett Kitchener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Roster!J51</f>
        <v>C Grade</v>
      </c>
      <c r="C274" s="112"/>
      <c r="D274" s="119"/>
      <c r="E274" s="120"/>
      <c r="F274" s="121" t="str">
        <f>INDEX(Teamlists!A:D,MATCH($F$269,Teamlists!B:B,0)+5,4)</f>
        <v>Eamonn Turbitt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Roster!J4</f>
        <v>Court 2</v>
      </c>
      <c r="C275" s="112"/>
      <c r="D275" s="119"/>
      <c r="E275" s="120"/>
      <c r="F275" s="121" t="str">
        <f>INDEX(Teamlists!A:D,MATCH($F$269,Teamlists!B:B,0)+6,4)</f>
        <v>Glenn Keppel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Roster!B51</f>
        <v>7:53pm</v>
      </c>
      <c r="C276" s="112"/>
      <c r="D276" s="119"/>
      <c r="E276" s="120"/>
      <c r="F276" s="121" t="str">
        <f>INDEX(Teamlists!A:D,MATCH($F$269,Teamlists!B:B,0)+7,4)</f>
        <v>Justin Welch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Thomas Le Coz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Mahala Fannon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Roster!J54</f>
        <v>Ariba Amoebas</v>
      </c>
      <c r="C279" s="112"/>
      <c r="D279" s="119"/>
      <c r="E279" s="120"/>
      <c r="F279" s="121" t="str">
        <f>INDEX(Teamlists!A:D,MATCH($F$269,Teamlists!B:B,0)+10,4)</f>
        <v>Simon Watt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>
        <f>INDEX(Teamlists!A:D,MATCH($F$269,Teamlists!B:B,0)+11,4)</f>
        <v>0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>
        <f>INDEX(Teamlists!A:D,MATCH($F$269,Teamlists!B:B,0)+12,4)</f>
        <v>0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>
        <f>INDEX(Teamlists!A:D,MATCH($F$269,Teamlists!B:B,0)+14,4)</f>
        <v>0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Roster!J53</f>
        <v>Plying Pucksters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Chris Allchin ©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 xml:space="preserve">George Williams 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Roster!J57</f>
        <v>0</v>
      </c>
      <c r="B289" s="523">
        <f>Roster!J63</f>
        <v>0</v>
      </c>
      <c r="C289" s="112"/>
      <c r="D289" s="137"/>
      <c r="E289" s="139"/>
      <c r="F289" s="121" t="str">
        <f>INDEX(Teamlists!A:D,MATCH($F$286,Teamlists!B:B,0)+3,4)</f>
        <v>Jeremy Kearney</v>
      </c>
      <c r="G289" s="122"/>
      <c r="H289" s="123"/>
      <c r="I289" s="121"/>
      <c r="J289" s="121"/>
      <c r="K289" s="121"/>
    </row>
    <row r="290" spans="1:13" ht="12.75" customHeight="1" x14ac:dyDescent="0.25">
      <c r="A290" s="522">
        <f>Roster!J58</f>
        <v>0</v>
      </c>
      <c r="B290" s="523">
        <f>Roster!J64</f>
        <v>0</v>
      </c>
      <c r="C290" s="112"/>
      <c r="D290" s="137"/>
      <c r="E290" s="120"/>
      <c r="F290" s="121" t="str">
        <f>INDEX(Teamlists!A:D,MATCH($F$286,Teamlists!B:B,0)+4,4)</f>
        <v>Dan Brown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Gabby Brown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John Walch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Tony Lumley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>
        <f>INDEX(Teamlists!A:D,MATCH($F$286,Teamlists!B:B,0)+8,4)</f>
        <v>0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>
        <f>INDEX(Teamlists!A:D,MATCH($F$286,Teamlists!B:B,0)+9,4)</f>
        <v>0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>
        <f>INDEX(Teamlists!A:D,MATCH($F$286,Teamlists!B:B,0)+10,4)</f>
        <v>0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>
        <f>INDEX(Teamlists!A:D,MATCH($F$286,Teamlists!B:B,0)+11,4)</f>
        <v>0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 t="str">
        <f>INDEX(Teamlists!A:D,MATCH($F$286,Teamlists!B:B,0)+13,4)</f>
        <v xml:space="preserve"> 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91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91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91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92"/>
      <c r="C332" s="192"/>
      <c r="D332" s="192"/>
      <c r="E332" s="192"/>
      <c r="F332" s="192"/>
      <c r="G332" s="192"/>
      <c r="H332" s="192"/>
      <c r="I332" s="192"/>
      <c r="J332" s="192"/>
    </row>
    <row r="333" spans="1:29" s="191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91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91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Roster!K52</f>
        <v>Hot Chilli Prawns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Shaun Quin ©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8</v>
      </c>
      <c r="B338" s="519"/>
      <c r="C338" s="112"/>
      <c r="D338" s="119"/>
      <c r="E338" s="120"/>
      <c r="F338" s="121" t="str">
        <f>INDEX(Teamlists!A:D,MATCH($F$336,Teamlists!B:B,0)+2,4)</f>
        <v>Chris Lohberger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Roster!I41</f>
        <v>42249</v>
      </c>
      <c r="B339" s="521"/>
      <c r="C339" s="112"/>
      <c r="D339" s="119"/>
      <c r="E339" s="120"/>
      <c r="F339" s="121" t="str">
        <f>INDEX(Teamlists!A:D,MATCH($F$336,Teamlists!B:B,0)+3,4)</f>
        <v>Craig Sanderson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Rudy Kloser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Roster!K51</f>
        <v>B Grade</v>
      </c>
      <c r="C341" s="112"/>
      <c r="D341" s="119"/>
      <c r="E341" s="120"/>
      <c r="F341" s="121" t="str">
        <f>INDEX(Teamlists!A:D,MATCH($F$336,Teamlists!B:B,0)+5,4)</f>
        <v>Matt Sherlock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Roster!K4</f>
        <v>Court 3</v>
      </c>
      <c r="C342" s="112"/>
      <c r="D342" s="119"/>
      <c r="E342" s="120"/>
      <c r="F342" s="121" t="str">
        <f>INDEX(Teamlists!A:D,MATCH($F$336,Teamlists!B:B,0)+6,4)</f>
        <v>Matt Webb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Roster!B51</f>
        <v>7:53pm</v>
      </c>
      <c r="C343" s="112"/>
      <c r="D343" s="119"/>
      <c r="E343" s="120"/>
      <c r="F343" s="121" t="str">
        <f>INDEX(Teamlists!A:D,MATCH($F$336,Teamlists!B:B,0)+7,4)</f>
        <v>Piete Vanderwoude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Ray Brereton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>
        <f>INDEX(Teamlists!A:D,MATCH($F$336,Teamlists!B:B,0)+9,4)</f>
        <v>0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Roster!K53</f>
        <v>Cilia</v>
      </c>
      <c r="C346" s="112"/>
      <c r="D346" s="119"/>
      <c r="E346" s="120"/>
      <c r="F346" s="121">
        <f>INDEX(Teamlists!A:D,MATCH($F$336,Teamlists!B:B,0)+10,4)</f>
        <v>0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 t="str">
        <f>INDEX(Teamlists!A:D,MATCH($F$336,Teamlists!B:B,0)+12,4)</f>
        <v xml:space="preserve"> 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Roster!K53</f>
        <v>Cilia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Michelle Castle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Simon Featherstone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Roster!K57</f>
        <v>0</v>
      </c>
      <c r="B356" s="523"/>
      <c r="C356" s="112"/>
      <c r="D356" s="137"/>
      <c r="E356" s="139"/>
      <c r="F356" s="121" t="str">
        <f>INDEX(Teamlists!A:D,MATCH($F$353,Teamlists!B:B,0)+3,4)</f>
        <v>Greg Taylor</v>
      </c>
      <c r="G356" s="122"/>
      <c r="H356" s="123"/>
      <c r="I356" s="121"/>
      <c r="J356" s="121"/>
      <c r="K356" s="121"/>
    </row>
    <row r="357" spans="1:13" ht="12.75" customHeight="1" x14ac:dyDescent="0.25">
      <c r="A357" s="522">
        <f>Roster!K58</f>
        <v>0</v>
      </c>
      <c r="B357" s="523"/>
      <c r="C357" s="112"/>
      <c r="D357" s="137"/>
      <c r="E357" s="120"/>
      <c r="F357" s="121" t="str">
        <f>INDEX(Teamlists!A:D,MATCH($F$353,Teamlists!B:B,0)+4,4)</f>
        <v>Harry Payne ®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Imogen Paine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Juliet Payne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Marty Jack ®®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Rob Meijers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 t="str">
        <f>INDEX(Teamlists!A:D,MATCH($F$353,Teamlists!B:B,0)+9,4)</f>
        <v>Sam Lohrey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>
        <f>INDEX(Teamlists!A:D,MATCH($F$353,Teamlists!B:B,0)+12,4)</f>
        <v>0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>
        <f>INDEX(Teamlists!A:D,MATCH($F$353,Teamlists!B:B,0)+13,4)</f>
        <v>0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>
        <f>INDEX(Teamlists!A:D,MATCH($F$353,Teamlists!B:B,0)+14,4)</f>
        <v>0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91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91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91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92"/>
      <c r="C399" s="192"/>
      <c r="D399" s="192"/>
      <c r="E399" s="192"/>
      <c r="F399" s="192"/>
      <c r="G399" s="192"/>
      <c r="H399" s="192"/>
      <c r="I399" s="192"/>
      <c r="J399" s="192"/>
    </row>
    <row r="400" spans="1:29" s="191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91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91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Roster!I60</f>
        <v>Turbo Taddies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Nick Yong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8</v>
      </c>
      <c r="B405" s="519"/>
      <c r="C405" s="112"/>
      <c r="D405" s="119"/>
      <c r="E405" s="120"/>
      <c r="F405" s="121" t="str">
        <f>INDEX(Teamlists!A:D,MATCH($F$403,Teamlists!B:B,0)+2,4)</f>
        <v>Aidan Young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Roster!I41</f>
        <v>42249</v>
      </c>
      <c r="B406" s="521"/>
      <c r="C406" s="112"/>
      <c r="D406" s="119"/>
      <c r="E406" s="120"/>
      <c r="F406" s="121" t="str">
        <f>INDEX(Teamlists!A:D,MATCH($F$403,Teamlists!B:B,0)+3,4)</f>
        <v>Cameron Lewis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Olivia Johnson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Roster!I59</f>
        <v>A Grade</v>
      </c>
      <c r="C408" s="112"/>
      <c r="D408" s="119"/>
      <c r="E408" s="120"/>
      <c r="F408" s="121" t="str">
        <f>INDEX(Teamlists!A:D,MATCH($F$403,Teamlists!B:B,0)+5,4)</f>
        <v>Jason Whelan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Roster!I42</f>
        <v>Court 1</v>
      </c>
      <c r="C409" s="112"/>
      <c r="D409" s="119"/>
      <c r="E409" s="120"/>
      <c r="F409" s="121" t="str">
        <f>INDEX(Teamlists!A:D,MATCH($F$403,Teamlists!B:B,0)+6,4)</f>
        <v>Job Carr-Turbitt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Roster!B59</f>
        <v>8:29pm</v>
      </c>
      <c r="C410" s="112"/>
      <c r="D410" s="119"/>
      <c r="E410" s="120"/>
      <c r="F410" s="121" t="str">
        <f>INDEX(Teamlists!A:D,MATCH($F$403,Teamlists!B:B,0)+7,4)</f>
        <v>Ben Coombe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Nathan Whelan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Matt Iiles ®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Roster!I62</f>
        <v>Aquaholics</v>
      </c>
      <c r="C413" s="112"/>
      <c r="D413" s="119"/>
      <c r="E413" s="120"/>
      <c r="F413" s="121">
        <f>INDEX(Teamlists!A:D,MATCH($F$403,Teamlists!B:B,0)+10,4)</f>
        <v>0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Roster!I61</f>
        <v>Floggers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Hannah Robert-Tissot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Claudia Payne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Roster!I65</f>
        <v>0</v>
      </c>
      <c r="B423" s="523" t="str">
        <f>Roster!I80</f>
        <v>B Grade</v>
      </c>
      <c r="C423" s="112"/>
      <c r="D423" s="137"/>
      <c r="E423" s="139"/>
      <c r="F423" s="121" t="str">
        <f>INDEX(Teamlists!A:D,MATCH($F$420,Teamlists!B:B,0)+3,4)</f>
        <v>Eliza Game</v>
      </c>
      <c r="G423" s="122"/>
      <c r="H423" s="123"/>
      <c r="I423" s="121"/>
      <c r="J423" s="121"/>
      <c r="K423" s="121"/>
    </row>
    <row r="424" spans="1:13" ht="12.75" customHeight="1" x14ac:dyDescent="0.25">
      <c r="A424" s="522">
        <f>Roster!I66</f>
        <v>0</v>
      </c>
      <c r="B424" s="523" t="str">
        <f>Roster!I81</f>
        <v>Old Puckers</v>
      </c>
      <c r="C424" s="112"/>
      <c r="D424" s="137"/>
      <c r="E424" s="120"/>
      <c r="F424" s="121" t="str">
        <f>INDEX(Teamlists!A:D,MATCH($F$420,Teamlists!B:B,0)+4,4)</f>
        <v xml:space="preserve">Nick Martyn 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James Martyn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Jeremy Crawford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Marty Jack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Mathew Paine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Callum Wishart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>
        <f>INDEX(Teamlists!A:D,MATCH($F$420,Teamlists!B:B,0)+10,4)</f>
        <v>0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>
        <f>INDEX(Teamlists!A:D,MATCH($F$420,Teamlists!B:B,0)+11,4)</f>
        <v>0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91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91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91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92"/>
      <c r="C466" s="192"/>
      <c r="D466" s="192"/>
      <c r="E466" s="192"/>
      <c r="F466" s="192"/>
      <c r="G466" s="192"/>
      <c r="H466" s="192"/>
      <c r="I466" s="192"/>
      <c r="J466" s="192"/>
    </row>
    <row r="467" spans="1:29" s="191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91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91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Roster!J60</f>
        <v>What the Puck?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 xml:space="preserve">Izzy Dunn © 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8</v>
      </c>
      <c r="B472" s="519"/>
      <c r="C472" s="112"/>
      <c r="D472" s="119"/>
      <c r="E472" s="120"/>
      <c r="F472" s="121" t="str">
        <f>INDEX(Teamlists!A:D,MATCH($F$470,Teamlists!B:B,0)+2,4)</f>
        <v>Louis Roberts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Roster!I41</f>
        <v>42249</v>
      </c>
      <c r="B473" s="521"/>
      <c r="C473" s="112"/>
      <c r="D473" s="119"/>
      <c r="E473" s="120"/>
      <c r="F473" s="121" t="str">
        <f>INDEX(Teamlists!A:D,MATCH($F$470,Teamlists!B:B,0)+3,4)</f>
        <v>Lauren Davidson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Emma Condie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Roster!J59</f>
        <v>C Grade</v>
      </c>
      <c r="C475" s="112"/>
      <c r="D475" s="119"/>
      <c r="E475" s="120"/>
      <c r="F475" s="121" t="str">
        <f>INDEX(Teamlists!A:D,MATCH($F$470,Teamlists!B:B,0)+5,4)</f>
        <v>Harry Owens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Roster!J42</f>
        <v>Court 2</v>
      </c>
      <c r="C476" s="112"/>
      <c r="D476" s="119"/>
      <c r="E476" s="120"/>
      <c r="F476" s="121" t="str">
        <f>INDEX(Teamlists!A:D,MATCH($F$470,Teamlists!B:B,0)+6,4)</f>
        <v>Harry Payne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Roster!B59</f>
        <v>8:29pm</v>
      </c>
      <c r="C477" s="112"/>
      <c r="D477" s="119"/>
      <c r="E477" s="120"/>
      <c r="F477" s="121" t="str">
        <f>INDEX(Teamlists!A:D,MATCH($F$470,Teamlists!B:B,0)+7,4)</f>
        <v>Miriam Roberts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Phillida Bridley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Maisey Fraser-Easton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Roster!J69</f>
        <v>UTAS Flounders</v>
      </c>
      <c r="C480" s="112"/>
      <c r="D480" s="119"/>
      <c r="E480" s="120"/>
      <c r="F480" s="121">
        <f>INDEX(Teamlists!A:D,MATCH($F$470,Teamlists!B:B,0)+10,4)</f>
        <v>0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Roster!J61</f>
        <v>Sharks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Ralph Schwertner ©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Andrew Wignall</v>
      </c>
      <c r="G489" s="122"/>
      <c r="H489" s="123"/>
      <c r="I489" s="121"/>
      <c r="J489" s="121"/>
      <c r="K489" s="121"/>
    </row>
    <row r="490" spans="1:13" ht="12.75" customHeight="1" x14ac:dyDescent="0.25">
      <c r="A490" s="522"/>
      <c r="B490" s="523"/>
      <c r="C490" s="112"/>
      <c r="D490" s="137"/>
      <c r="E490" s="139"/>
      <c r="F490" s="121" t="str">
        <f>INDEX(Teamlists!A:D,MATCH($F$487,Teamlists!B:B,0)+3,4)</f>
        <v>Simon Turbett</v>
      </c>
      <c r="G490" s="122"/>
      <c r="H490" s="123"/>
      <c r="I490" s="121"/>
      <c r="J490" s="121"/>
      <c r="K490" s="121"/>
    </row>
    <row r="491" spans="1:13" ht="12.75" customHeight="1" x14ac:dyDescent="0.25">
      <c r="A491" s="522">
        <f>Roster!I66</f>
        <v>0</v>
      </c>
      <c r="B491" s="523" t="str">
        <f>Roster!J82</f>
        <v xml:space="preserve">Vikings </v>
      </c>
      <c r="C491" s="112"/>
      <c r="D491" s="137"/>
      <c r="E491" s="120"/>
      <c r="F491" s="121" t="str">
        <f>INDEX(Teamlists!A:D,MATCH($F$487,Teamlists!B:B,0)+4,4)</f>
        <v>Chris Wright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29"/>
      <c r="B492" s="131"/>
      <c r="C492" s="112"/>
      <c r="D492" s="137"/>
      <c r="E492" s="120"/>
      <c r="F492" s="121" t="str">
        <f>INDEX(Teamlists!A:D,MATCH($F$487,Teamlists!B:B,0)+5,4)</f>
        <v>Damien Bidgood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Paul Wignall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Rohan Thurstans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 t="str">
        <f>INDEX(Teamlists!A:D,MATCH($F$487,Teamlists!B:B,0)+8,4)</f>
        <v>Kim Fitzmaurice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 t="str">
        <f>INDEX(Teamlists!A:D,MATCH($F$487,Teamlists!B:B,0)+9,4)</f>
        <v>Paul Wignell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 t="str">
        <f>INDEX(Teamlists!A:D,MATCH($F$487,Teamlists!B:B,0)+10,4)</f>
        <v>John Robinson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 t="str">
        <f>INDEX(Teamlists!A:D,MATCH($F$487,Teamlists!B:B,0)+11,4)</f>
        <v>Rohan Thurstans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 t="str">
        <f>INDEX(Teamlists!A:D,MATCH($F$487,Teamlists!B:B,0)+12,4)</f>
        <v>Heather Fenderson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91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91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91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92"/>
      <c r="C533" s="192"/>
      <c r="D533" s="192"/>
      <c r="E533" s="192"/>
      <c r="F533" s="192"/>
      <c r="G533" s="192"/>
      <c r="H533" s="192"/>
      <c r="I533" s="192"/>
      <c r="J533" s="192"/>
    </row>
    <row r="534" spans="1:29" s="191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91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91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Roster!K60</f>
        <v>Water Rats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Matt Debnam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8</v>
      </c>
      <c r="B539" s="519"/>
      <c r="C539" s="112"/>
      <c r="D539" s="119"/>
      <c r="E539" s="120"/>
      <c r="F539" s="121" t="str">
        <f>INDEX(Teamlists!A:D,MATCH($F$537,Teamlists!B:B,0)+2,4)</f>
        <v>Robbie Maver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Roster!I41</f>
        <v>42249</v>
      </c>
      <c r="B540" s="521"/>
      <c r="C540" s="112"/>
      <c r="D540" s="119"/>
      <c r="E540" s="120"/>
      <c r="F540" s="121" t="str">
        <f>INDEX(Teamlists!A:D,MATCH($F$537,Teamlists!B:B,0)+3,4)</f>
        <v>Daniel Debnam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Damien Johnson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Roster!K59</f>
        <v>B Grade</v>
      </c>
      <c r="C542" s="112"/>
      <c r="D542" s="119"/>
      <c r="E542" s="120"/>
      <c r="F542" s="121" t="str">
        <f>INDEX(Teamlists!A:D,MATCH($F$537,Teamlists!B:B,0)+5,4)</f>
        <v>Josh Debnam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Roster!K42</f>
        <v>Court 3</v>
      </c>
      <c r="C543" s="112"/>
      <c r="D543" s="119"/>
      <c r="E543" s="120"/>
      <c r="F543" s="121" t="str">
        <f>INDEX(Teamlists!A:D,MATCH($F$537,Teamlists!B:B,0)+6,4)</f>
        <v>David Lambert (?)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Roster!B59</f>
        <v>8:29pm</v>
      </c>
      <c r="C544" s="112"/>
      <c r="D544" s="119"/>
      <c r="E544" s="120"/>
      <c r="F544" s="121" t="str">
        <f>INDEX(Teamlists!A:D,MATCH($F$537,Teamlists!B:B,0)+7,4)</f>
        <v>Rhys Jones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Glenn Keppel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 t="str">
        <f>INDEX(Teamlists!A:D,MATCH($F$537,Teamlists!B:B,0)+9,4)</f>
        <v>Alex Davies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Roster!K62</f>
        <v>Hot Chilli Prawns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>
        <f>INDEX(Teamlists!A:D,MATCH($F$537,Teamlists!B:B,0)+12,4)</f>
        <v>0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>
        <f>INDEX(Teamlists!A:D,MATCH($F$537,Teamlists!B:B,0)+13,4)</f>
        <v>0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>
        <f>INDEX(Teamlists!A:D,MATCH($F$537,Teamlists!B:B,0)+14,4)</f>
        <v>0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Roster!K61</f>
        <v>SOS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Andrew Winch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Bob Schlesinger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Roster!K65</f>
        <v>0</v>
      </c>
      <c r="B557" s="523"/>
      <c r="C557" s="112"/>
      <c r="D557" s="137"/>
      <c r="E557" s="139"/>
      <c r="F557" s="121" t="str">
        <f>INDEX(Teamlists!A:D,MATCH($F$554,Teamlists!B:B,0)+3,4)</f>
        <v>Chris Schuecker</v>
      </c>
      <c r="G557" s="122"/>
      <c r="H557" s="123"/>
      <c r="I557" s="121"/>
      <c r="J557" s="121"/>
      <c r="K557" s="121"/>
    </row>
    <row r="558" spans="1:13" ht="12.75" customHeight="1" x14ac:dyDescent="0.25">
      <c r="A558" s="522">
        <f>Roster!K66</f>
        <v>0</v>
      </c>
      <c r="B558" s="523"/>
      <c r="C558" s="112"/>
      <c r="D558" s="137"/>
      <c r="E558" s="120"/>
      <c r="F558" s="121" t="str">
        <f>INDEX(Teamlists!A:D,MATCH($F$554,Teamlists!B:B,0)+4,4)</f>
        <v>Damien Jacobs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29"/>
      <c r="B559" s="131"/>
      <c r="C559" s="112"/>
      <c r="D559" s="137"/>
      <c r="E559" s="120"/>
      <c r="F559" s="121" t="str">
        <f>INDEX(Teamlists!A:D,MATCH($F$554,Teamlists!B:B,0)+5,4)</f>
        <v>David Moody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Ed Jamieson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Paul McCartney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Rohan Thurstans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Scott Cooper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 t="str">
        <f>INDEX(Teamlists!A:D,MATCH($F$554,Teamlists!B:B,0)+10,4)</f>
        <v>Sven Doedens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>
        <f>INDEX(Teamlists!A:D,MATCH($F$554,Teamlists!B:B,0)+12,4)</f>
        <v>0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91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91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91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92"/>
      <c r="C600" s="192"/>
      <c r="D600" s="192"/>
      <c r="E600" s="192"/>
      <c r="F600" s="192"/>
      <c r="G600" s="192"/>
      <c r="H600" s="192"/>
      <c r="I600" s="192"/>
      <c r="J600" s="192"/>
    </row>
    <row r="601" spans="1:29" s="191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91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91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Roster!I68</f>
        <v>Raging Ranga's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Jack Robert-Tissot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8</v>
      </c>
      <c r="B606" s="519"/>
      <c r="C606" s="112"/>
      <c r="D606" s="119"/>
      <c r="E606" s="120"/>
      <c r="F606" s="121" t="str">
        <f>INDEX(Teamlists!A:D,MATCH($F$604,Teamlists!B:B,0)+2,4)</f>
        <v>Romy Keppel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Roster!I41</f>
        <v>42249</v>
      </c>
      <c r="B607" s="521"/>
      <c r="C607" s="112"/>
      <c r="D607" s="119"/>
      <c r="E607" s="120"/>
      <c r="F607" s="121" t="str">
        <f>INDEX(Teamlists!A:D,MATCH($F$604,Teamlists!B:B,0)+3,4)</f>
        <v>Liam Quin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Garry Davidson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Roster!I67</f>
        <v>A Grade</v>
      </c>
      <c r="C609" s="112"/>
      <c r="D609" s="119"/>
      <c r="E609" s="120"/>
      <c r="F609" s="121" t="str">
        <f>INDEX(Teamlists!A:D,MATCH($F$604,Teamlists!B:B,0)+5,4)</f>
        <v>Richard Cleary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Roster!I42</f>
        <v>Court 1</v>
      </c>
      <c r="C610" s="112"/>
      <c r="D610" s="119"/>
      <c r="E610" s="120"/>
      <c r="F610" s="121" t="str">
        <f>INDEX(Teamlists!A:D,MATCH($F$604,Teamlists!B:B,0)+6,4)</f>
        <v>Tom Howarth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Roster!B67</f>
        <v>9:05pm</v>
      </c>
      <c r="C611" s="112"/>
      <c r="D611" s="119"/>
      <c r="E611" s="120"/>
      <c r="F611" s="121" t="str">
        <f>INDEX(Teamlists!A:D,MATCH($F$604,Teamlists!B:B,0)+7,4)</f>
        <v>William Bowling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Toby Bond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Patrick Meany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Roster!I70</f>
        <v>Floggers</v>
      </c>
      <c r="C614" s="112"/>
      <c r="D614" s="119"/>
      <c r="E614" s="120"/>
      <c r="F614" s="121">
        <f>INDEX(Teamlists!A:D,MATCH($F$604,Teamlists!B:B,0)+10,4)</f>
        <v>0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Roster!I69</f>
        <v>Depth Charges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Harry Van Der Woude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Craig Granquist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Roster!I73</f>
        <v>0</v>
      </c>
      <c r="B624" s="523"/>
      <c r="C624" s="112"/>
      <c r="D624" s="137"/>
      <c r="E624" s="139"/>
      <c r="F624" s="121" t="str">
        <f>INDEX(Teamlists!A:D,MATCH($F$621,Teamlists!B:B,0)+3,4)</f>
        <v>Glenn Wickham</v>
      </c>
      <c r="G624" s="122"/>
      <c r="H624" s="123"/>
      <c r="I624" s="121"/>
      <c r="J624" s="121"/>
      <c r="K624" s="121"/>
    </row>
    <row r="625" spans="1:13" ht="12.75" customHeight="1" x14ac:dyDescent="0.25">
      <c r="A625" s="522">
        <f>Roster!I74</f>
        <v>0</v>
      </c>
      <c r="B625" s="523"/>
      <c r="C625" s="112"/>
      <c r="D625" s="137"/>
      <c r="E625" s="120"/>
      <c r="F625" s="121" t="str">
        <f>INDEX(Teamlists!A:D,MATCH($F$621,Teamlists!B:B,0)+4,4)</f>
        <v>Colin Hepher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Ian Shanahan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Matt McCartney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Simon Talbot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Tori Wickham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Fiona Walsh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 t="str">
        <f>INDEX(Teamlists!A:D,MATCH($F$621,Teamlists!B:B,0)+10,4)</f>
        <v>James Milner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 t="str">
        <f>INDEX(Teamlists!A:D,MATCH($F$621,Teamlists!B:B,0)+11,4)</f>
        <v xml:space="preserve"> 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91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91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91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92"/>
      <c r="C667" s="192"/>
      <c r="D667" s="192"/>
      <c r="E667" s="192"/>
      <c r="F667" s="192"/>
      <c r="G667" s="192"/>
      <c r="H667" s="192"/>
      <c r="I667" s="192"/>
      <c r="J667" s="192"/>
    </row>
    <row r="668" spans="1:29" s="191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91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91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Roster!J68</f>
        <v>The Grizzlies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Henry Maxwell ©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8</v>
      </c>
      <c r="B673" s="519"/>
      <c r="C673" s="112"/>
      <c r="D673" s="119"/>
      <c r="E673" s="120"/>
      <c r="F673" s="121" t="str">
        <f>INDEX(Teamlists!A:D,MATCH($F$671,Teamlists!B:B,0)+2,4)</f>
        <v>Austin Stephens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Roster!I41</f>
        <v>42249</v>
      </c>
      <c r="B674" s="521"/>
      <c r="C674" s="112"/>
      <c r="D674" s="119"/>
      <c r="E674" s="120"/>
      <c r="F674" s="121" t="str">
        <f>INDEX(Teamlists!A:D,MATCH($F$671,Teamlists!B:B,0)+3,4)</f>
        <v>David Furmage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Elizabeth Thurn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Roster!J67</f>
        <v>C Grade</v>
      </c>
      <c r="C676" s="112"/>
      <c r="D676" s="119"/>
      <c r="E676" s="120"/>
      <c r="F676" s="121" t="str">
        <f>INDEX(Teamlists!A:D,MATCH($F$671,Teamlists!B:B,0)+5,4)</f>
        <v>Oliver Maxwell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Roster!J42</f>
        <v>Court 2</v>
      </c>
      <c r="C677" s="112"/>
      <c r="D677" s="119"/>
      <c r="E677" s="120"/>
      <c r="F677" s="121" t="str">
        <f>INDEX(Teamlists!A:D,MATCH($F$671,Teamlists!B:B,0)+6,4)</f>
        <v>Robbie Gaffney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Roster!B29</f>
        <v>9:05pm</v>
      </c>
      <c r="C678" s="112"/>
      <c r="D678" s="119"/>
      <c r="E678" s="120"/>
      <c r="F678" s="121" t="str">
        <f>INDEX(Teamlists!A:D,MATCH($F$671,Teamlists!B:B,0)+7,4)</f>
        <v>Seb Krasnicki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Scott Rag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Tim Lamb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Roster!J70</f>
        <v>Water Rats</v>
      </c>
      <c r="C681" s="112"/>
      <c r="D681" s="119"/>
      <c r="E681" s="120"/>
      <c r="F681" s="121" t="str">
        <f>INDEX(Teamlists!A:D,MATCH($F$671,Teamlists!B:B,0)+10,4)</f>
        <v>Tom Krasnicki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 t="str">
        <f>INDEX(Teamlists!A:D,MATCH($F$671,Teamlists!B:B,0)+11,4)</f>
        <v>Laura Smith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Roster!J69</f>
        <v>UTAS Flounders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Eddy Rand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Ben Linton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Roster!J73</f>
        <v>0</v>
      </c>
      <c r="B691" s="523"/>
      <c r="C691" s="112"/>
      <c r="D691" s="137"/>
      <c r="E691" s="139"/>
      <c r="F691" s="121" t="str">
        <f>INDEX(Teamlists!A:D,MATCH($F$688,Teamlists!B:B,0)+3,4)</f>
        <v>Nate Brennan</v>
      </c>
      <c r="G691" s="122"/>
      <c r="H691" s="123"/>
      <c r="I691" s="121"/>
      <c r="J691" s="121"/>
      <c r="K691" s="121"/>
    </row>
    <row r="692" spans="1:13" ht="12.75" customHeight="1" x14ac:dyDescent="0.25">
      <c r="A692" s="522">
        <f>Roster!J74</f>
        <v>0</v>
      </c>
      <c r="B692" s="523"/>
      <c r="C692" s="112"/>
      <c r="D692" s="137"/>
      <c r="E692" s="120"/>
      <c r="F692" s="121">
        <f>INDEX(Teamlists!A:D,MATCH($F$688,Teamlists!B:B,0)+4,4)</f>
        <v>0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>
        <f>INDEX(Teamlists!A:D,MATCH($F$688,Teamlists!B:B,0)+5,4)</f>
        <v>0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>
        <f>INDEX(Teamlists!A:D,MATCH($F$688,Teamlists!B:B,0)+6,4)</f>
        <v>0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>
        <f>INDEX(Teamlists!A:D,MATCH($F$688,Teamlists!B:B,0)+7,4)</f>
        <v>0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>
        <f>INDEX(Teamlists!A:D,MATCH($F$688,Teamlists!B:B,0)+8,4)</f>
        <v>0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>
        <f>INDEX(Teamlists!A:D,MATCH($F$688,Teamlists!B:B,0)+9,4)</f>
        <v>0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>
        <f>INDEX(Teamlists!A:D,MATCH($F$688,Teamlists!B:B,0)+10,4)</f>
        <v>0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>
        <f>INDEX(Teamlists!A:D,MATCH($F$688,Teamlists!B:B,0)+11,4)</f>
        <v>0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91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91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91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92"/>
      <c r="C734" s="192"/>
      <c r="D734" s="192"/>
      <c r="E734" s="192"/>
      <c r="F734" s="192"/>
      <c r="G734" s="192"/>
      <c r="H734" s="192"/>
      <c r="I734" s="192"/>
      <c r="J734" s="192"/>
    </row>
    <row r="735" spans="1:29" s="191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91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91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Roster!K68</f>
        <v>Dr Schwant von Eaglehorn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John Borojevic ©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8</v>
      </c>
      <c r="B740" s="519"/>
      <c r="C740" s="112"/>
      <c r="D740" s="119"/>
      <c r="E740" s="120"/>
      <c r="F740" s="121" t="str">
        <f>INDEX(Teamlists!A:D,MATCH($F$738,Teamlists!B:B,0)+2,4)</f>
        <v>Craig Proctor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Roster!I41</f>
        <v>42249</v>
      </c>
      <c r="B741" s="521"/>
      <c r="C741" s="112"/>
      <c r="D741" s="119"/>
      <c r="E741" s="120"/>
      <c r="F741" s="121" t="str">
        <f>INDEX(Teamlists!A:D,MATCH($F$738,Teamlists!B:B,0)+3,4)</f>
        <v>David Marshall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Tim Lynch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Roster!K67</f>
        <v>B Grade</v>
      </c>
      <c r="C743" s="112"/>
      <c r="D743" s="119"/>
      <c r="E743" s="120"/>
      <c r="F743" s="121" t="str">
        <f>INDEX(Teamlists!A:D,MATCH($F$738,Teamlists!B:B,0)+5,4)</f>
        <v>Jane Davis ®®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Roster!K42</f>
        <v>Court 3</v>
      </c>
      <c r="C744" s="112"/>
      <c r="D744" s="119"/>
      <c r="E744" s="120"/>
      <c r="F744" s="121" t="str">
        <f>INDEX(Teamlists!A:D,MATCH($F$738,Teamlists!B:B,0)+6,4)</f>
        <v>Pete Rand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Roster!B67</f>
        <v>9:05pm</v>
      </c>
      <c r="C745" s="112"/>
      <c r="D745" s="119"/>
      <c r="E745" s="120"/>
      <c r="F745" s="121" t="str">
        <f>INDEX(Teamlists!A:D,MATCH($F$738,Teamlists!B:B,0)+7,4)</f>
        <v>Stephen Spinks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Talbot Matthews ®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Eddy Rand ®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Roster!K70</f>
        <v>SOS</v>
      </c>
      <c r="C748" s="112"/>
      <c r="D748" s="119"/>
      <c r="E748" s="120"/>
      <c r="F748" s="121" t="str">
        <f>INDEX(Teamlists!A:D,MATCH($F$738,Teamlists!B:B,0)+10,4)</f>
        <v>Ben Linton ®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 t="str">
        <f>INDEX(Teamlists!A:D,MATCH($F$738,Teamlists!B:B,0)+11,4)</f>
        <v>Mark Richards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 t="str">
        <f>INDEX(Teamlists!A:D,MATCH($F$738,Teamlists!B:B,0)+12,4)</f>
        <v>Claire McCartney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Roster!K69</f>
        <v>Old Puckers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Edward Forbes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Adam Bridley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Roster!K73</f>
        <v>0</v>
      </c>
      <c r="B758" s="523"/>
      <c r="C758" s="112"/>
      <c r="D758" s="137"/>
      <c r="E758" s="139"/>
      <c r="F758" s="121" t="str">
        <f>INDEX(Teamlists!A:D,MATCH($F$755,Teamlists!B:B,0)+3,4)</f>
        <v>Andrew Cawthorn</v>
      </c>
      <c r="G758" s="122"/>
      <c r="H758" s="123"/>
      <c r="I758" s="121"/>
      <c r="J758" s="121"/>
      <c r="K758" s="121"/>
    </row>
    <row r="759" spans="1:13" ht="12.75" customHeight="1" x14ac:dyDescent="0.25">
      <c r="A759" s="522">
        <f>Roster!K74</f>
        <v>0</v>
      </c>
      <c r="B759" s="523"/>
      <c r="C759" s="112"/>
      <c r="D759" s="137"/>
      <c r="E759" s="120"/>
      <c r="F759" s="121" t="str">
        <f>INDEX(Teamlists!A:D,MATCH($F$755,Teamlists!B:B,0)+4,4)</f>
        <v>Brett Muir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Curtis Pizzalotto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Mark Packer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Jamie McAllister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Joe Valentine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Mark Stalker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>
        <f>INDEX(Teamlists!A:D,MATCH($F$755,Teamlists!B:B,0)+12,4)</f>
        <v>0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 t="str">
        <f>INDEX(Teamlists!A:D,MATCH($F$755,Teamlists!B:B,0)+13,4)</f>
        <v xml:space="preserve"> 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 t="str">
        <f>INDEX(Teamlists!A:D,MATCH($F$755,Teamlists!B:B,0)+14,4)</f>
        <v xml:space="preserve"> 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91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91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91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92"/>
      <c r="C801" s="192"/>
      <c r="D801" s="192"/>
      <c r="E801" s="192"/>
      <c r="F801" s="192"/>
      <c r="G801" s="192"/>
      <c r="H801" s="192"/>
      <c r="I801" s="192"/>
      <c r="J801" s="192"/>
    </row>
    <row r="802" spans="1:29" s="191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91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91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75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75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75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75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75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75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75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75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75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75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75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75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75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75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75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74"/>
      <c r="C1002" s="174"/>
      <c r="D1002" s="174"/>
      <c r="E1002" s="174"/>
      <c r="F1002" s="174"/>
      <c r="G1002" s="174"/>
      <c r="H1002" s="174"/>
      <c r="I1002" s="174"/>
      <c r="J1002" s="174"/>
    </row>
    <row r="1003" spans="1:29" s="175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75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75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8:B538"/>
    <mergeCell ref="A539:B539"/>
    <mergeCell ref="A540:B540"/>
    <mergeCell ref="A557:B557"/>
    <mergeCell ref="A530:J530"/>
    <mergeCell ref="A531:J531"/>
    <mergeCell ref="A532:J532"/>
    <mergeCell ref="A534:J534"/>
    <mergeCell ref="A535:J535"/>
    <mergeCell ref="A536:J536"/>
    <mergeCell ref="A470:B470"/>
    <mergeCell ref="A471:B471"/>
    <mergeCell ref="A472:B472"/>
    <mergeCell ref="A473:B473"/>
    <mergeCell ref="A490:B490"/>
    <mergeCell ref="A463:J463"/>
    <mergeCell ref="A464:J464"/>
    <mergeCell ref="A465:J465"/>
    <mergeCell ref="A467:J467"/>
    <mergeCell ref="A468:J468"/>
    <mergeCell ref="A469:J469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336:B336"/>
    <mergeCell ref="A337:B337"/>
    <mergeCell ref="A338:B338"/>
    <mergeCell ref="A339:B339"/>
    <mergeCell ref="A356:B356"/>
    <mergeCell ref="A329:J329"/>
    <mergeCell ref="A330:J330"/>
    <mergeCell ref="A331:J331"/>
    <mergeCell ref="A333:J333"/>
    <mergeCell ref="A334:J334"/>
    <mergeCell ref="A335:J335"/>
    <mergeCell ref="A269:B269"/>
    <mergeCell ref="A270:B270"/>
    <mergeCell ref="A271:B271"/>
    <mergeCell ref="A272:B272"/>
    <mergeCell ref="A290:B290"/>
    <mergeCell ref="A262:J262"/>
    <mergeCell ref="A263:J263"/>
    <mergeCell ref="A264:J264"/>
    <mergeCell ref="A266:J266"/>
    <mergeCell ref="A267:J267"/>
    <mergeCell ref="A268:J268"/>
    <mergeCell ref="A202:B202"/>
    <mergeCell ref="A203:B203"/>
    <mergeCell ref="A204:B204"/>
    <mergeCell ref="A205:B205"/>
    <mergeCell ref="A222:B222"/>
    <mergeCell ref="A195:J195"/>
    <mergeCell ref="A196:J196"/>
    <mergeCell ref="A197:J197"/>
    <mergeCell ref="A199:J199"/>
    <mergeCell ref="A200:J200"/>
    <mergeCell ref="A201:J201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89:B89"/>
    <mergeCell ref="A223:B223"/>
    <mergeCell ref="A289:B289"/>
    <mergeCell ref="A357:B357"/>
    <mergeCell ref="A491:B491"/>
    <mergeCell ref="A558:B558"/>
    <mergeCell ref="A1:B1"/>
    <mergeCell ref="A2:B2"/>
    <mergeCell ref="A3:B3"/>
    <mergeCell ref="A4:B4"/>
    <mergeCell ref="A21:B21"/>
    <mergeCell ref="A68:B68"/>
    <mergeCell ref="A69:B69"/>
    <mergeCell ref="A70:B70"/>
    <mergeCell ref="A22:B22"/>
    <mergeCell ref="A71:B71"/>
    <mergeCell ref="A88:B88"/>
    <mergeCell ref="A61:J61"/>
    <mergeCell ref="A62:J62"/>
    <mergeCell ref="A63:J63"/>
    <mergeCell ref="A65:J65"/>
    <mergeCell ref="A66:J66"/>
    <mergeCell ref="A67:J67"/>
    <mergeCell ref="A135:B135"/>
  </mergeCells>
  <conditionalFormatting sqref="A14:A16 A71:B71 A20 A23:A32 A1006:XFD65536 A157:A166 B157:B201 A168:A201 A215:A217 A221 A224:A233 A235:A268 B215:B221 B224:B268 A291:A300 A282:A284 B291:B335 A156:B156 A302:A335 A358:A367 A349:A351 B358:B402 A369:A402 A425:A434 A416:A418 B425:B469 A436:A469 A493:A501 A483:A485 B493:B536 A503:A536 A560:A568 A550:A552 B560:B603 A570:A603 A626:A635 A617:A619 B626:B670 A637:A670 A693:A702 A684:A686 B693:B737 A625:B625 A704:A737 A760:A769 A751:A753 A692:B692 A759:B759 A87 A90:A99 B72:B87 A101:A150 A154:A155 B349:B355 A355 B14:B20 B23:B70 A34:A70 A72:A83 B416:B422 A422 B483:B489 A489 B550:B556 A556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 A21:B22 A1:B13 A88:B89 B90:B155 A222:B223 A288 B282:B288 A289:B290 A356:B357 A423:B424 A490:B492 A557:B559">
    <cfRule type="cellIs" dxfId="631" priority="76" stopIfTrue="1" operator="equal">
      <formula>0</formula>
    </cfRule>
  </conditionalFormatting>
  <conditionalFormatting sqref="F2:F15 G2:N2">
    <cfRule type="cellIs" dxfId="630" priority="75" stopIfTrue="1" operator="equal">
      <formula>0</formula>
    </cfRule>
  </conditionalFormatting>
  <conditionalFormatting sqref="F2:F15 G2:N2">
    <cfRule type="cellIs" dxfId="629" priority="74" stopIfTrue="1" operator="equal">
      <formula>0</formula>
    </cfRule>
  </conditionalFormatting>
  <conditionalFormatting sqref="F19:F32">
    <cfRule type="cellIs" dxfId="628" priority="73" stopIfTrue="1" operator="equal">
      <formula>0</formula>
    </cfRule>
  </conditionalFormatting>
  <conditionalFormatting sqref="F19:F32">
    <cfRule type="cellIs" dxfId="627" priority="72" stopIfTrue="1" operator="equal">
      <formula>0</formula>
    </cfRule>
  </conditionalFormatting>
  <conditionalFormatting sqref="F69:F82">
    <cfRule type="cellIs" dxfId="626" priority="71" stopIfTrue="1" operator="equal">
      <formula>0</formula>
    </cfRule>
  </conditionalFormatting>
  <conditionalFormatting sqref="F69:F82">
    <cfRule type="cellIs" dxfId="625" priority="70" stopIfTrue="1" operator="equal">
      <formula>0</formula>
    </cfRule>
  </conditionalFormatting>
  <conditionalFormatting sqref="F86:F99">
    <cfRule type="cellIs" dxfId="624" priority="69" stopIfTrue="1" operator="equal">
      <formula>0</formula>
    </cfRule>
  </conditionalFormatting>
  <conditionalFormatting sqref="F86:F99">
    <cfRule type="cellIs" dxfId="623" priority="68" stopIfTrue="1" operator="equal">
      <formula>0</formula>
    </cfRule>
  </conditionalFormatting>
  <conditionalFormatting sqref="F136:F149">
    <cfRule type="cellIs" dxfId="622" priority="67" stopIfTrue="1" operator="equal">
      <formula>0</formula>
    </cfRule>
  </conditionalFormatting>
  <conditionalFormatting sqref="F136:F149">
    <cfRule type="cellIs" dxfId="621" priority="66" stopIfTrue="1" operator="equal">
      <formula>0</formula>
    </cfRule>
  </conditionalFormatting>
  <conditionalFormatting sqref="F153:F166">
    <cfRule type="cellIs" dxfId="620" priority="65" stopIfTrue="1" operator="equal">
      <formula>0</formula>
    </cfRule>
  </conditionalFormatting>
  <conditionalFormatting sqref="F153:F166">
    <cfRule type="cellIs" dxfId="619" priority="64" stopIfTrue="1" operator="equal">
      <formula>0</formula>
    </cfRule>
  </conditionalFormatting>
  <conditionalFormatting sqref="F203:F216">
    <cfRule type="cellIs" dxfId="618" priority="63" stopIfTrue="1" operator="equal">
      <formula>0</formula>
    </cfRule>
  </conditionalFormatting>
  <conditionalFormatting sqref="F203:F216">
    <cfRule type="cellIs" dxfId="617" priority="62" stopIfTrue="1" operator="equal">
      <formula>0</formula>
    </cfRule>
  </conditionalFormatting>
  <conditionalFormatting sqref="F220:F233">
    <cfRule type="cellIs" dxfId="616" priority="61" stopIfTrue="1" operator="equal">
      <formula>0</formula>
    </cfRule>
  </conditionalFormatting>
  <conditionalFormatting sqref="F220:F233">
    <cfRule type="cellIs" dxfId="615" priority="60" stopIfTrue="1" operator="equal">
      <formula>0</formula>
    </cfRule>
  </conditionalFormatting>
  <conditionalFormatting sqref="F270:F283">
    <cfRule type="cellIs" dxfId="614" priority="59" stopIfTrue="1" operator="equal">
      <formula>0</formula>
    </cfRule>
  </conditionalFormatting>
  <conditionalFormatting sqref="F270:F283">
    <cfRule type="cellIs" dxfId="613" priority="58" stopIfTrue="1" operator="equal">
      <formula>0</formula>
    </cfRule>
  </conditionalFormatting>
  <conditionalFormatting sqref="F287:F300">
    <cfRule type="cellIs" dxfId="612" priority="57" stopIfTrue="1" operator="equal">
      <formula>0</formula>
    </cfRule>
  </conditionalFormatting>
  <conditionalFormatting sqref="F287:F300">
    <cfRule type="cellIs" dxfId="611" priority="56" stopIfTrue="1" operator="equal">
      <formula>0</formula>
    </cfRule>
  </conditionalFormatting>
  <conditionalFormatting sqref="F337:F350">
    <cfRule type="cellIs" dxfId="610" priority="55" stopIfTrue="1" operator="equal">
      <formula>0</formula>
    </cfRule>
  </conditionalFormatting>
  <conditionalFormatting sqref="F337:F350">
    <cfRule type="cellIs" dxfId="609" priority="54" stopIfTrue="1" operator="equal">
      <formula>0</formula>
    </cfRule>
  </conditionalFormatting>
  <conditionalFormatting sqref="F354:F367">
    <cfRule type="cellIs" dxfId="608" priority="53" stopIfTrue="1" operator="equal">
      <formula>0</formula>
    </cfRule>
  </conditionalFormatting>
  <conditionalFormatting sqref="F354:F367">
    <cfRule type="cellIs" dxfId="607" priority="52" stopIfTrue="1" operator="equal">
      <formula>0</formula>
    </cfRule>
  </conditionalFormatting>
  <conditionalFormatting sqref="F404:F417">
    <cfRule type="cellIs" dxfId="606" priority="51" stopIfTrue="1" operator="equal">
      <formula>0</formula>
    </cfRule>
  </conditionalFormatting>
  <conditionalFormatting sqref="F404:F417">
    <cfRule type="cellIs" dxfId="605" priority="50" stopIfTrue="1" operator="equal">
      <formula>0</formula>
    </cfRule>
  </conditionalFormatting>
  <conditionalFormatting sqref="F421:F434">
    <cfRule type="cellIs" dxfId="604" priority="49" stopIfTrue="1" operator="equal">
      <formula>0</formula>
    </cfRule>
  </conditionalFormatting>
  <conditionalFormatting sqref="F421:F434">
    <cfRule type="cellIs" dxfId="603" priority="48" stopIfTrue="1" operator="equal">
      <formula>0</formula>
    </cfRule>
  </conditionalFormatting>
  <conditionalFormatting sqref="F471:F484">
    <cfRule type="cellIs" dxfId="602" priority="47" stopIfTrue="1" operator="equal">
      <formula>0</formula>
    </cfRule>
  </conditionalFormatting>
  <conditionalFormatting sqref="F471:F484">
    <cfRule type="cellIs" dxfId="601" priority="46" stopIfTrue="1" operator="equal">
      <formula>0</formula>
    </cfRule>
  </conditionalFormatting>
  <conditionalFormatting sqref="F488:F501">
    <cfRule type="cellIs" dxfId="600" priority="45" stopIfTrue="1" operator="equal">
      <formula>0</formula>
    </cfRule>
  </conditionalFormatting>
  <conditionalFormatting sqref="F488:F501">
    <cfRule type="cellIs" dxfId="599" priority="44" stopIfTrue="1" operator="equal">
      <formula>0</formula>
    </cfRule>
  </conditionalFormatting>
  <conditionalFormatting sqref="F538:F551">
    <cfRule type="cellIs" dxfId="598" priority="43" stopIfTrue="1" operator="equal">
      <formula>0</formula>
    </cfRule>
  </conditionalFormatting>
  <conditionalFormatting sqref="F538:F551">
    <cfRule type="cellIs" dxfId="597" priority="42" stopIfTrue="1" operator="equal">
      <formula>0</formula>
    </cfRule>
  </conditionalFormatting>
  <conditionalFormatting sqref="F555:F568">
    <cfRule type="cellIs" dxfId="596" priority="41" stopIfTrue="1" operator="equal">
      <formula>0</formula>
    </cfRule>
  </conditionalFormatting>
  <conditionalFormatting sqref="F555:F568">
    <cfRule type="cellIs" dxfId="595" priority="40" stopIfTrue="1" operator="equal">
      <formula>0</formula>
    </cfRule>
  </conditionalFormatting>
  <conditionalFormatting sqref="F605:F618">
    <cfRule type="cellIs" dxfId="594" priority="39" stopIfTrue="1" operator="equal">
      <formula>0</formula>
    </cfRule>
  </conditionalFormatting>
  <conditionalFormatting sqref="F605:F618">
    <cfRule type="cellIs" dxfId="593" priority="38" stopIfTrue="1" operator="equal">
      <formula>0</formula>
    </cfRule>
  </conditionalFormatting>
  <conditionalFormatting sqref="F622:F635">
    <cfRule type="cellIs" dxfId="592" priority="37" stopIfTrue="1" operator="equal">
      <formula>0</formula>
    </cfRule>
  </conditionalFormatting>
  <conditionalFormatting sqref="F622:F635">
    <cfRule type="cellIs" dxfId="591" priority="36" stopIfTrue="1" operator="equal">
      <formula>0</formula>
    </cfRule>
  </conditionalFormatting>
  <conditionalFormatting sqref="F672:F685">
    <cfRule type="cellIs" dxfId="590" priority="35" stopIfTrue="1" operator="equal">
      <formula>0</formula>
    </cfRule>
  </conditionalFormatting>
  <conditionalFormatting sqref="F672:F685">
    <cfRule type="cellIs" dxfId="589" priority="34" stopIfTrue="1" operator="equal">
      <formula>0</formula>
    </cfRule>
  </conditionalFormatting>
  <conditionalFormatting sqref="F689:F702">
    <cfRule type="cellIs" dxfId="588" priority="33" stopIfTrue="1" operator="equal">
      <formula>0</formula>
    </cfRule>
  </conditionalFormatting>
  <conditionalFormatting sqref="F689:F702">
    <cfRule type="cellIs" dxfId="587" priority="32" stopIfTrue="1" operator="equal">
      <formula>0</formula>
    </cfRule>
  </conditionalFormatting>
  <conditionalFormatting sqref="F739:F752">
    <cfRule type="cellIs" dxfId="586" priority="31" stopIfTrue="1" operator="equal">
      <formula>0</formula>
    </cfRule>
  </conditionalFormatting>
  <conditionalFormatting sqref="F739:F752">
    <cfRule type="cellIs" dxfId="585" priority="30" stopIfTrue="1" operator="equal">
      <formula>0</formula>
    </cfRule>
  </conditionalFormatting>
  <conditionalFormatting sqref="F756:F769">
    <cfRule type="cellIs" dxfId="584" priority="29" stopIfTrue="1" operator="equal">
      <formula>0</formula>
    </cfRule>
  </conditionalFormatting>
  <conditionalFormatting sqref="F756:F769">
    <cfRule type="cellIs" dxfId="583" priority="28" stopIfTrue="1" operator="equal">
      <formula>0</formula>
    </cfRule>
  </conditionalFormatting>
  <conditionalFormatting sqref="A156:B156 A625:B625 A692:B692 A759:B759 A14:A16 A81:A83 A148:A150 A215:A217 A282:A284 A349:A351 A416:A418 A483:A485 A550:A552 A617:A619 A684:A686 A751:A753 A20 A87 A154:A155 A221 A355 A422 A489 A556 A623:A624 A690:A691 A757:A758 A23:A32 A90:A99 A157:A166 A224:A233 A291:A300 A358:A367 A425:A434 A493:A501 A560:A568 A626:A635 A693:A702 A760:A769 A68:B80 A202:B214 A269:B281 A336:B348 A403:B415 A470:B482 A537:B549 A604:B616 A671:B683 A738:B750 B14:B20 B81:B87 B148:B155 B215:B221 B349:B355 B416:B422 B483:B489 B550:B556 B617:B624 B684:B691 B751:B758 B23:B67 B90:B134 B157:B201 B224:B268 B291:B335 B358:B402 B425:B469 B493:B536 B560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 A21:B22 A1:B13 A88:B89 A135:B147 A222:B223 A356:B357 A423:B424 A490:B492 A557:B559">
    <cfRule type="cellIs" dxfId="582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581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580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579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578" priority="23" stopIfTrue="1" operator="equal">
      <formula>0</formula>
    </cfRule>
  </conditionalFormatting>
  <conditionalFormatting sqref="K69">
    <cfRule type="cellIs" dxfId="577" priority="22" stopIfTrue="1" operator="equal">
      <formula>0</formula>
    </cfRule>
  </conditionalFormatting>
  <conditionalFormatting sqref="K69">
    <cfRule type="cellIs" dxfId="576" priority="21" stopIfTrue="1" operator="equal">
      <formula>0</formula>
    </cfRule>
  </conditionalFormatting>
  <conditionalFormatting sqref="K136">
    <cfRule type="cellIs" dxfId="575" priority="20" stopIfTrue="1" operator="equal">
      <formula>0</formula>
    </cfRule>
  </conditionalFormatting>
  <conditionalFormatting sqref="K136">
    <cfRule type="cellIs" dxfId="574" priority="19" stopIfTrue="1" operator="equal">
      <formula>0</formula>
    </cfRule>
  </conditionalFormatting>
  <conditionalFormatting sqref="K203">
    <cfRule type="cellIs" dxfId="573" priority="18" stopIfTrue="1" operator="equal">
      <formula>0</formula>
    </cfRule>
  </conditionalFormatting>
  <conditionalFormatting sqref="K203">
    <cfRule type="cellIs" dxfId="572" priority="17" stopIfTrue="1" operator="equal">
      <formula>0</formula>
    </cfRule>
  </conditionalFormatting>
  <conditionalFormatting sqref="K270">
    <cfRule type="cellIs" dxfId="571" priority="16" stopIfTrue="1" operator="equal">
      <formula>0</formula>
    </cfRule>
  </conditionalFormatting>
  <conditionalFormatting sqref="K270">
    <cfRule type="cellIs" dxfId="570" priority="15" stopIfTrue="1" operator="equal">
      <formula>0</formula>
    </cfRule>
  </conditionalFormatting>
  <conditionalFormatting sqref="K337">
    <cfRule type="cellIs" dxfId="569" priority="14" stopIfTrue="1" operator="equal">
      <formula>0</formula>
    </cfRule>
  </conditionalFormatting>
  <conditionalFormatting sqref="K337">
    <cfRule type="cellIs" dxfId="568" priority="13" stopIfTrue="1" operator="equal">
      <formula>0</formula>
    </cfRule>
  </conditionalFormatting>
  <conditionalFormatting sqref="K404">
    <cfRule type="cellIs" dxfId="567" priority="12" stopIfTrue="1" operator="equal">
      <formula>0</formula>
    </cfRule>
  </conditionalFormatting>
  <conditionalFormatting sqref="K404">
    <cfRule type="cellIs" dxfId="566" priority="11" stopIfTrue="1" operator="equal">
      <formula>0</formula>
    </cfRule>
  </conditionalFormatting>
  <conditionalFormatting sqref="K471">
    <cfRule type="cellIs" dxfId="565" priority="10" stopIfTrue="1" operator="equal">
      <formula>0</formula>
    </cfRule>
  </conditionalFormatting>
  <conditionalFormatting sqref="K471">
    <cfRule type="cellIs" dxfId="564" priority="9" stopIfTrue="1" operator="equal">
      <formula>0</formula>
    </cfRule>
  </conditionalFormatting>
  <conditionalFormatting sqref="K538">
    <cfRule type="cellIs" dxfId="563" priority="8" stopIfTrue="1" operator="equal">
      <formula>0</formula>
    </cfRule>
  </conditionalFormatting>
  <conditionalFormatting sqref="K538">
    <cfRule type="cellIs" dxfId="562" priority="7" stopIfTrue="1" operator="equal">
      <formula>0</formula>
    </cfRule>
  </conditionalFormatting>
  <conditionalFormatting sqref="K605">
    <cfRule type="cellIs" dxfId="561" priority="6" stopIfTrue="1" operator="equal">
      <formula>0</formula>
    </cfRule>
  </conditionalFormatting>
  <conditionalFormatting sqref="K605">
    <cfRule type="cellIs" dxfId="560" priority="5" stopIfTrue="1" operator="equal">
      <formula>0</formula>
    </cfRule>
  </conditionalFormatting>
  <conditionalFormatting sqref="K672">
    <cfRule type="cellIs" dxfId="559" priority="4" stopIfTrue="1" operator="equal">
      <formula>0</formula>
    </cfRule>
  </conditionalFormatting>
  <conditionalFormatting sqref="K672">
    <cfRule type="cellIs" dxfId="558" priority="3" stopIfTrue="1" operator="equal">
      <formula>0</formula>
    </cfRule>
  </conditionalFormatting>
  <conditionalFormatting sqref="K739">
    <cfRule type="cellIs" dxfId="557" priority="2" stopIfTrue="1" operator="equal">
      <formula>0</formula>
    </cfRule>
  </conditionalFormatting>
  <conditionalFormatting sqref="K739">
    <cfRule type="cellIs" dxfId="556" priority="1" stopIfTrue="1" operator="equal">
      <formula>0</formula>
    </cfRule>
  </conditionalFormatting>
  <pageMargins left="0.7" right="0.7" top="0.75" bottom="0.75" header="0.3" footer="0.3"/>
  <pageSetup paperSize="9" scale="84" fitToHeight="0"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workbookViewId="0">
      <selection activeCell="R20" sqref="R20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Roster!L44</f>
        <v>SOS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Andrew Winch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513</v>
      </c>
      <c r="B3" s="519"/>
      <c r="C3" s="112"/>
      <c r="D3" s="119"/>
      <c r="E3" s="120"/>
      <c r="F3" s="121" t="str">
        <f>INDEX(Teamlists!A:D,MATCH($F$1,Teamlists!B:B,0)+2,4)</f>
        <v>Bob Schlesinger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Roster!L41</f>
        <v>42256</v>
      </c>
      <c r="B4" s="521"/>
      <c r="C4" s="112"/>
      <c r="D4" s="119"/>
      <c r="E4" s="120"/>
      <c r="F4" s="121" t="str">
        <f>INDEX(Teamlists!A:D,MATCH($F$1,Teamlists!B:B,0)+3,4)</f>
        <v>Chris Schuecker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Damien Jacobs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87" t="str">
        <f>Roster!L43</f>
        <v>B Grade</v>
      </c>
      <c r="C6" s="112"/>
      <c r="D6" s="119"/>
      <c r="E6" s="120"/>
      <c r="F6" s="121" t="str">
        <f>INDEX(Teamlists!A:D,MATCH($F$1,Teamlists!B:B,0)+5,4)</f>
        <v>David Moody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Roster!L42</f>
        <v>Court 1</v>
      </c>
      <c r="C7" s="112"/>
      <c r="D7" s="119"/>
      <c r="E7" s="120"/>
      <c r="F7" s="121" t="str">
        <f>INDEX(Teamlists!A:D,MATCH($F$1,Teamlists!B:B,0)+6,4)</f>
        <v>Ed Jamieson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Roster!B43</f>
        <v>7:15pm</v>
      </c>
      <c r="C8" s="112"/>
      <c r="D8" s="119"/>
      <c r="E8" s="120"/>
      <c r="F8" s="121" t="str">
        <f>INDEX(Teamlists!A:D,MATCH($F$1,Teamlists!B:B,0)+7,4)</f>
        <v>Paul McCartney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Rohan Thurstans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Scott Cooper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Roster!L46</f>
        <v>Floggers</v>
      </c>
      <c r="C11" s="112"/>
      <c r="D11" s="119"/>
      <c r="E11" s="120"/>
      <c r="F11" s="121" t="str">
        <f>INDEX(Teamlists!A:D,MATCH($F$1,Teamlists!B:B,0)+10,4)</f>
        <v>Sven Doedens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>
        <f>INDEX(Teamlists!A:D,MATCH($F$1,Teamlists!B:B,0)+12,4)</f>
        <v>0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Roster!L45</f>
        <v>Hot Chilli Prawns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Shaun Quin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Chris Lohberger</v>
      </c>
      <c r="G20" s="122"/>
      <c r="H20" s="123"/>
      <c r="I20" s="121"/>
      <c r="J20" s="121"/>
      <c r="K20" s="121"/>
    </row>
    <row r="21" spans="1:13" ht="12.75" customHeight="1" x14ac:dyDescent="0.2">
      <c r="A21" s="522">
        <f>Roster!L49</f>
        <v>0</v>
      </c>
      <c r="B21" s="523"/>
      <c r="C21" s="112"/>
      <c r="D21" s="137"/>
      <c r="E21" s="139"/>
      <c r="F21" s="121" t="str">
        <f>INDEX(Teamlists!A:D,MATCH($F$18,Teamlists!B:B,0)+3,4)</f>
        <v>Craig Sanderson</v>
      </c>
      <c r="G21" s="122"/>
      <c r="H21" s="123"/>
      <c r="I21" s="121"/>
      <c r="J21" s="121"/>
      <c r="K21" s="121"/>
    </row>
    <row r="22" spans="1:13" ht="12.75" customHeight="1" x14ac:dyDescent="0.25">
      <c r="A22" s="522">
        <f>Roster!L50</f>
        <v>0</v>
      </c>
      <c r="B22" s="523"/>
      <c r="C22" s="112"/>
      <c r="D22" s="137"/>
      <c r="E22" s="120"/>
      <c r="F22" s="121" t="str">
        <f>INDEX(Teamlists!A:D,MATCH($F$18,Teamlists!B:B,0)+4,4)</f>
        <v>Rudy Kloser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Matt Sherlock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Matt Webb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Piete Vanderwoude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Ray Brereton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>
        <f>INDEX(Teamlists!A:D,MATCH($F$18,Teamlists!B:B,0)+9,4)</f>
        <v>0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3">
      <c r="A30" s="143"/>
      <c r="B30" s="144"/>
      <c r="C30" s="112"/>
      <c r="D30" s="137"/>
      <c r="E30" s="120"/>
      <c r="F30" s="121" t="str">
        <f>INDEX(Teamlists!A:D,MATCH($F$18,Teamlists!B:B,0)+12,4)</f>
        <v xml:space="preserve"> </v>
      </c>
      <c r="G30" s="122"/>
      <c r="H30" s="123"/>
      <c r="I30" s="121"/>
      <c r="J30" s="121"/>
      <c r="K30" s="121"/>
    </row>
    <row r="31" spans="1:13" ht="12.75" customHeight="1" x14ac:dyDescent="0.25">
      <c r="A31" s="112"/>
      <c r="B31" s="133"/>
      <c r="C31" s="112"/>
      <c r="D31" s="137"/>
      <c r="E31" s="120"/>
      <c r="F31" s="121" t="str">
        <f>INDEX(Teamlists!A:D,MATCH($F$18,Teamlists!B:B,0)+13,4)</f>
        <v xml:space="preserve"> 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 t="str">
        <f>INDEX(Teamlists!A:D,MATCH($F$18,Teamlists!B:B,0)+14,4)</f>
        <v xml:space="preserve"> 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91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91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91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92"/>
      <c r="C64" s="192"/>
      <c r="D64" s="192"/>
      <c r="E64" s="192"/>
      <c r="F64" s="192"/>
      <c r="G64" s="192"/>
      <c r="H64" s="192"/>
      <c r="I64" s="192"/>
      <c r="J64" s="192"/>
    </row>
    <row r="65" spans="1:29" s="191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91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91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Roster!M44</f>
        <v xml:space="preserve">Vikings 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Hunter Smalley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9</v>
      </c>
      <c r="B70" s="519"/>
      <c r="C70" s="112"/>
      <c r="D70" s="119"/>
      <c r="E70" s="120"/>
      <c r="F70" s="121" t="str">
        <f>INDEX(Teamlists!A:D,MATCH($F$68,Teamlists!B:B,0)+2,4)</f>
        <v>Holly Russell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Roster!L41</f>
        <v>42256</v>
      </c>
      <c r="B71" s="521"/>
      <c r="C71" s="112"/>
      <c r="D71" s="119"/>
      <c r="E71" s="120"/>
      <c r="F71" s="121" t="str">
        <f>INDEX(Teamlists!A:D,MATCH($F$68,Teamlists!B:B,0)+3,4)</f>
        <v>Louis Crowe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Bronte Abell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Roster!M43</f>
        <v>D Grade</v>
      </c>
      <c r="C73" s="112"/>
      <c r="D73" s="119"/>
      <c r="E73" s="120"/>
      <c r="F73" s="121" t="str">
        <f>INDEX(Teamlists!A:D,MATCH($F$68,Teamlists!B:B,0)+5,4)</f>
        <v>Jaidyn Estcourt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Roster!M42</f>
        <v>Court 2</v>
      </c>
      <c r="C74" s="112"/>
      <c r="D74" s="119"/>
      <c r="E74" s="120"/>
      <c r="F74" s="121" t="str">
        <f>INDEX(Teamlists!A:D,MATCH($F$68,Teamlists!B:B,0)+6,4)</f>
        <v>Emily Taylor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Roster!B43</f>
        <v>7:15pm</v>
      </c>
      <c r="C75" s="112"/>
      <c r="D75" s="119"/>
      <c r="E75" s="120"/>
      <c r="F75" s="121" t="str">
        <f>INDEX(Teamlists!A:D,MATCH($F$68,Teamlists!B:B,0)+7,4)</f>
        <v>Jordan Struthers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Ellie Bowd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James Trotter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Roster!M46</f>
        <v>Sharks</v>
      </c>
      <c r="C78" s="112"/>
      <c r="D78" s="119"/>
      <c r="E78" s="120"/>
      <c r="F78" s="121" t="str">
        <f>INDEX(Teamlists!A:D,MATCH($F$68,Teamlists!B:B,0)+10,4)</f>
        <v>Joe Waddington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 t="str">
        <f>INDEX(Teamlists!A:D,MATCH($F$68,Teamlists!B:B,0)+14,4)</f>
        <v xml:space="preserve"> 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Roster!M45</f>
        <v>Barbarians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Heather Fenderson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Roster!M9</f>
        <v>0</v>
      </c>
      <c r="C87" s="112"/>
      <c r="D87" s="137"/>
      <c r="E87" s="139"/>
      <c r="F87" s="121" t="str">
        <f>INDEX(Teamlists!A:D,MATCH($F$85,Teamlists!B:B,0)+2,4)</f>
        <v>Ben Linton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Roster!M49</f>
        <v>0</v>
      </c>
      <c r="B88" s="523"/>
      <c r="C88" s="112"/>
      <c r="D88" s="137"/>
      <c r="E88" s="139"/>
      <c r="F88" s="121" t="str">
        <f>INDEX(Teamlists!A:D,MATCH($F$85,Teamlists!B:B,0)+3,4)</f>
        <v>Harry  Owens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Roster!M50</f>
        <v>0</v>
      </c>
      <c r="B89" s="523"/>
      <c r="C89" s="112"/>
      <c r="D89" s="137"/>
      <c r="E89" s="120"/>
      <c r="F89" s="121" t="str">
        <f>INDEX(Teamlists!A:D,MATCH($F$85,Teamlists!B:B,0)+4,4)</f>
        <v>Mahala Fannon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Erik Roberts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Maia Medhurst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Tasman Inglis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Amelia Newman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Brumby Smalley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>
        <f>INDEX(Teamlists!A:D,MATCH($F$85,Teamlists!B:B,0)+10,4)</f>
        <v>0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>
        <f>INDEX(Teamlists!A:D,MATCH($F$85,Teamlists!B:B,0)+14,4)</f>
        <v>0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91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91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91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29" s="191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91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91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Roster!N44</f>
        <v>Gladiators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Maisey  Fraser-Easton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9</v>
      </c>
      <c r="B137" s="519"/>
      <c r="C137" s="112"/>
      <c r="D137" s="119"/>
      <c r="E137" s="120"/>
      <c r="F137" s="121" t="str">
        <f>INDEX(Teamlists!A:D,MATCH($F$135,Teamlists!B:B,0)+2,4)</f>
        <v>Alex  Davies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Roster!L41</f>
        <v>42256</v>
      </c>
      <c r="B138" s="521"/>
      <c r="C138" s="112"/>
      <c r="D138" s="119"/>
      <c r="E138" s="120"/>
      <c r="F138" s="121" t="str">
        <f>INDEX(Teamlists!A:D,MATCH($F$135,Teamlists!B:B,0)+3,4)</f>
        <v>Simon Watt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Elise Cleary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Roster!N43</f>
        <v>D Grade</v>
      </c>
      <c r="C140" s="112"/>
      <c r="D140" s="119"/>
      <c r="E140" s="120"/>
      <c r="F140" s="121" t="str">
        <f>INDEX(Teamlists!A:D,MATCH($F$135,Teamlists!B:B,0)+5,4)</f>
        <v>Matthew French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Roster!N42</f>
        <v>Court 3</v>
      </c>
      <c r="C141" s="112"/>
      <c r="D141" s="119"/>
      <c r="E141" s="120"/>
      <c r="F141" s="121" t="str">
        <f>INDEX(Teamlists!A:D,MATCH($F$135,Teamlists!B:B,0)+6,4)</f>
        <v>Maddie Lohrey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Roster!B43</f>
        <v>7:15pm</v>
      </c>
      <c r="C142" s="112"/>
      <c r="D142" s="119"/>
      <c r="E142" s="120"/>
      <c r="F142" s="121" t="str">
        <f>INDEX(Teamlists!A:D,MATCH($F$135,Teamlists!B:B,0)+7,4)</f>
        <v>Max Chung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INDEX(Teamlists!A:D,MATCH($F$135,Teamlists!B:B,0)+8,4)</f>
        <v>Katie Hamilton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Jerry Eaton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Roster!N46</f>
        <v>The Grizzlies</v>
      </c>
      <c r="C145" s="112"/>
      <c r="D145" s="119"/>
      <c r="E145" s="120"/>
      <c r="F145" s="121" t="str">
        <f>INDEX(Teamlists!A:D,MATCH($F$135,Teamlists!B:B,0)+10,4)</f>
        <v>Oliver Wareing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Roster!N45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Roster!N9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Roster!N49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Roster!N50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91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91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91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92"/>
      <c r="C198" s="192"/>
      <c r="D198" s="192"/>
      <c r="E198" s="192"/>
      <c r="F198" s="192"/>
      <c r="G198" s="192"/>
      <c r="H198" s="192"/>
      <c r="I198" s="192"/>
      <c r="J198" s="192"/>
    </row>
    <row r="199" spans="1:29" s="191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91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91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Roster!L52</f>
        <v>Floggers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Hannah Robert-Tissot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9</v>
      </c>
      <c r="B204" s="519"/>
      <c r="C204" s="112"/>
      <c r="D204" s="119"/>
      <c r="E204" s="120"/>
      <c r="F204" s="121" t="str">
        <f>INDEX(Teamlists!A:D,MATCH($F$202,Teamlists!B:B,0)+2,4)</f>
        <v>Claudia Payne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Roster!L41</f>
        <v>42256</v>
      </c>
      <c r="B205" s="521"/>
      <c r="C205" s="112"/>
      <c r="D205" s="119"/>
      <c r="E205" s="120"/>
      <c r="F205" s="121" t="str">
        <f>INDEX(Teamlists!A:D,MATCH($F$202,Teamlists!B:B,0)+3,4)</f>
        <v>Eliza Game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 xml:space="preserve">Nick Martyn 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Roster!L51</f>
        <v>A Grade</v>
      </c>
      <c r="C207" s="112"/>
      <c r="D207" s="119"/>
      <c r="E207" s="120"/>
      <c r="F207" s="121" t="str">
        <f>INDEX(Teamlists!A:D,MATCH($F$202,Teamlists!B:B,0)+5,4)</f>
        <v>James Martyn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Roster!L42</f>
        <v>Court 1</v>
      </c>
      <c r="C208" s="112"/>
      <c r="D208" s="119"/>
      <c r="E208" s="120"/>
      <c r="F208" s="121" t="str">
        <f>INDEX(Teamlists!A:D,MATCH($F$202,Teamlists!B:B,0)+6,4)</f>
        <v>Jeremy Crawford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Roster!B51</f>
        <v>7:53pm</v>
      </c>
      <c r="C209" s="112"/>
      <c r="D209" s="119"/>
      <c r="E209" s="120"/>
      <c r="F209" s="121" t="str">
        <f>INDEX(Teamlists!A:D,MATCH($F$202,Teamlists!B:B,0)+7,4)</f>
        <v>Marty Jack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Mathew Paine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Callum Wishart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Roster!L54</f>
        <v>Red dogs</v>
      </c>
      <c r="C212" s="112"/>
      <c r="D212" s="119"/>
      <c r="E212" s="120"/>
      <c r="F212" s="121">
        <f>INDEX(Teamlists!A:D,MATCH($F$202,Teamlists!B:B,0)+10,4)</f>
        <v>0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>
        <f>INDEX(Teamlists!A:D,MATCH($F$202,Teamlists!B:B,0)+11,4)</f>
        <v>0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Roster!L53</f>
        <v>Raging Ranga's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Jack Robert-Tissot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Romy Keppel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Roster!L57</f>
        <v>0</v>
      </c>
      <c r="B222" s="523"/>
      <c r="C222" s="112"/>
      <c r="D222" s="137"/>
      <c r="E222" s="139"/>
      <c r="F222" s="121" t="str">
        <f>INDEX(Teamlists!A:D,MATCH($F$219,Teamlists!B:B,0)+3,4)</f>
        <v>Liam Quin</v>
      </c>
      <c r="G222" s="122"/>
      <c r="H222" s="123"/>
      <c r="I222" s="121"/>
      <c r="J222" s="121"/>
      <c r="K222" s="121"/>
    </row>
    <row r="223" spans="1:13" ht="12.75" customHeight="1" x14ac:dyDescent="0.25">
      <c r="A223" s="522">
        <f>Roster!L58</f>
        <v>0</v>
      </c>
      <c r="B223" s="523"/>
      <c r="C223" s="112"/>
      <c r="D223" s="137"/>
      <c r="E223" s="120"/>
      <c r="F223" s="121" t="str">
        <f>INDEX(Teamlists!A:D,MATCH($F$219,Teamlists!B:B,0)+4,4)</f>
        <v>Garry Davidson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Richard Cleary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Tom Howarth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William Bowling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Toby Bond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Patrick Meany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>
        <f>INDEX(Teamlists!A:D,MATCH($F$219,Teamlists!B:B,0)+10,4)</f>
        <v>0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91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91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91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192"/>
      <c r="C265" s="192"/>
      <c r="D265" s="192"/>
      <c r="E265" s="192"/>
      <c r="F265" s="192"/>
      <c r="G265" s="192"/>
      <c r="H265" s="192"/>
      <c r="I265" s="192"/>
      <c r="J265" s="192"/>
    </row>
    <row r="266" spans="1:29" s="191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91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91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Roster!M52</f>
        <v>Sharks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Ralph Schwertner ©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9</v>
      </c>
      <c r="B271" s="519"/>
      <c r="C271" s="112"/>
      <c r="D271" s="119"/>
      <c r="E271" s="120"/>
      <c r="F271" s="121" t="str">
        <f>INDEX(Teamlists!A:D,MATCH($F$269,Teamlists!B:B,0)+2,4)</f>
        <v>Andrew Wignall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Roster!L41</f>
        <v>42256</v>
      </c>
      <c r="B272" s="521"/>
      <c r="C272" s="112"/>
      <c r="D272" s="119"/>
      <c r="E272" s="120"/>
      <c r="F272" s="121" t="str">
        <f>INDEX(Teamlists!A:D,MATCH($F$269,Teamlists!B:B,0)+3,4)</f>
        <v>Simon Turbett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Chris Wright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Roster!M51</f>
        <v>C Grade</v>
      </c>
      <c r="C274" s="112"/>
      <c r="D274" s="119"/>
      <c r="E274" s="120"/>
      <c r="F274" s="121" t="str">
        <f>INDEX(Teamlists!A:D,MATCH($F$269,Teamlists!B:B,0)+5,4)</f>
        <v>Damien Bidgood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Roster!M4</f>
        <v>Court 2</v>
      </c>
      <c r="C275" s="112"/>
      <c r="D275" s="119"/>
      <c r="E275" s="120"/>
      <c r="F275" s="121" t="str">
        <f>INDEX(Teamlists!A:D,MATCH($F$269,Teamlists!B:B,0)+6,4)</f>
        <v>Paul Wignall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Roster!B51</f>
        <v>7:53pm</v>
      </c>
      <c r="C276" s="112"/>
      <c r="D276" s="119"/>
      <c r="E276" s="120"/>
      <c r="F276" s="121" t="str">
        <f>INDEX(Teamlists!A:D,MATCH($F$269,Teamlists!B:B,0)+7,4)</f>
        <v>Rohan Thurstans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Kim Fitzmaurice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Paul Wignell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Roster!M54</f>
        <v>Hot Chilli Prawns</v>
      </c>
      <c r="C279" s="112"/>
      <c r="D279" s="119"/>
      <c r="E279" s="120"/>
      <c r="F279" s="121" t="str">
        <f>INDEX(Teamlists!A:D,MATCH($F$269,Teamlists!B:B,0)+10,4)</f>
        <v>John Robinson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 t="str">
        <f>INDEX(Teamlists!A:D,MATCH($F$269,Teamlists!B:B,0)+11,4)</f>
        <v>Rohan Thurstans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 t="str">
        <f>INDEX(Teamlists!A:D,MATCH($F$269,Teamlists!B:B,0)+12,4)</f>
        <v>Heather Fenderson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Roster!M53</f>
        <v>The Grizzlies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Henry Maxwell ©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Austin Stephens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Roster!M57</f>
        <v>0</v>
      </c>
      <c r="B289" s="523"/>
      <c r="C289" s="112"/>
      <c r="D289" s="137"/>
      <c r="E289" s="139"/>
      <c r="F289" s="121" t="str">
        <f>INDEX(Teamlists!A:D,MATCH($F$286,Teamlists!B:B,0)+3,4)</f>
        <v>David Furmage</v>
      </c>
      <c r="G289" s="122"/>
      <c r="H289" s="123"/>
      <c r="I289" s="121"/>
      <c r="J289" s="121"/>
      <c r="K289" s="121"/>
    </row>
    <row r="290" spans="1:13" ht="12.75" customHeight="1" x14ac:dyDescent="0.25">
      <c r="A290" s="522">
        <f>Roster!M58</f>
        <v>0</v>
      </c>
      <c r="B290" s="523"/>
      <c r="C290" s="112"/>
      <c r="D290" s="137"/>
      <c r="E290" s="120"/>
      <c r="F290" s="121" t="str">
        <f>INDEX(Teamlists!A:D,MATCH($F$286,Teamlists!B:B,0)+4,4)</f>
        <v>Elizabeth Thurn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Oliver Maxwell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Robbie Gaffney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Seb Krasnicki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 t="str">
        <f>INDEX(Teamlists!A:D,MATCH($F$286,Teamlists!B:B,0)+8,4)</f>
        <v>Scott Rag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 t="str">
        <f>INDEX(Teamlists!A:D,MATCH($F$286,Teamlists!B:B,0)+9,4)</f>
        <v>Tim Lamb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 t="str">
        <f>INDEX(Teamlists!A:D,MATCH($F$286,Teamlists!B:B,0)+10,4)</f>
        <v>Tom Krasnicki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 t="str">
        <f>INDEX(Teamlists!A:D,MATCH($F$286,Teamlists!B:B,0)+11,4)</f>
        <v>Laura Smith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91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91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91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92"/>
      <c r="C332" s="192"/>
      <c r="D332" s="192"/>
      <c r="E332" s="192"/>
      <c r="F332" s="192"/>
      <c r="G332" s="192"/>
      <c r="H332" s="192"/>
      <c r="I332" s="192"/>
      <c r="J332" s="192"/>
    </row>
    <row r="333" spans="1:29" s="191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91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91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Roster!N52</f>
        <v>Old Puckers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Edward Forbes ©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9</v>
      </c>
      <c r="B338" s="519"/>
      <c r="C338" s="112"/>
      <c r="D338" s="119"/>
      <c r="E338" s="120"/>
      <c r="F338" s="121" t="str">
        <f>INDEX(Teamlists!A:D,MATCH($F$336,Teamlists!B:B,0)+2,4)</f>
        <v>Adam Bridley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Roster!L41</f>
        <v>42256</v>
      </c>
      <c r="B339" s="521"/>
      <c r="C339" s="112"/>
      <c r="D339" s="119"/>
      <c r="E339" s="120"/>
      <c r="F339" s="121" t="str">
        <f>INDEX(Teamlists!A:D,MATCH($F$336,Teamlists!B:B,0)+3,4)</f>
        <v>Andrew Cawthorn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Brett Muir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Roster!N51</f>
        <v>B Grade</v>
      </c>
      <c r="C341" s="112"/>
      <c r="D341" s="119"/>
      <c r="E341" s="120"/>
      <c r="F341" s="121" t="str">
        <f>INDEX(Teamlists!A:D,MATCH($F$336,Teamlists!B:B,0)+5,4)</f>
        <v>Curtis Pizzalotto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Roster!N4</f>
        <v>Court 3</v>
      </c>
      <c r="C342" s="112"/>
      <c r="D342" s="119"/>
      <c r="E342" s="120"/>
      <c r="F342" s="121" t="str">
        <f>INDEX(Teamlists!A:D,MATCH($F$336,Teamlists!B:B,0)+6,4)</f>
        <v>Mark Packer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Roster!B51</f>
        <v>7:53pm</v>
      </c>
      <c r="C343" s="112"/>
      <c r="D343" s="119"/>
      <c r="E343" s="120"/>
      <c r="F343" s="121" t="str">
        <f>INDEX(Teamlists!A:D,MATCH($F$336,Teamlists!B:B,0)+7,4)</f>
        <v>Jamie McAllister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Joe Valentine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Mark Stalker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Roster!N54</f>
        <v>SOS</v>
      </c>
      <c r="C346" s="112"/>
      <c r="D346" s="119"/>
      <c r="E346" s="120"/>
      <c r="F346" s="121">
        <f>INDEX(Teamlists!A:D,MATCH($F$336,Teamlists!B:B,0)+10,4)</f>
        <v>0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Roster!N53</f>
        <v>Crabs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Bruce Maher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Andy Maver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Roster!N57</f>
        <v>0</v>
      </c>
      <c r="B356" s="523"/>
      <c r="C356" s="112"/>
      <c r="D356" s="137"/>
      <c r="E356" s="139"/>
      <c r="F356" s="121" t="str">
        <f>INDEX(Teamlists!A:D,MATCH($F$353,Teamlists!B:B,0)+3,4)</f>
        <v>Lea Fannon</v>
      </c>
      <c r="G356" s="122"/>
      <c r="H356" s="123"/>
      <c r="I356" s="121"/>
      <c r="J356" s="121"/>
      <c r="K356" s="121"/>
    </row>
    <row r="357" spans="1:13" ht="12.75" customHeight="1" x14ac:dyDescent="0.25">
      <c r="A357" s="522">
        <f>Roster!N58</f>
        <v>0</v>
      </c>
      <c r="B357" s="523"/>
      <c r="C357" s="112"/>
      <c r="D357" s="137"/>
      <c r="E357" s="120"/>
      <c r="F357" s="121" t="str">
        <f>INDEX(Teamlists!A:D,MATCH($F$353,Teamlists!B:B,0)+4,4)</f>
        <v>Justin Welch ®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Malcolm Little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Mark Lewis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Shane Miller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Tony Lumley ®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 t="str">
        <f>INDEX(Teamlists!A:D,MATCH($F$353,Teamlists!B:B,0)+9,4)</f>
        <v>William Maher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 t="str">
        <f>INDEX(Teamlists!A:D,MATCH($F$353,Teamlists!B:B,0)+12,4)</f>
        <v xml:space="preserve"> 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 t="str">
        <f>INDEX(Teamlists!A:D,MATCH($F$353,Teamlists!B:B,0)+13,4)</f>
        <v xml:space="preserve"> 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 t="str">
        <f>INDEX(Teamlists!A:D,MATCH($F$353,Teamlists!B:B,0)+14,4)</f>
        <v xml:space="preserve"> 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91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91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91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92"/>
      <c r="C399" s="192"/>
      <c r="D399" s="192"/>
      <c r="E399" s="192"/>
      <c r="F399" s="192"/>
      <c r="G399" s="192"/>
      <c r="H399" s="192"/>
      <c r="I399" s="192"/>
      <c r="J399" s="192"/>
    </row>
    <row r="400" spans="1:29" s="191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91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91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Roster!L60</f>
        <v>Turbo Taddies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Nick Yong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9</v>
      </c>
      <c r="B405" s="519"/>
      <c r="C405" s="112"/>
      <c r="D405" s="119"/>
      <c r="E405" s="120"/>
      <c r="F405" s="121" t="str">
        <f>INDEX(Teamlists!A:D,MATCH($F$403,Teamlists!B:B,0)+2,4)</f>
        <v>Aidan Young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Roster!L41</f>
        <v>42256</v>
      </c>
      <c r="B406" s="521"/>
      <c r="C406" s="112"/>
      <c r="D406" s="119"/>
      <c r="E406" s="120"/>
      <c r="F406" s="121" t="str">
        <f>INDEX(Teamlists!A:D,MATCH($F$403,Teamlists!B:B,0)+3,4)</f>
        <v>Cameron Lewis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Olivia Johnson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Roster!L59</f>
        <v>A Grade</v>
      </c>
      <c r="C408" s="112"/>
      <c r="D408" s="119"/>
      <c r="E408" s="120"/>
      <c r="F408" s="121" t="str">
        <f>INDEX(Teamlists!A:D,MATCH($F$403,Teamlists!B:B,0)+5,4)</f>
        <v>Jason Whelan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Roster!L42</f>
        <v>Court 1</v>
      </c>
      <c r="C409" s="112"/>
      <c r="D409" s="119"/>
      <c r="E409" s="120"/>
      <c r="F409" s="121" t="str">
        <f>INDEX(Teamlists!A:D,MATCH($F$403,Teamlists!B:B,0)+6,4)</f>
        <v>Job Carr-Turbitt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Roster!B59</f>
        <v>8:29pm</v>
      </c>
      <c r="C410" s="112"/>
      <c r="D410" s="119"/>
      <c r="E410" s="120"/>
      <c r="F410" s="121" t="str">
        <f>INDEX(Teamlists!A:D,MATCH($F$403,Teamlists!B:B,0)+7,4)</f>
        <v>Ben Coombe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Nathan Whelan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Matt Iiles ®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Roster!L62</f>
        <v>Depth Charges</v>
      </c>
      <c r="C413" s="112"/>
      <c r="D413" s="119"/>
      <c r="E413" s="120"/>
      <c r="F413" s="121">
        <f>INDEX(Teamlists!A:D,MATCH($F$403,Teamlists!B:B,0)+10,4)</f>
        <v>0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Roster!L61</f>
        <v>Red dogs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Rowan Bridley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Chris Cleaver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Roster!L65</f>
        <v>0</v>
      </c>
      <c r="B423" s="523"/>
      <c r="C423" s="112"/>
      <c r="D423" s="137"/>
      <c r="E423" s="139"/>
      <c r="F423" s="121" t="str">
        <f>INDEX(Teamlists!A:D,MATCH($F$420,Teamlists!B:B,0)+3,4)</f>
        <v>Connor Munnings</v>
      </c>
      <c r="G423" s="122"/>
      <c r="H423" s="123"/>
      <c r="I423" s="121"/>
      <c r="J423" s="121"/>
      <c r="K423" s="121"/>
    </row>
    <row r="424" spans="1:13" ht="12.75" customHeight="1" x14ac:dyDescent="0.25">
      <c r="A424" s="522">
        <f>Roster!L66</f>
        <v>0</v>
      </c>
      <c r="B424" s="523"/>
      <c r="C424" s="112"/>
      <c r="D424" s="137"/>
      <c r="E424" s="120"/>
      <c r="F424" s="121" t="str">
        <f>INDEX(Teamlists!A:D,MATCH($F$420,Teamlists!B:B,0)+4,4)</f>
        <v>Danielle Hunt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Declan Hilder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Isaac Bridley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Jane Davis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Richard Lane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Tom Milner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Nathalie Meessen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 t="str">
        <f>INDEX(Teamlists!A:D,MATCH($F$420,Teamlists!B:B,0)+11,4)</f>
        <v xml:space="preserve"> 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91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91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91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92"/>
      <c r="C466" s="192"/>
      <c r="D466" s="192"/>
      <c r="E466" s="192"/>
      <c r="F466" s="192"/>
      <c r="G466" s="192"/>
      <c r="H466" s="192"/>
      <c r="I466" s="192"/>
      <c r="J466" s="192"/>
    </row>
    <row r="467" spans="1:29" s="191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91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91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Roster!M60</f>
        <v>What the Puck?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 xml:space="preserve">Izzy Dunn © 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9</v>
      </c>
      <c r="B472" s="519"/>
      <c r="C472" s="112"/>
      <c r="D472" s="119"/>
      <c r="E472" s="120"/>
      <c r="F472" s="121" t="str">
        <f>INDEX(Teamlists!A:D,MATCH($F$470,Teamlists!B:B,0)+2,4)</f>
        <v>Louis Roberts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Roster!L41</f>
        <v>42256</v>
      </c>
      <c r="B473" s="521"/>
      <c r="C473" s="112"/>
      <c r="D473" s="119"/>
      <c r="E473" s="120"/>
      <c r="F473" s="121" t="str">
        <f>INDEX(Teamlists!A:D,MATCH($F$470,Teamlists!B:B,0)+3,4)</f>
        <v>Lauren Davidson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Emma Condie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Roster!M59</f>
        <v>C Grade</v>
      </c>
      <c r="C475" s="112"/>
      <c r="D475" s="119"/>
      <c r="E475" s="120"/>
      <c r="F475" s="121" t="str">
        <f>INDEX(Teamlists!A:D,MATCH($F$470,Teamlists!B:B,0)+5,4)</f>
        <v>Harry Owens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Roster!M42</f>
        <v>Court 2</v>
      </c>
      <c r="C476" s="112"/>
      <c r="D476" s="119"/>
      <c r="E476" s="120"/>
      <c r="F476" s="121" t="str">
        <f>INDEX(Teamlists!A:D,MATCH($F$470,Teamlists!B:B,0)+6,4)</f>
        <v>Harry Payne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Roster!B59</f>
        <v>8:29pm</v>
      </c>
      <c r="C477" s="112"/>
      <c r="D477" s="119"/>
      <c r="E477" s="120"/>
      <c r="F477" s="121" t="str">
        <f>INDEX(Teamlists!A:D,MATCH($F$470,Teamlists!B:B,0)+7,4)</f>
        <v>Miriam Roberts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Phillida Bridley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Maisey Fraser-Easton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Roster!M62</f>
        <v>Water Rats</v>
      </c>
      <c r="C480" s="112"/>
      <c r="D480" s="119"/>
      <c r="E480" s="120"/>
      <c r="F480" s="121">
        <f>INDEX(Teamlists!A:D,MATCH($F$470,Teamlists!B:B,0)+10,4)</f>
        <v>0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Roster!M61</f>
        <v>Cardiac Concerns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David Horner ©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Adrian Birkett</v>
      </c>
      <c r="G489" s="122"/>
      <c r="H489" s="123"/>
      <c r="I489" s="121"/>
      <c r="J489" s="121"/>
      <c r="K489" s="121"/>
    </row>
    <row r="490" spans="1:13" ht="12.75" customHeight="1" x14ac:dyDescent="0.25">
      <c r="A490" s="522">
        <f>Roster!M65</f>
        <v>0</v>
      </c>
      <c r="B490" s="523"/>
      <c r="C490" s="112"/>
      <c r="D490" s="137"/>
      <c r="E490" s="139"/>
      <c r="F490" s="121" t="str">
        <f>INDEX(Teamlists!A:D,MATCH($F$487,Teamlists!B:B,0)+3,4)</f>
        <v>Andrew Robert-Tissot</v>
      </c>
      <c r="G490" s="122"/>
      <c r="H490" s="123"/>
      <c r="I490" s="121"/>
      <c r="J490" s="121"/>
      <c r="K490" s="121"/>
    </row>
    <row r="491" spans="1:13" ht="12.75" customHeight="1" x14ac:dyDescent="0.25">
      <c r="A491" s="522">
        <f>Roster!M66</f>
        <v>0</v>
      </c>
      <c r="B491" s="523"/>
      <c r="C491" s="112"/>
      <c r="D491" s="137"/>
      <c r="E491" s="120"/>
      <c r="F491" s="121" t="str">
        <f>INDEX(Teamlists!A:D,MATCH($F$487,Teamlists!B:B,0)+4,4)</f>
        <v>Brett Kitchener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 t="str">
        <f>INDEX(Teamlists!A:D,MATCH($F$487,Teamlists!B:B,0)+5,4)</f>
        <v>Eamonn Turbitt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Glenn Keppel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Justin Welch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 t="str">
        <f>INDEX(Teamlists!A:D,MATCH($F$487,Teamlists!B:B,0)+8,4)</f>
        <v>Thomas Le Coz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 t="str">
        <f>INDEX(Teamlists!A:D,MATCH($F$487,Teamlists!B:B,0)+9,4)</f>
        <v>Mahala Fannon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 t="str">
        <f>INDEX(Teamlists!A:D,MATCH($F$487,Teamlists!B:B,0)+10,4)</f>
        <v>Simon Watt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>
        <f>INDEX(Teamlists!A:D,MATCH($F$487,Teamlists!B:B,0)+14,4)</f>
        <v>0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91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91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91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92"/>
      <c r="C533" s="192"/>
      <c r="D533" s="192"/>
      <c r="E533" s="192"/>
      <c r="F533" s="192"/>
      <c r="G533" s="192"/>
      <c r="H533" s="192"/>
      <c r="I533" s="192"/>
      <c r="J533" s="192"/>
    </row>
    <row r="534" spans="1:29" s="191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91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91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Roster!N60</f>
        <v>Ariba Amoebas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Chris Bond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9</v>
      </c>
      <c r="B539" s="519"/>
      <c r="C539" s="112"/>
      <c r="D539" s="119"/>
      <c r="E539" s="120"/>
      <c r="F539" s="121" t="str">
        <f>INDEX(Teamlists!A:D,MATCH($F$537,Teamlists!B:B,0)+2,4)</f>
        <v>Kirstie Kay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Roster!L41</f>
        <v>42256</v>
      </c>
      <c r="B540" s="521"/>
      <c r="C540" s="112"/>
      <c r="D540" s="119"/>
      <c r="E540" s="120"/>
      <c r="F540" s="121" t="str">
        <f>INDEX(Teamlists!A:D,MATCH($F$537,Teamlists!B:B,0)+3,4)</f>
        <v>Stephanie Wickham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David Hilder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Roster!N59</f>
        <v>B Grade</v>
      </c>
      <c r="C542" s="112"/>
      <c r="D542" s="119"/>
      <c r="E542" s="120"/>
      <c r="F542" s="121" t="str">
        <f>INDEX(Teamlists!A:D,MATCH($F$537,Teamlists!B:B,0)+5,4)</f>
        <v>Jack Adolph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Roster!N42</f>
        <v>Court 3</v>
      </c>
      <c r="C543" s="112"/>
      <c r="D543" s="119"/>
      <c r="E543" s="120"/>
      <c r="F543" s="121" t="str">
        <f>INDEX(Teamlists!A:D,MATCH($F$537,Teamlists!B:B,0)+6,4)</f>
        <v>Larnie Linton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Roster!B59</f>
        <v>8:29pm</v>
      </c>
      <c r="C544" s="112"/>
      <c r="D544" s="119"/>
      <c r="E544" s="120"/>
      <c r="F544" s="121" t="str">
        <f>INDEX(Teamlists!A:D,MATCH($F$537,Teamlists!B:B,0)+7,4)</f>
        <v>Jack Inglis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>
        <f>INDEX(Teamlists!A:D,MATCH($F$537,Teamlists!B:B,0)+8,4)</f>
        <v>0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>
        <f>INDEX(Teamlists!A:D,MATCH($F$537,Teamlists!B:B,0)+9,4)</f>
        <v>0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Roster!N62</f>
        <v>Crabs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>
        <f>INDEX(Teamlists!A:D,MATCH($F$537,Teamlists!B:B,0)+12,4)</f>
        <v>0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>
        <f>INDEX(Teamlists!A:D,MATCH($F$537,Teamlists!B:B,0)+13,4)</f>
        <v>0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>
        <f>INDEX(Teamlists!A:D,MATCH($F$537,Teamlists!B:B,0)+14,4)</f>
        <v>0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Roster!N61</f>
        <v>Dr Schwant von Eaglehorn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John Borojevic ©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Craig Proctor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Roster!N65</f>
        <v>0</v>
      </c>
      <c r="B557" s="523"/>
      <c r="C557" s="112"/>
      <c r="D557" s="137"/>
      <c r="E557" s="139"/>
      <c r="F557" s="121" t="str">
        <f>INDEX(Teamlists!A:D,MATCH($F$554,Teamlists!B:B,0)+3,4)</f>
        <v>David Marshall</v>
      </c>
      <c r="G557" s="122"/>
      <c r="H557" s="123"/>
      <c r="I557" s="121"/>
      <c r="J557" s="121"/>
      <c r="K557" s="121"/>
    </row>
    <row r="558" spans="1:13" ht="12.75" customHeight="1" x14ac:dyDescent="0.25">
      <c r="A558" s="522">
        <f>Roster!N66</f>
        <v>0</v>
      </c>
      <c r="B558" s="523"/>
      <c r="C558" s="112"/>
      <c r="D558" s="137"/>
      <c r="E558" s="120"/>
      <c r="F558" s="121" t="str">
        <f>INDEX(Teamlists!A:D,MATCH($F$554,Teamlists!B:B,0)+4,4)</f>
        <v>Tim Lynch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Jane Davis ®®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Pete Rand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Stephen Spinks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Talbot Matthews ®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Eddy Rand ®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 t="str">
        <f>INDEX(Teamlists!A:D,MATCH($F$554,Teamlists!B:B,0)+10,4)</f>
        <v>Ben Linton ®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 t="str">
        <f>INDEX(Teamlists!A:D,MATCH($F$554,Teamlists!B:B,0)+11,4)</f>
        <v>Mark Richards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 t="str">
        <f>INDEX(Teamlists!A:D,MATCH($F$554,Teamlists!B:B,0)+12,4)</f>
        <v>Claire McCartney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91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91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91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92"/>
      <c r="C600" s="192"/>
      <c r="D600" s="192"/>
      <c r="E600" s="192"/>
      <c r="F600" s="192"/>
      <c r="G600" s="192"/>
      <c r="H600" s="192"/>
      <c r="I600" s="192"/>
      <c r="J600" s="192"/>
    </row>
    <row r="601" spans="1:29" s="191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91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91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Roster!L68</f>
        <v>Aquaholics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Steve Kilpatrick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9</v>
      </c>
      <c r="B606" s="519"/>
      <c r="C606" s="112"/>
      <c r="D606" s="119"/>
      <c r="E606" s="120"/>
      <c r="F606" s="121" t="str">
        <f>INDEX(Teamlists!A:D,MATCH($F$604,Teamlists!B:B,0)+2,4)</f>
        <v>Olivia Sanderson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Roster!L41</f>
        <v>42256</v>
      </c>
      <c r="B607" s="521"/>
      <c r="C607" s="112"/>
      <c r="D607" s="119"/>
      <c r="E607" s="120"/>
      <c r="F607" s="121" t="str">
        <f>INDEX(Teamlists!A:D,MATCH($F$604,Teamlists!B:B,0)+3,4)</f>
        <v>Brett Blandford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Chris Schuecker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Roster!L67</f>
        <v>A Grade</v>
      </c>
      <c r="C609" s="112"/>
      <c r="D609" s="119"/>
      <c r="E609" s="120"/>
      <c r="F609" s="121" t="str">
        <f>INDEX(Teamlists!A:D,MATCH($F$604,Teamlists!B:B,0)+5,4)</f>
        <v>Jeremy Sugden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Roster!L42</f>
        <v>Court 1</v>
      </c>
      <c r="C610" s="112"/>
      <c r="D610" s="119"/>
      <c r="E610" s="120"/>
      <c r="F610" s="121" t="str">
        <f>INDEX(Teamlists!A:D,MATCH($F$604,Teamlists!B:B,0)+6,4)</f>
        <v>Matt Baker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Roster!B67</f>
        <v>9:05pm</v>
      </c>
      <c r="C611" s="112"/>
      <c r="D611" s="119"/>
      <c r="E611" s="120"/>
      <c r="F611" s="121" t="str">
        <f>INDEX(Teamlists!A:D,MATCH($F$604,Teamlists!B:B,0)+7,4)</f>
        <v>Nick Johnston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Robbie Kilpatrick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Scott Allen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Roster!L70</f>
        <v>Turbo Taddies</v>
      </c>
      <c r="C614" s="112"/>
      <c r="D614" s="119"/>
      <c r="E614" s="120"/>
      <c r="F614" s="121" t="str">
        <f>INDEX(Teamlists!A:D,MATCH($F$604,Teamlists!B:B,0)+10,4)</f>
        <v>Rowan Trebilco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Roster!L69</f>
        <v>Depth Charges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Harry Van Der Woude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Craig Granquist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Roster!L73</f>
        <v>0</v>
      </c>
      <c r="B624" s="523"/>
      <c r="C624" s="112"/>
      <c r="D624" s="137"/>
      <c r="E624" s="139"/>
      <c r="F624" s="121" t="str">
        <f>INDEX(Teamlists!A:D,MATCH($F$621,Teamlists!B:B,0)+3,4)</f>
        <v>Glenn Wickham</v>
      </c>
      <c r="G624" s="122"/>
      <c r="H624" s="123"/>
      <c r="I624" s="121"/>
      <c r="J624" s="121"/>
      <c r="K624" s="121"/>
    </row>
    <row r="625" spans="1:13" ht="12.75" customHeight="1" x14ac:dyDescent="0.25">
      <c r="A625" s="522">
        <f>Roster!L74</f>
        <v>0</v>
      </c>
      <c r="B625" s="523"/>
      <c r="C625" s="112"/>
      <c r="D625" s="137"/>
      <c r="E625" s="120"/>
      <c r="F625" s="121" t="str">
        <f>INDEX(Teamlists!A:D,MATCH($F$621,Teamlists!B:B,0)+4,4)</f>
        <v>Colin Hepher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Ian Shanahan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Matt McCartney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Simon Talbot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Tori Wickham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Fiona Walsh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 t="str">
        <f>INDEX(Teamlists!A:D,MATCH($F$621,Teamlists!B:B,0)+10,4)</f>
        <v>James Milner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 t="str">
        <f>INDEX(Teamlists!A:D,MATCH($F$621,Teamlists!B:B,0)+11,4)</f>
        <v xml:space="preserve"> 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91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91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91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92"/>
      <c r="C667" s="192"/>
      <c r="D667" s="192"/>
      <c r="E667" s="192"/>
      <c r="F667" s="192"/>
      <c r="G667" s="192"/>
      <c r="H667" s="192"/>
      <c r="I667" s="192"/>
      <c r="J667" s="192"/>
    </row>
    <row r="668" spans="1:29" s="191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91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91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Roster!M68</f>
        <v>Plying Pucksters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Chris Allchin ©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9</v>
      </c>
      <c r="B673" s="519"/>
      <c r="C673" s="112"/>
      <c r="D673" s="119"/>
      <c r="E673" s="120"/>
      <c r="F673" s="121" t="str">
        <f>INDEX(Teamlists!A:D,MATCH($F$671,Teamlists!B:B,0)+2,4)</f>
        <v xml:space="preserve">George Williams 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Roster!L41</f>
        <v>42256</v>
      </c>
      <c r="B674" s="521"/>
      <c r="C674" s="112"/>
      <c r="D674" s="119"/>
      <c r="E674" s="120"/>
      <c r="F674" s="121" t="str">
        <f>INDEX(Teamlists!A:D,MATCH($F$671,Teamlists!B:B,0)+3,4)</f>
        <v>Jeremy Kearney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Dan Brown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Roster!M67</f>
        <v>C Grade</v>
      </c>
      <c r="C676" s="112"/>
      <c r="D676" s="119"/>
      <c r="E676" s="120"/>
      <c r="F676" s="121" t="str">
        <f>INDEX(Teamlists!A:D,MATCH($F$671,Teamlists!B:B,0)+5,4)</f>
        <v>Gabby Brown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Roster!M42</f>
        <v>Court 2</v>
      </c>
      <c r="C677" s="112"/>
      <c r="D677" s="119"/>
      <c r="E677" s="120"/>
      <c r="F677" s="121" t="str">
        <f>INDEX(Teamlists!A:D,MATCH($F$671,Teamlists!B:B,0)+6,4)</f>
        <v>John Walch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Roster!B29</f>
        <v>9:05pm</v>
      </c>
      <c r="C678" s="112"/>
      <c r="D678" s="119"/>
      <c r="E678" s="120"/>
      <c r="F678" s="121" t="str">
        <f>INDEX(Teamlists!A:D,MATCH($F$671,Teamlists!B:B,0)+7,4)</f>
        <v>Tony Lumley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>
        <f>INDEX(Teamlists!A:D,MATCH($F$671,Teamlists!B:B,0)+8,4)</f>
        <v>0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>
        <f>INDEX(Teamlists!A:D,MATCH($F$671,Teamlists!B:B,0)+9,4)</f>
        <v>0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Roster!M70</f>
        <v>Cardiac Concerns</v>
      </c>
      <c r="C681" s="112"/>
      <c r="D681" s="119"/>
      <c r="E681" s="120"/>
      <c r="F681" s="121">
        <f>INDEX(Teamlists!A:D,MATCH($F$671,Teamlists!B:B,0)+10,4)</f>
        <v>0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 t="str">
        <f>INDEX(Teamlists!A:D,MATCH($F$671,Teamlists!B:B,0)+13,4)</f>
        <v xml:space="preserve"> 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Roster!M69</f>
        <v>UTAS Flounders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Eddy Rand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Ben Linton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Roster!M73</f>
        <v>0</v>
      </c>
      <c r="B691" s="523"/>
      <c r="C691" s="112"/>
      <c r="D691" s="137"/>
      <c r="E691" s="139"/>
      <c r="F691" s="121" t="str">
        <f>INDEX(Teamlists!A:D,MATCH($F$688,Teamlists!B:B,0)+3,4)</f>
        <v>Nate Brennan</v>
      </c>
      <c r="G691" s="122"/>
      <c r="H691" s="123"/>
      <c r="I691" s="121"/>
      <c r="J691" s="121"/>
      <c r="K691" s="121"/>
    </row>
    <row r="692" spans="1:13" ht="12.75" customHeight="1" x14ac:dyDescent="0.25">
      <c r="A692" s="522">
        <f>Roster!M74</f>
        <v>0</v>
      </c>
      <c r="B692" s="523"/>
      <c r="C692" s="112"/>
      <c r="D692" s="137"/>
      <c r="E692" s="120"/>
      <c r="F692" s="121">
        <f>INDEX(Teamlists!A:D,MATCH($F$688,Teamlists!B:B,0)+4,4)</f>
        <v>0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>
        <f>INDEX(Teamlists!A:D,MATCH($F$688,Teamlists!B:B,0)+5,4)</f>
        <v>0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>
        <f>INDEX(Teamlists!A:D,MATCH($F$688,Teamlists!B:B,0)+6,4)</f>
        <v>0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>
        <f>INDEX(Teamlists!A:D,MATCH($F$688,Teamlists!B:B,0)+7,4)</f>
        <v>0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>
        <f>INDEX(Teamlists!A:D,MATCH($F$688,Teamlists!B:B,0)+8,4)</f>
        <v>0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>
        <f>INDEX(Teamlists!A:D,MATCH($F$688,Teamlists!B:B,0)+9,4)</f>
        <v>0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>
        <f>INDEX(Teamlists!A:D,MATCH($F$688,Teamlists!B:B,0)+10,4)</f>
        <v>0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>
        <f>INDEX(Teamlists!A:D,MATCH($F$688,Teamlists!B:B,0)+11,4)</f>
        <v>0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91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91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91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92"/>
      <c r="C734" s="192"/>
      <c r="D734" s="192"/>
      <c r="E734" s="192"/>
      <c r="F734" s="192"/>
      <c r="G734" s="192"/>
      <c r="H734" s="192"/>
      <c r="I734" s="192"/>
      <c r="J734" s="192"/>
    </row>
    <row r="735" spans="1:29" s="191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91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91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Roster!N68</f>
        <v>Cilia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Michelle Castle ©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9</v>
      </c>
      <c r="B740" s="519"/>
      <c r="C740" s="112"/>
      <c r="D740" s="119"/>
      <c r="E740" s="120"/>
      <c r="F740" s="121" t="str">
        <f>INDEX(Teamlists!A:D,MATCH($F$738,Teamlists!B:B,0)+2,4)</f>
        <v>Simon Featherstone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Roster!L41</f>
        <v>42256</v>
      </c>
      <c r="B741" s="521"/>
      <c r="C741" s="112"/>
      <c r="D741" s="119"/>
      <c r="E741" s="120"/>
      <c r="F741" s="121" t="str">
        <f>INDEX(Teamlists!A:D,MATCH($F$738,Teamlists!B:B,0)+3,4)</f>
        <v>Greg Taylor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Harry Payne ®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Roster!N67</f>
        <v>B Grade</v>
      </c>
      <c r="C743" s="112"/>
      <c r="D743" s="119"/>
      <c r="E743" s="120"/>
      <c r="F743" s="121" t="str">
        <f>INDEX(Teamlists!A:D,MATCH($F$738,Teamlists!B:B,0)+5,4)</f>
        <v>Imogen Paine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Roster!N42</f>
        <v>Court 3</v>
      </c>
      <c r="C744" s="112"/>
      <c r="D744" s="119"/>
      <c r="E744" s="120"/>
      <c r="F744" s="121" t="str">
        <f>INDEX(Teamlists!A:D,MATCH($F$738,Teamlists!B:B,0)+6,4)</f>
        <v>Juliet Payne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Roster!B67</f>
        <v>9:05pm</v>
      </c>
      <c r="C745" s="112"/>
      <c r="D745" s="119"/>
      <c r="E745" s="120"/>
      <c r="F745" s="121" t="str">
        <f>INDEX(Teamlists!A:D,MATCH($F$738,Teamlists!B:B,0)+7,4)</f>
        <v>Marty Jack ®®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Rob Meijers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Sam Lohrey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Roster!N70</f>
        <v>Dr Schwant von Eaglehorn</v>
      </c>
      <c r="C748" s="112"/>
      <c r="D748" s="119"/>
      <c r="E748" s="120"/>
      <c r="F748" s="121">
        <f>INDEX(Teamlists!A:D,MATCH($F$738,Teamlists!B:B,0)+10,4)</f>
        <v>0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>
        <f>INDEX(Teamlists!A:D,MATCH($F$738,Teamlists!B:B,0)+12,4)</f>
        <v>0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>
        <f>INDEX(Teamlists!A:D,MATCH($F$738,Teamlists!B:B,0)+13,4)</f>
        <v>0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>
        <f>INDEX(Teamlists!A:D,MATCH($F$738,Teamlists!B:B,0)+14,4)</f>
        <v>0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Roster!N69</f>
        <v>Water Rats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Matt Debnam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Robbie Maver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Roster!N73</f>
        <v>0</v>
      </c>
      <c r="B758" s="523"/>
      <c r="C758" s="112"/>
      <c r="D758" s="137"/>
      <c r="E758" s="139"/>
      <c r="F758" s="121" t="str">
        <f>INDEX(Teamlists!A:D,MATCH($F$755,Teamlists!B:B,0)+3,4)</f>
        <v>Daniel Debnam</v>
      </c>
      <c r="G758" s="122"/>
      <c r="H758" s="123"/>
      <c r="I758" s="121"/>
      <c r="J758" s="121"/>
      <c r="K758" s="121"/>
    </row>
    <row r="759" spans="1:13" ht="12.75" customHeight="1" x14ac:dyDescent="0.25">
      <c r="A759" s="522">
        <f>Roster!N74</f>
        <v>0</v>
      </c>
      <c r="B759" s="523"/>
      <c r="C759" s="112"/>
      <c r="D759" s="137"/>
      <c r="E759" s="120"/>
      <c r="F759" s="121" t="str">
        <f>INDEX(Teamlists!A:D,MATCH($F$755,Teamlists!B:B,0)+4,4)</f>
        <v>Damien Johnson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Josh Debnam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David Lambert (?)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Rhys Jones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Glenn Keppel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Alex Davies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>
        <f>INDEX(Teamlists!A:D,MATCH($F$755,Teamlists!B:B,0)+12,4)</f>
        <v>0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>
        <f>INDEX(Teamlists!A:D,MATCH($F$755,Teamlists!B:B,0)+13,4)</f>
        <v>0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>
        <f>INDEX(Teamlists!A:D,MATCH($F$755,Teamlists!B:B,0)+14,4)</f>
        <v>0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91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91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91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92"/>
      <c r="C801" s="192"/>
      <c r="D801" s="192"/>
      <c r="E801" s="192"/>
      <c r="F801" s="192"/>
      <c r="G801" s="192"/>
      <c r="H801" s="192"/>
      <c r="I801" s="192"/>
      <c r="J801" s="192"/>
    </row>
    <row r="802" spans="1:29" s="191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91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91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75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75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75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75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75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75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75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75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75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75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75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75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75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75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75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74"/>
      <c r="C1002" s="174"/>
      <c r="D1002" s="174"/>
      <c r="E1002" s="174"/>
      <c r="F1002" s="174"/>
      <c r="G1002" s="174"/>
      <c r="H1002" s="174"/>
      <c r="I1002" s="174"/>
      <c r="J1002" s="174"/>
    </row>
    <row r="1003" spans="1:29" s="175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75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75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8:B538"/>
    <mergeCell ref="A539:B539"/>
    <mergeCell ref="A540:B540"/>
    <mergeCell ref="A557:B557"/>
    <mergeCell ref="A530:J530"/>
    <mergeCell ref="A531:J531"/>
    <mergeCell ref="A532:J532"/>
    <mergeCell ref="A534:J534"/>
    <mergeCell ref="A535:J535"/>
    <mergeCell ref="A536:J536"/>
    <mergeCell ref="A470:B470"/>
    <mergeCell ref="A471:B471"/>
    <mergeCell ref="A472:B472"/>
    <mergeCell ref="A473:B473"/>
    <mergeCell ref="A463:J463"/>
    <mergeCell ref="A464:J464"/>
    <mergeCell ref="A465:J465"/>
    <mergeCell ref="A467:J467"/>
    <mergeCell ref="A468:J468"/>
    <mergeCell ref="A469:J469"/>
    <mergeCell ref="A403:B403"/>
    <mergeCell ref="A404:B404"/>
    <mergeCell ref="A405:B405"/>
    <mergeCell ref="A406:B406"/>
    <mergeCell ref="A423:B423"/>
    <mergeCell ref="A396:J396"/>
    <mergeCell ref="A397:J397"/>
    <mergeCell ref="A398:J398"/>
    <mergeCell ref="A400:J400"/>
    <mergeCell ref="A401:J401"/>
    <mergeCell ref="A402:J402"/>
    <mergeCell ref="A336:B336"/>
    <mergeCell ref="A337:B337"/>
    <mergeCell ref="A338:B338"/>
    <mergeCell ref="A339:B339"/>
    <mergeCell ref="A356:B356"/>
    <mergeCell ref="A329:J329"/>
    <mergeCell ref="A330:J330"/>
    <mergeCell ref="A331:J331"/>
    <mergeCell ref="A333:J333"/>
    <mergeCell ref="A334:J334"/>
    <mergeCell ref="A335:J335"/>
    <mergeCell ref="A270:B270"/>
    <mergeCell ref="A271:B271"/>
    <mergeCell ref="A272:B272"/>
    <mergeCell ref="A289:B289"/>
    <mergeCell ref="A262:J262"/>
    <mergeCell ref="A263:J263"/>
    <mergeCell ref="A264:J264"/>
    <mergeCell ref="A266:J266"/>
    <mergeCell ref="A267:J267"/>
    <mergeCell ref="A268:J268"/>
    <mergeCell ref="A71:B71"/>
    <mergeCell ref="A88:B88"/>
    <mergeCell ref="A61:J61"/>
    <mergeCell ref="A62:J62"/>
    <mergeCell ref="A63:J63"/>
    <mergeCell ref="A65:J65"/>
    <mergeCell ref="A66:J66"/>
    <mergeCell ref="A67:J67"/>
    <mergeCell ref="A135:B135"/>
    <mergeCell ref="A128:J128"/>
    <mergeCell ref="A129:J129"/>
    <mergeCell ref="A130:J130"/>
    <mergeCell ref="A132:J132"/>
    <mergeCell ref="A133:J133"/>
    <mergeCell ref="A134:J134"/>
    <mergeCell ref="A89:B89"/>
    <mergeCell ref="A1:B1"/>
    <mergeCell ref="A2:B2"/>
    <mergeCell ref="A3:B3"/>
    <mergeCell ref="A4:B4"/>
    <mergeCell ref="A21:B21"/>
    <mergeCell ref="A68:B68"/>
    <mergeCell ref="A69:B69"/>
    <mergeCell ref="A70:B70"/>
    <mergeCell ref="A22:B22"/>
    <mergeCell ref="A156:B156"/>
    <mergeCell ref="A223:B223"/>
    <mergeCell ref="A290:B290"/>
    <mergeCell ref="A357:B357"/>
    <mergeCell ref="A424:B424"/>
    <mergeCell ref="A490:B490"/>
    <mergeCell ref="A491:B491"/>
    <mergeCell ref="A558:B558"/>
    <mergeCell ref="A136:B136"/>
    <mergeCell ref="A137:B137"/>
    <mergeCell ref="A138:B138"/>
    <mergeCell ref="A155:B155"/>
    <mergeCell ref="A202:B202"/>
    <mergeCell ref="A203:B203"/>
    <mergeCell ref="A204:B204"/>
    <mergeCell ref="A205:B205"/>
    <mergeCell ref="A222:B222"/>
    <mergeCell ref="A195:J195"/>
    <mergeCell ref="A196:J196"/>
    <mergeCell ref="A197:J197"/>
    <mergeCell ref="A199:J199"/>
    <mergeCell ref="A200:J200"/>
    <mergeCell ref="A201:J201"/>
    <mergeCell ref="A269:B269"/>
  </mergeCells>
  <conditionalFormatting sqref="A14:A16 A71:B71 A20 A23:A32 A1006:XFD65536 A157:A166 B157:B201 A168:A201 A215:A217 A221 A224:A233 A235:A268 B215:B221 B224:B268 A291:A300 A282:A284 B291:B335 A302:A335 A358:A367 A349:A351 B358:B402 A369:A402 A425:A434 A416:A418 B425:B469 A1:B13 A436:A469 A492:A501 A483:A485 B492:B536 A503:A536 A559:A568 A550:A552 B559:B603 A570:A603 A626:A635 A617:A619 B626:B670 A637:A670 A693:A702 A684:A686 B693:B737 A625:B625 A704:A737 A760:A769 A751:A753 A692:B692 A759:B759 A87 A90:A99 B72:B87 B90:B154 A101:A150 A154 B282:B288 A288 B349:B355 A355 B14:B20 B23:B70 A34:A70 A72:A83 B416:B422 A422 B483:B489 A489 B550:B556 A556 B617:B624 A623:A624 B684:B691 A690:A691 B751:B758 A757:A758 C1:C1005 A202:B214 A269:B281 A336:B348 A403:B415 A470:B482 A537:B549 A604:B616 A671:B683 A738:B750 B760:B1005 A771:A1005 D1:J16 D18:J83 D152:J217 D219:J284 D286:J351 D353:J418 D420:J485 D487:J552 D554:J619 D621:J686 D688:J753 D755:J1005 K1:IV1005 A21:B22 A88:B89 D85:J150 A155:B156 A222:B223 A289:B290 A356:B357 A423:B424 A490:B491 A557:B558">
    <cfRule type="cellIs" dxfId="555" priority="76" stopIfTrue="1" operator="equal">
      <formula>0</formula>
    </cfRule>
  </conditionalFormatting>
  <conditionalFormatting sqref="F2:F15 G2:N2">
    <cfRule type="cellIs" dxfId="554" priority="75" stopIfTrue="1" operator="equal">
      <formula>0</formula>
    </cfRule>
  </conditionalFormatting>
  <conditionalFormatting sqref="F2:F15 G2:N2">
    <cfRule type="cellIs" dxfId="553" priority="74" stopIfTrue="1" operator="equal">
      <formula>0</formula>
    </cfRule>
  </conditionalFormatting>
  <conditionalFormatting sqref="F19:F32">
    <cfRule type="cellIs" dxfId="552" priority="73" stopIfTrue="1" operator="equal">
      <formula>0</formula>
    </cfRule>
  </conditionalFormatting>
  <conditionalFormatting sqref="F19:F32">
    <cfRule type="cellIs" dxfId="551" priority="72" stopIfTrue="1" operator="equal">
      <formula>0</formula>
    </cfRule>
  </conditionalFormatting>
  <conditionalFormatting sqref="F69:F82">
    <cfRule type="cellIs" dxfId="550" priority="71" stopIfTrue="1" operator="equal">
      <formula>0</formula>
    </cfRule>
  </conditionalFormatting>
  <conditionalFormatting sqref="F69:F82">
    <cfRule type="cellIs" dxfId="549" priority="70" stopIfTrue="1" operator="equal">
      <formula>0</formula>
    </cfRule>
  </conditionalFormatting>
  <conditionalFormatting sqref="F86:F99">
    <cfRule type="cellIs" dxfId="548" priority="69" stopIfTrue="1" operator="equal">
      <formula>0</formula>
    </cfRule>
  </conditionalFormatting>
  <conditionalFormatting sqref="F86:F99">
    <cfRule type="cellIs" dxfId="547" priority="68" stopIfTrue="1" operator="equal">
      <formula>0</formula>
    </cfRule>
  </conditionalFormatting>
  <conditionalFormatting sqref="F136:F149">
    <cfRule type="cellIs" dxfId="546" priority="67" stopIfTrue="1" operator="equal">
      <formula>0</formula>
    </cfRule>
  </conditionalFormatting>
  <conditionalFormatting sqref="F136:F149">
    <cfRule type="cellIs" dxfId="545" priority="66" stopIfTrue="1" operator="equal">
      <formula>0</formula>
    </cfRule>
  </conditionalFormatting>
  <conditionalFormatting sqref="F153:F166">
    <cfRule type="cellIs" dxfId="544" priority="65" stopIfTrue="1" operator="equal">
      <formula>0</formula>
    </cfRule>
  </conditionalFormatting>
  <conditionalFormatting sqref="F153:F166">
    <cfRule type="cellIs" dxfId="543" priority="64" stopIfTrue="1" operator="equal">
      <formula>0</formula>
    </cfRule>
  </conditionalFormatting>
  <conditionalFormatting sqref="F203:F216">
    <cfRule type="cellIs" dxfId="542" priority="63" stopIfTrue="1" operator="equal">
      <formula>0</formula>
    </cfRule>
  </conditionalFormatting>
  <conditionalFormatting sqref="F203:F216">
    <cfRule type="cellIs" dxfId="541" priority="62" stopIfTrue="1" operator="equal">
      <formula>0</formula>
    </cfRule>
  </conditionalFormatting>
  <conditionalFormatting sqref="F220:F233">
    <cfRule type="cellIs" dxfId="540" priority="61" stopIfTrue="1" operator="equal">
      <formula>0</formula>
    </cfRule>
  </conditionalFormatting>
  <conditionalFormatting sqref="F220:F233">
    <cfRule type="cellIs" dxfId="539" priority="60" stopIfTrue="1" operator="equal">
      <formula>0</formula>
    </cfRule>
  </conditionalFormatting>
  <conditionalFormatting sqref="F270:F283">
    <cfRule type="cellIs" dxfId="538" priority="59" stopIfTrue="1" operator="equal">
      <formula>0</formula>
    </cfRule>
  </conditionalFormatting>
  <conditionalFormatting sqref="F270:F283">
    <cfRule type="cellIs" dxfId="537" priority="58" stopIfTrue="1" operator="equal">
      <formula>0</formula>
    </cfRule>
  </conditionalFormatting>
  <conditionalFormatting sqref="F287:F300">
    <cfRule type="cellIs" dxfId="536" priority="57" stopIfTrue="1" operator="equal">
      <formula>0</formula>
    </cfRule>
  </conditionalFormatting>
  <conditionalFormatting sqref="F287:F300">
    <cfRule type="cellIs" dxfId="535" priority="56" stopIfTrue="1" operator="equal">
      <formula>0</formula>
    </cfRule>
  </conditionalFormatting>
  <conditionalFormatting sqref="F337:F350">
    <cfRule type="cellIs" dxfId="534" priority="55" stopIfTrue="1" operator="equal">
      <formula>0</formula>
    </cfRule>
  </conditionalFormatting>
  <conditionalFormatting sqref="F337:F350">
    <cfRule type="cellIs" dxfId="533" priority="54" stopIfTrue="1" operator="equal">
      <formula>0</formula>
    </cfRule>
  </conditionalFormatting>
  <conditionalFormatting sqref="F354:F367">
    <cfRule type="cellIs" dxfId="532" priority="53" stopIfTrue="1" operator="equal">
      <formula>0</formula>
    </cfRule>
  </conditionalFormatting>
  <conditionalFormatting sqref="F354:F367">
    <cfRule type="cellIs" dxfId="531" priority="52" stopIfTrue="1" operator="equal">
      <formula>0</formula>
    </cfRule>
  </conditionalFormatting>
  <conditionalFormatting sqref="F404:F417">
    <cfRule type="cellIs" dxfId="530" priority="51" stopIfTrue="1" operator="equal">
      <formula>0</formula>
    </cfRule>
  </conditionalFormatting>
  <conditionalFormatting sqref="F404:F417">
    <cfRule type="cellIs" dxfId="529" priority="50" stopIfTrue="1" operator="equal">
      <formula>0</formula>
    </cfRule>
  </conditionalFormatting>
  <conditionalFormatting sqref="F421:F434">
    <cfRule type="cellIs" dxfId="528" priority="49" stopIfTrue="1" operator="equal">
      <formula>0</formula>
    </cfRule>
  </conditionalFormatting>
  <conditionalFormatting sqref="F421:F434">
    <cfRule type="cellIs" dxfId="527" priority="48" stopIfTrue="1" operator="equal">
      <formula>0</formula>
    </cfRule>
  </conditionalFormatting>
  <conditionalFormatting sqref="F471:F484">
    <cfRule type="cellIs" dxfId="526" priority="47" stopIfTrue="1" operator="equal">
      <formula>0</formula>
    </cfRule>
  </conditionalFormatting>
  <conditionalFormatting sqref="F471:F484">
    <cfRule type="cellIs" dxfId="525" priority="46" stopIfTrue="1" operator="equal">
      <formula>0</formula>
    </cfRule>
  </conditionalFormatting>
  <conditionalFormatting sqref="F488:F501">
    <cfRule type="cellIs" dxfId="524" priority="45" stopIfTrue="1" operator="equal">
      <formula>0</formula>
    </cfRule>
  </conditionalFormatting>
  <conditionalFormatting sqref="F488:F501">
    <cfRule type="cellIs" dxfId="523" priority="44" stopIfTrue="1" operator="equal">
      <formula>0</formula>
    </cfRule>
  </conditionalFormatting>
  <conditionalFormatting sqref="F538:F551">
    <cfRule type="cellIs" dxfId="522" priority="43" stopIfTrue="1" operator="equal">
      <formula>0</formula>
    </cfRule>
  </conditionalFormatting>
  <conditionalFormatting sqref="F538:F551">
    <cfRule type="cellIs" dxfId="521" priority="42" stopIfTrue="1" operator="equal">
      <formula>0</formula>
    </cfRule>
  </conditionalFormatting>
  <conditionalFormatting sqref="F555:F568">
    <cfRule type="cellIs" dxfId="520" priority="41" stopIfTrue="1" operator="equal">
      <formula>0</formula>
    </cfRule>
  </conditionalFormatting>
  <conditionalFormatting sqref="F555:F568">
    <cfRule type="cellIs" dxfId="519" priority="40" stopIfTrue="1" operator="equal">
      <formula>0</formula>
    </cfRule>
  </conditionalFormatting>
  <conditionalFormatting sqref="F605:F618">
    <cfRule type="cellIs" dxfId="518" priority="39" stopIfTrue="1" operator="equal">
      <formula>0</formula>
    </cfRule>
  </conditionalFormatting>
  <conditionalFormatting sqref="F605:F618">
    <cfRule type="cellIs" dxfId="517" priority="38" stopIfTrue="1" operator="equal">
      <formula>0</formula>
    </cfRule>
  </conditionalFormatting>
  <conditionalFormatting sqref="F622:F635">
    <cfRule type="cellIs" dxfId="516" priority="37" stopIfTrue="1" operator="equal">
      <formula>0</formula>
    </cfRule>
  </conditionalFormatting>
  <conditionalFormatting sqref="F622:F635">
    <cfRule type="cellIs" dxfId="515" priority="36" stopIfTrue="1" operator="equal">
      <formula>0</formula>
    </cfRule>
  </conditionalFormatting>
  <conditionalFormatting sqref="F672:F685">
    <cfRule type="cellIs" dxfId="514" priority="35" stopIfTrue="1" operator="equal">
      <formula>0</formula>
    </cfRule>
  </conditionalFormatting>
  <conditionalFormatting sqref="F672:F685">
    <cfRule type="cellIs" dxfId="513" priority="34" stopIfTrue="1" operator="equal">
      <formula>0</formula>
    </cfRule>
  </conditionalFormatting>
  <conditionalFormatting sqref="F689:F702">
    <cfRule type="cellIs" dxfId="512" priority="33" stopIfTrue="1" operator="equal">
      <formula>0</formula>
    </cfRule>
  </conditionalFormatting>
  <conditionalFormatting sqref="F689:F702">
    <cfRule type="cellIs" dxfId="511" priority="32" stopIfTrue="1" operator="equal">
      <formula>0</formula>
    </cfRule>
  </conditionalFormatting>
  <conditionalFormatting sqref="F739:F752">
    <cfRule type="cellIs" dxfId="510" priority="31" stopIfTrue="1" operator="equal">
      <formula>0</formula>
    </cfRule>
  </conditionalFormatting>
  <conditionalFormatting sqref="F739:F752">
    <cfRule type="cellIs" dxfId="509" priority="30" stopIfTrue="1" operator="equal">
      <formula>0</formula>
    </cfRule>
  </conditionalFormatting>
  <conditionalFormatting sqref="F756:F769">
    <cfRule type="cellIs" dxfId="508" priority="29" stopIfTrue="1" operator="equal">
      <formula>0</formula>
    </cfRule>
  </conditionalFormatting>
  <conditionalFormatting sqref="F756:F769">
    <cfRule type="cellIs" dxfId="507" priority="28" stopIfTrue="1" operator="equal">
      <formula>0</formula>
    </cfRule>
  </conditionalFormatting>
  <conditionalFormatting sqref="A625:B625 A692:B692 A759:B759 A14:A16 A81:A83 A148:A150 A215:A217 A282:A284 A349:A351 A416:A418 A483:A485 A550:A552 A617:A619 A684:A686 A751:A753 A20 A87 A154 A221 A288 A355 A422 A489 A556 A623:A624 A690:A691 A757:A758 A23:A32 A90:A99 A157:A166 A224:A233 A291:A300 A358:A367 A425:A434 A492:A501 A559:A568 A626:A635 A693:A702 A760:A769 A1:B13 A68:B80 A135:B147 A202:B214 A269:B281 A336:B348 A403:B415 A470:B482 A537:B549 A604:B616 A671:B683 A738:B750 B14:B20 B81:B87 B148:B154 B215:B221 B282:B288 B349:B355 B416:B422 B483:B489 B550:B556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152:J217 D219:J284 D286:J351 D353:J418 D420:J485 D487:J552 D554:J619 D621:J686 D688:J753 D755:J804 C1:C804 K1:IV804 A21:B22 A88:B89 D85:J150 A155:B156 A222:B223 A289:B290 A356:B357 A423:B424 A490:B491 A557:B558">
    <cfRule type="cellIs" dxfId="506" priority="27" stopIfTrue="1" operator="equal">
      <formula>0</formula>
    </cfRule>
  </conditionalFormatting>
  <conditionalFormatting sqref="F2:F15 F69:F82 F203:F216 F270:F283 F337:F350 F404:F417 F471:F484 F538:F551 F605:F618 F672:F685 F739:F752 G2:N2 G69:N69 G136:N136 G203:N203 G270:N270 G337:N337 G404:N404 G471:N471 G538:N538 G605:N605 G672:N672 G739:N739 F136:F149">
    <cfRule type="cellIs" dxfId="505" priority="26" stopIfTrue="1" operator="equal">
      <formula>0</formula>
    </cfRule>
  </conditionalFormatting>
  <conditionalFormatting sqref="F2:F15 F69:F82 F203:F216 F270:F283 F337:F350 F404:F417 F471:F484 F538:F551 F605:F618 F672:F685 F739:F752 G2:N2 G69:N69 G136:N136 G203:N203 G270:N270 G337:N337 G404:N404 G471:N471 G538:N538 G605:N605 G672:N672 G739:N739 F136:F149">
    <cfRule type="cellIs" dxfId="504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503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502" priority="23" stopIfTrue="1" operator="equal">
      <formula>0</formula>
    </cfRule>
  </conditionalFormatting>
  <conditionalFormatting sqref="K69">
    <cfRule type="cellIs" dxfId="501" priority="22" stopIfTrue="1" operator="equal">
      <formula>0</formula>
    </cfRule>
  </conditionalFormatting>
  <conditionalFormatting sqref="K69">
    <cfRule type="cellIs" dxfId="500" priority="21" stopIfTrue="1" operator="equal">
      <formula>0</formula>
    </cfRule>
  </conditionalFormatting>
  <conditionalFormatting sqref="K136">
    <cfRule type="cellIs" dxfId="499" priority="20" stopIfTrue="1" operator="equal">
      <formula>0</formula>
    </cfRule>
  </conditionalFormatting>
  <conditionalFormatting sqref="K136">
    <cfRule type="cellIs" dxfId="498" priority="19" stopIfTrue="1" operator="equal">
      <formula>0</formula>
    </cfRule>
  </conditionalFormatting>
  <conditionalFormatting sqref="K203">
    <cfRule type="cellIs" dxfId="497" priority="18" stopIfTrue="1" operator="equal">
      <formula>0</formula>
    </cfRule>
  </conditionalFormatting>
  <conditionalFormatting sqref="K203">
    <cfRule type="cellIs" dxfId="496" priority="17" stopIfTrue="1" operator="equal">
      <formula>0</formula>
    </cfRule>
  </conditionalFormatting>
  <conditionalFormatting sqref="K270">
    <cfRule type="cellIs" dxfId="495" priority="16" stopIfTrue="1" operator="equal">
      <formula>0</formula>
    </cfRule>
  </conditionalFormatting>
  <conditionalFormatting sqref="K270">
    <cfRule type="cellIs" dxfId="494" priority="15" stopIfTrue="1" operator="equal">
      <formula>0</formula>
    </cfRule>
  </conditionalFormatting>
  <conditionalFormatting sqref="K337">
    <cfRule type="cellIs" dxfId="493" priority="14" stopIfTrue="1" operator="equal">
      <formula>0</formula>
    </cfRule>
  </conditionalFormatting>
  <conditionalFormatting sqref="K337">
    <cfRule type="cellIs" dxfId="492" priority="13" stopIfTrue="1" operator="equal">
      <formula>0</formula>
    </cfRule>
  </conditionalFormatting>
  <conditionalFormatting sqref="K404">
    <cfRule type="cellIs" dxfId="491" priority="12" stopIfTrue="1" operator="equal">
      <formula>0</formula>
    </cfRule>
  </conditionalFormatting>
  <conditionalFormatting sqref="K404">
    <cfRule type="cellIs" dxfId="490" priority="11" stopIfTrue="1" operator="equal">
      <formula>0</formula>
    </cfRule>
  </conditionalFormatting>
  <conditionalFormatting sqref="K471">
    <cfRule type="cellIs" dxfId="489" priority="10" stopIfTrue="1" operator="equal">
      <formula>0</formula>
    </cfRule>
  </conditionalFormatting>
  <conditionalFormatting sqref="K471">
    <cfRule type="cellIs" dxfId="488" priority="9" stopIfTrue="1" operator="equal">
      <formula>0</formula>
    </cfRule>
  </conditionalFormatting>
  <conditionalFormatting sqref="K538">
    <cfRule type="cellIs" dxfId="487" priority="8" stopIfTrue="1" operator="equal">
      <formula>0</formula>
    </cfRule>
  </conditionalFormatting>
  <conditionalFormatting sqref="K538">
    <cfRule type="cellIs" dxfId="486" priority="7" stopIfTrue="1" operator="equal">
      <formula>0</formula>
    </cfRule>
  </conditionalFormatting>
  <conditionalFormatting sqref="K605">
    <cfRule type="cellIs" dxfId="485" priority="6" stopIfTrue="1" operator="equal">
      <formula>0</formula>
    </cfRule>
  </conditionalFormatting>
  <conditionalFormatting sqref="K605">
    <cfRule type="cellIs" dxfId="484" priority="5" stopIfTrue="1" operator="equal">
      <formula>0</formula>
    </cfRule>
  </conditionalFormatting>
  <conditionalFormatting sqref="K672">
    <cfRule type="cellIs" dxfId="483" priority="4" stopIfTrue="1" operator="equal">
      <formula>0</formula>
    </cfRule>
  </conditionalFormatting>
  <conditionalFormatting sqref="K672">
    <cfRule type="cellIs" dxfId="482" priority="3" stopIfTrue="1" operator="equal">
      <formula>0</formula>
    </cfRule>
  </conditionalFormatting>
  <conditionalFormatting sqref="K739">
    <cfRule type="cellIs" dxfId="481" priority="2" stopIfTrue="1" operator="equal">
      <formula>0</formula>
    </cfRule>
  </conditionalFormatting>
  <conditionalFormatting sqref="K739">
    <cfRule type="cellIs" dxfId="480" priority="1" stopIfTrue="1" operator="equal">
      <formula>0</formula>
    </cfRule>
  </conditionalFormatting>
  <pageMargins left="0.7" right="0.7" top="0.75" bottom="0.75" header="0.3" footer="0.3"/>
  <pageSetup paperSize="9" scale="84" fitToHeight="0" orientation="portrait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workbookViewId="0">
      <selection activeCell="R12" sqref="R12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Roster!O44</f>
        <v>Ariba Amoebas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Chris Bond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514</v>
      </c>
      <c r="B3" s="519"/>
      <c r="C3" s="112"/>
      <c r="D3" s="119"/>
      <c r="E3" s="120"/>
      <c r="F3" s="121" t="str">
        <f>INDEX(Teamlists!A:D,MATCH($F$1,Teamlists!B:B,0)+2,4)</f>
        <v>Kirstie Kay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Roster!O41</f>
        <v>42263</v>
      </c>
      <c r="B4" s="521"/>
      <c r="C4" s="112"/>
      <c r="D4" s="119"/>
      <c r="E4" s="120"/>
      <c r="F4" s="121" t="str">
        <f>INDEX(Teamlists!A:D,MATCH($F$1,Teamlists!B:B,0)+3,4)</f>
        <v>Stephanie Wickham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David Hilder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87" t="str">
        <f>Roster!O43</f>
        <v>B Grade</v>
      </c>
      <c r="C6" s="112"/>
      <c r="D6" s="119"/>
      <c r="E6" s="120"/>
      <c r="F6" s="121" t="str">
        <f>INDEX(Teamlists!A:D,MATCH($F$1,Teamlists!B:B,0)+5,4)</f>
        <v>Jack Adolph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Roster!O42</f>
        <v>Court 1</v>
      </c>
      <c r="C7" s="112"/>
      <c r="D7" s="119"/>
      <c r="E7" s="120"/>
      <c r="F7" s="121" t="str">
        <f>INDEX(Teamlists!A:D,MATCH($F$1,Teamlists!B:B,0)+6,4)</f>
        <v>Larnie Linton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Roster!B43</f>
        <v>7:15pm</v>
      </c>
      <c r="C8" s="112"/>
      <c r="D8" s="119"/>
      <c r="E8" s="120"/>
      <c r="F8" s="121" t="str">
        <f>INDEX(Teamlists!A:D,MATCH($F$1,Teamlists!B:B,0)+7,4)</f>
        <v>Jack Inglis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>
        <f>INDEX(Teamlists!A:D,MATCH($F$1,Teamlists!B:B,0)+8,4)</f>
        <v>0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>
        <f>INDEX(Teamlists!A:D,MATCH($F$1,Teamlists!B:B,0)+9,4)</f>
        <v>0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Roster!O46</f>
        <v>Red dogs</v>
      </c>
      <c r="C11" s="112"/>
      <c r="D11" s="119"/>
      <c r="E11" s="120"/>
      <c r="F11" s="121">
        <f>INDEX(Teamlists!A:D,MATCH($F$1,Teamlists!B:B,0)+10,4)</f>
        <v>0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>
        <f>INDEX(Teamlists!A:D,MATCH($F$1,Teamlists!B:B,0)+12,4)</f>
        <v>0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>
        <f>INDEX(Teamlists!A:D,MATCH($F$1,Teamlists!B:B,0)+13,4)</f>
        <v>0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>
        <f>INDEX(Teamlists!A:D,MATCH($F$1,Teamlists!B:B,0)+14,4)</f>
        <v>0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Roster!O45</f>
        <v>Cilia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Michelle Castle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Simon Featherstone</v>
      </c>
      <c r="G20" s="122"/>
      <c r="H20" s="123"/>
      <c r="I20" s="121"/>
      <c r="J20" s="121"/>
      <c r="K20" s="121"/>
    </row>
    <row r="21" spans="1:13" ht="12.75" customHeight="1" x14ac:dyDescent="0.2">
      <c r="A21" s="522">
        <f>Roster!O49</f>
        <v>0</v>
      </c>
      <c r="B21" s="523"/>
      <c r="C21" s="112"/>
      <c r="D21" s="137"/>
      <c r="E21" s="139"/>
      <c r="F21" s="121" t="str">
        <f>INDEX(Teamlists!A:D,MATCH($F$18,Teamlists!B:B,0)+3,4)</f>
        <v>Greg Taylor</v>
      </c>
      <c r="G21" s="122"/>
      <c r="H21" s="123"/>
      <c r="I21" s="121"/>
      <c r="J21" s="121"/>
      <c r="K21" s="121"/>
    </row>
    <row r="22" spans="1:13" ht="12.75" customHeight="1" x14ac:dyDescent="0.25">
      <c r="A22" s="522">
        <f>Roster!O50</f>
        <v>0</v>
      </c>
      <c r="B22" s="523"/>
      <c r="C22" s="112"/>
      <c r="D22" s="137"/>
      <c r="E22" s="120"/>
      <c r="F22" s="121" t="str">
        <f>INDEX(Teamlists!A:D,MATCH($F$18,Teamlists!B:B,0)+4,4)</f>
        <v>Harry Payne ®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Imogen Paine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Juliet Payne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Marty Jack ®®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Rob Meijers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 t="str">
        <f>INDEX(Teamlists!A:D,MATCH($F$18,Teamlists!B:B,0)+9,4)</f>
        <v>Sam Lohrey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3">
      <c r="A30" s="143"/>
      <c r="B30" s="144"/>
      <c r="C30" s="112"/>
      <c r="D30" s="137"/>
      <c r="E30" s="120"/>
      <c r="F30" s="121">
        <f>INDEX(Teamlists!A:D,MATCH($F$18,Teamlists!B:B,0)+12,4)</f>
        <v>0</v>
      </c>
      <c r="G30" s="122"/>
      <c r="H30" s="123"/>
      <c r="I30" s="121"/>
      <c r="J30" s="121"/>
      <c r="K30" s="121"/>
    </row>
    <row r="31" spans="1:13" ht="12.75" customHeight="1" x14ac:dyDescent="0.25">
      <c r="A31" s="112"/>
      <c r="B31" s="133"/>
      <c r="C31" s="112"/>
      <c r="D31" s="137"/>
      <c r="E31" s="120"/>
      <c r="F31" s="121">
        <f>INDEX(Teamlists!A:D,MATCH($F$18,Teamlists!B:B,0)+13,4)</f>
        <v>0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>
        <f>INDEX(Teamlists!A:D,MATCH($F$18,Teamlists!B:B,0)+14,4)</f>
        <v>0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91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91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91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92"/>
      <c r="C64" s="192"/>
      <c r="D64" s="192"/>
      <c r="E64" s="192"/>
      <c r="F64" s="192"/>
      <c r="G64" s="192"/>
      <c r="H64" s="192"/>
      <c r="I64" s="192"/>
      <c r="J64" s="192"/>
    </row>
    <row r="65" spans="1:29" s="191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91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91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Roster!P44</f>
        <v>Gladiators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Maisey  Fraser-Easton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10</v>
      </c>
      <c r="B70" s="519"/>
      <c r="C70" s="112"/>
      <c r="D70" s="119"/>
      <c r="E70" s="120"/>
      <c r="F70" s="121" t="str">
        <f>INDEX(Teamlists!A:D,MATCH($F$68,Teamlists!B:B,0)+2,4)</f>
        <v>Alex  Davies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Roster!O41</f>
        <v>42263</v>
      </c>
      <c r="B71" s="521"/>
      <c r="C71" s="112"/>
      <c r="D71" s="119"/>
      <c r="E71" s="120"/>
      <c r="F71" s="121" t="str">
        <f>INDEX(Teamlists!A:D,MATCH($F$68,Teamlists!B:B,0)+3,4)</f>
        <v>Simon Watt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Elise Cleary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Roster!P43</f>
        <v>D Grade</v>
      </c>
      <c r="C73" s="112"/>
      <c r="D73" s="119"/>
      <c r="E73" s="120"/>
      <c r="F73" s="121" t="str">
        <f>INDEX(Teamlists!A:D,MATCH($F$68,Teamlists!B:B,0)+5,4)</f>
        <v>Matthew French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Roster!P42</f>
        <v>Court 2</v>
      </c>
      <c r="C74" s="112"/>
      <c r="D74" s="119"/>
      <c r="E74" s="120"/>
      <c r="F74" s="121" t="str">
        <f>INDEX(Teamlists!A:D,MATCH($F$68,Teamlists!B:B,0)+6,4)</f>
        <v>Maddie Lohrey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Roster!B43</f>
        <v>7:15pm</v>
      </c>
      <c r="C75" s="112"/>
      <c r="D75" s="119"/>
      <c r="E75" s="120"/>
      <c r="F75" s="121" t="str">
        <f>INDEX(Teamlists!A:D,MATCH($F$68,Teamlists!B:B,0)+7,4)</f>
        <v>Max Chung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Katie Hamilton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Jerry Eaton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Roster!P46</f>
        <v>Cardiac Concerns</v>
      </c>
      <c r="C78" s="112"/>
      <c r="D78" s="119"/>
      <c r="E78" s="120"/>
      <c r="F78" s="121" t="str">
        <f>INDEX(Teamlists!A:D,MATCH($F$68,Teamlists!B:B,0)+10,4)</f>
        <v>Oliver Wareing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>
        <f>INDEX(Teamlists!A:D,MATCH($F$68,Teamlists!B:B,0)+14,4)</f>
        <v>0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Roster!P45</f>
        <v xml:space="preserve">Vikings 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Hunter Smalley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Roster!P9</f>
        <v>0</v>
      </c>
      <c r="C87" s="112"/>
      <c r="D87" s="137"/>
      <c r="E87" s="139"/>
      <c r="F87" s="121" t="str">
        <f>INDEX(Teamlists!A:D,MATCH($F$85,Teamlists!B:B,0)+2,4)</f>
        <v>Holly Russell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Roster!P49</f>
        <v>0</v>
      </c>
      <c r="B88" s="523"/>
      <c r="C88" s="112"/>
      <c r="D88" s="137"/>
      <c r="E88" s="139"/>
      <c r="F88" s="121" t="str">
        <f>INDEX(Teamlists!A:D,MATCH($F$85,Teamlists!B:B,0)+3,4)</f>
        <v>Louis Crowe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Roster!P50</f>
        <v>0</v>
      </c>
      <c r="B89" s="523"/>
      <c r="C89" s="112"/>
      <c r="D89" s="137"/>
      <c r="E89" s="120"/>
      <c r="F89" s="121" t="str">
        <f>INDEX(Teamlists!A:D,MATCH($F$85,Teamlists!B:B,0)+4,4)</f>
        <v>Bronte Abell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Jaidyn Estcourt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Emily Taylor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Jordan Struthers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Ellie Bowd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James Trotter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 t="str">
        <f>INDEX(Teamlists!A:D,MATCH($F$85,Teamlists!B:B,0)+10,4)</f>
        <v>Joe Waddington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 t="str">
        <f>INDEX(Teamlists!A:D,MATCH($F$85,Teamlists!B:B,0)+14,4)</f>
        <v xml:space="preserve"> 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91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91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91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29" s="191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91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91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Roster!Q44</f>
        <v>Barbarians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Heather Fenderson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10</v>
      </c>
      <c r="B137" s="519"/>
      <c r="C137" s="112"/>
      <c r="D137" s="119"/>
      <c r="E137" s="120"/>
      <c r="F137" s="121" t="str">
        <f>INDEX(Teamlists!A:D,MATCH($F$135,Teamlists!B:B,0)+2,4)</f>
        <v>Ben Linton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Roster!O41</f>
        <v>42263</v>
      </c>
      <c r="B138" s="521"/>
      <c r="C138" s="112"/>
      <c r="D138" s="119"/>
      <c r="E138" s="120"/>
      <c r="F138" s="121" t="str">
        <f>INDEX(Teamlists!A:D,MATCH($F$135,Teamlists!B:B,0)+3,4)</f>
        <v>Harry  Owens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Mahala Fannon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Roster!Q43</f>
        <v>D Grade</v>
      </c>
      <c r="C140" s="112"/>
      <c r="D140" s="119"/>
      <c r="E140" s="120"/>
      <c r="F140" s="121" t="str">
        <f>INDEX(Teamlists!A:D,MATCH($F$135,Teamlists!B:B,0)+5,4)</f>
        <v>Erik Roberts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Roster!Q42</f>
        <v>Court 3</v>
      </c>
      <c r="C141" s="112"/>
      <c r="D141" s="119"/>
      <c r="E141" s="120"/>
      <c r="F141" s="121" t="str">
        <f>INDEX(Teamlists!A:D,MATCH($F$135,Teamlists!B:B,0)+6,4)</f>
        <v>Maia Medhurst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Roster!B43</f>
        <v>7:15pm</v>
      </c>
      <c r="C142" s="112"/>
      <c r="D142" s="119"/>
      <c r="E142" s="120"/>
      <c r="F142" s="121" t="str">
        <f>INDEX(Teamlists!A:D,MATCH($F$135,Teamlists!B:B,0)+7,4)</f>
        <v>Tasman Inglis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INDEX(Teamlists!A:D,MATCH($F$135,Teamlists!B:B,0)+8,4)</f>
        <v>Amelia Newman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Brumby Smalley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Roster!Q46</f>
        <v>UTAS Flounders</v>
      </c>
      <c r="C145" s="112"/>
      <c r="D145" s="119"/>
      <c r="E145" s="120"/>
      <c r="F145" s="121">
        <f>INDEX(Teamlists!A:D,MATCH($F$135,Teamlists!B:B,0)+10,4)</f>
        <v>0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Roster!Q45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Roster!Q9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Roster!Q49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Roster!Q50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91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91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91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92"/>
      <c r="C198" s="192"/>
      <c r="D198" s="192"/>
      <c r="E198" s="192"/>
      <c r="F198" s="192"/>
      <c r="G198" s="192"/>
      <c r="H198" s="192"/>
      <c r="I198" s="192"/>
      <c r="J198" s="192"/>
    </row>
    <row r="199" spans="1:29" s="191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91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91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Roster!O52</f>
        <v>Red dogs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Rowan Bridley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10</v>
      </c>
      <c r="B204" s="519"/>
      <c r="C204" s="112"/>
      <c r="D204" s="119"/>
      <c r="E204" s="120"/>
      <c r="F204" s="121" t="str">
        <f>INDEX(Teamlists!A:D,MATCH($F$202,Teamlists!B:B,0)+2,4)</f>
        <v>Chris Cleaver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Roster!O41</f>
        <v>42263</v>
      </c>
      <c r="B205" s="521"/>
      <c r="C205" s="112"/>
      <c r="D205" s="119"/>
      <c r="E205" s="120"/>
      <c r="F205" s="121" t="str">
        <f>INDEX(Teamlists!A:D,MATCH($F$202,Teamlists!B:B,0)+3,4)</f>
        <v>Connor Munnings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>Danielle Hunt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Roster!O51</f>
        <v>A Grade</v>
      </c>
      <c r="C207" s="112"/>
      <c r="D207" s="119"/>
      <c r="E207" s="120"/>
      <c r="F207" s="121" t="str">
        <f>INDEX(Teamlists!A:D,MATCH($F$202,Teamlists!B:B,0)+5,4)</f>
        <v>Declan Hilder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Roster!O42</f>
        <v>Court 1</v>
      </c>
      <c r="C208" s="112"/>
      <c r="D208" s="119"/>
      <c r="E208" s="120"/>
      <c r="F208" s="121" t="str">
        <f>INDEX(Teamlists!A:D,MATCH($F$202,Teamlists!B:B,0)+6,4)</f>
        <v>Isaac Bridley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Roster!B51</f>
        <v>7:53pm</v>
      </c>
      <c r="C209" s="112"/>
      <c r="D209" s="119"/>
      <c r="E209" s="120"/>
      <c r="F209" s="121" t="str">
        <f>INDEX(Teamlists!A:D,MATCH($F$202,Teamlists!B:B,0)+7,4)</f>
        <v>Jane Davis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Richard Lane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Tom Milner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Roster!O54</f>
        <v>Turbo Taddies</v>
      </c>
      <c r="C212" s="112"/>
      <c r="D212" s="119"/>
      <c r="E212" s="120"/>
      <c r="F212" s="121" t="str">
        <f>INDEX(Teamlists!A:D,MATCH($F$202,Teamlists!B:B,0)+10,4)</f>
        <v>Nathalie Meessen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 t="str">
        <f>INDEX(Teamlists!A:D,MATCH($F$202,Teamlists!B:B,0)+11,4)</f>
        <v xml:space="preserve"> 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Roster!O53</f>
        <v>Depth Charges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Harry Van Der Woude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Craig Granquist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Roster!O57</f>
        <v>0</v>
      </c>
      <c r="B222" s="523"/>
      <c r="C222" s="112"/>
      <c r="D222" s="137"/>
      <c r="E222" s="139"/>
      <c r="F222" s="121" t="str">
        <f>INDEX(Teamlists!A:D,MATCH($F$219,Teamlists!B:B,0)+3,4)</f>
        <v>Glenn Wickham</v>
      </c>
      <c r="G222" s="122"/>
      <c r="H222" s="123"/>
      <c r="I222" s="121"/>
      <c r="J222" s="121"/>
      <c r="K222" s="121"/>
    </row>
    <row r="223" spans="1:13" ht="12.75" customHeight="1" x14ac:dyDescent="0.25">
      <c r="A223" s="522">
        <f>Roster!O58</f>
        <v>0</v>
      </c>
      <c r="B223" s="523"/>
      <c r="C223" s="112"/>
      <c r="D223" s="137"/>
      <c r="E223" s="120"/>
      <c r="F223" s="121" t="str">
        <f>INDEX(Teamlists!A:D,MATCH($F$219,Teamlists!B:B,0)+4,4)</f>
        <v>Colin Hepher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Ian Shanahan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Matt McCartney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Simon Talbot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Tori Wickham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Fiona Walsh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 t="str">
        <f>INDEX(Teamlists!A:D,MATCH($F$219,Teamlists!B:B,0)+10,4)</f>
        <v>James Milner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 t="str">
        <f>INDEX(Teamlists!A:D,MATCH($F$219,Teamlists!B:B,0)+11,4)</f>
        <v xml:space="preserve"> 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91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91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91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192"/>
      <c r="C265" s="192"/>
      <c r="D265" s="192"/>
      <c r="E265" s="192"/>
      <c r="F265" s="192"/>
      <c r="G265" s="192"/>
      <c r="H265" s="192"/>
      <c r="I265" s="192"/>
      <c r="J265" s="192"/>
    </row>
    <row r="266" spans="1:29" s="191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91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91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Roster!P52</f>
        <v>Cardiac Concerns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David Horner ©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10</v>
      </c>
      <c r="B271" s="519"/>
      <c r="C271" s="112"/>
      <c r="D271" s="119"/>
      <c r="E271" s="120"/>
      <c r="F271" s="121" t="str">
        <f>INDEX(Teamlists!A:D,MATCH($F$269,Teamlists!B:B,0)+2,4)</f>
        <v>Adrian Birkett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Roster!O41</f>
        <v>42263</v>
      </c>
      <c r="B272" s="521"/>
      <c r="C272" s="112"/>
      <c r="D272" s="119"/>
      <c r="E272" s="120"/>
      <c r="F272" s="121" t="str">
        <f>INDEX(Teamlists!A:D,MATCH($F$269,Teamlists!B:B,0)+3,4)</f>
        <v>Andrew Robert-Tissot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Brett Kitchener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Roster!P51</f>
        <v>C Grade</v>
      </c>
      <c r="C274" s="112"/>
      <c r="D274" s="119"/>
      <c r="E274" s="120"/>
      <c r="F274" s="121" t="str">
        <f>INDEX(Teamlists!A:D,MATCH($F$269,Teamlists!B:B,0)+5,4)</f>
        <v>Eamonn Turbitt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Roster!P4</f>
        <v>Court 2</v>
      </c>
      <c r="C275" s="112"/>
      <c r="D275" s="119"/>
      <c r="E275" s="120"/>
      <c r="F275" s="121" t="str">
        <f>INDEX(Teamlists!A:D,MATCH($F$269,Teamlists!B:B,0)+6,4)</f>
        <v>Glenn Keppel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Roster!B51</f>
        <v>7:53pm</v>
      </c>
      <c r="C276" s="112"/>
      <c r="D276" s="119"/>
      <c r="E276" s="120"/>
      <c r="F276" s="121" t="str">
        <f>INDEX(Teamlists!A:D,MATCH($F$269,Teamlists!B:B,0)+7,4)</f>
        <v>Justin Welch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Thomas Le Coz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Mahala Fannon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Roster!P54</f>
        <v>Cilia</v>
      </c>
      <c r="C279" s="112"/>
      <c r="D279" s="119"/>
      <c r="E279" s="120"/>
      <c r="F279" s="121" t="str">
        <f>INDEX(Teamlists!A:D,MATCH($F$269,Teamlists!B:B,0)+10,4)</f>
        <v>Simon Watt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>
        <f>INDEX(Teamlists!A:D,MATCH($F$269,Teamlists!B:B,0)+11,4)</f>
        <v>0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>
        <f>INDEX(Teamlists!A:D,MATCH($F$269,Teamlists!B:B,0)+12,4)</f>
        <v>0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>
        <f>INDEX(Teamlists!A:D,MATCH($F$269,Teamlists!B:B,0)+14,4)</f>
        <v>0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Roster!P53</f>
        <v>UTAS Flounders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Eddy Rand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Ben Linton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Roster!P57</f>
        <v>0</v>
      </c>
      <c r="B289" s="523"/>
      <c r="C289" s="112"/>
      <c r="D289" s="137"/>
      <c r="E289" s="139"/>
      <c r="F289" s="121" t="str">
        <f>INDEX(Teamlists!A:D,MATCH($F$286,Teamlists!B:B,0)+3,4)</f>
        <v>Nate Brennan</v>
      </c>
      <c r="G289" s="122"/>
      <c r="H289" s="123"/>
      <c r="I289" s="121"/>
      <c r="J289" s="121"/>
      <c r="K289" s="121"/>
    </row>
    <row r="290" spans="1:13" ht="12.75" customHeight="1" x14ac:dyDescent="0.25">
      <c r="A290" s="522">
        <f>Roster!P58</f>
        <v>0</v>
      </c>
      <c r="B290" s="523"/>
      <c r="C290" s="112"/>
      <c r="D290" s="137"/>
      <c r="E290" s="120"/>
      <c r="F290" s="121">
        <f>INDEX(Teamlists!A:D,MATCH($F$286,Teamlists!B:B,0)+4,4)</f>
        <v>0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>
        <f>INDEX(Teamlists!A:D,MATCH($F$286,Teamlists!B:B,0)+5,4)</f>
        <v>0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>
        <f>INDEX(Teamlists!A:D,MATCH($F$286,Teamlists!B:B,0)+6,4)</f>
        <v>0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>
        <f>INDEX(Teamlists!A:D,MATCH($F$286,Teamlists!B:B,0)+7,4)</f>
        <v>0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>
        <f>INDEX(Teamlists!A:D,MATCH($F$286,Teamlists!B:B,0)+8,4)</f>
        <v>0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>
        <f>INDEX(Teamlists!A:D,MATCH($F$286,Teamlists!B:B,0)+9,4)</f>
        <v>0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>
        <f>INDEX(Teamlists!A:D,MATCH($F$286,Teamlists!B:B,0)+10,4)</f>
        <v>0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>
        <f>INDEX(Teamlists!A:D,MATCH($F$286,Teamlists!B:B,0)+11,4)</f>
        <v>0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91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91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91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92"/>
      <c r="C332" s="192"/>
      <c r="D332" s="192"/>
      <c r="E332" s="192"/>
      <c r="F332" s="192"/>
      <c r="G332" s="192"/>
      <c r="H332" s="192"/>
      <c r="I332" s="192"/>
      <c r="J332" s="192"/>
    </row>
    <row r="333" spans="1:29" s="191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91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91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Roster!Q52</f>
        <v>SOS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Andrew Winch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10</v>
      </c>
      <c r="B338" s="519"/>
      <c r="C338" s="112"/>
      <c r="D338" s="119"/>
      <c r="E338" s="120"/>
      <c r="F338" s="121" t="str">
        <f>INDEX(Teamlists!A:D,MATCH($F$336,Teamlists!B:B,0)+2,4)</f>
        <v>Bob Schlesinger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Roster!O41</f>
        <v>42263</v>
      </c>
      <c r="B339" s="521"/>
      <c r="C339" s="112"/>
      <c r="D339" s="119"/>
      <c r="E339" s="120"/>
      <c r="F339" s="121" t="str">
        <f>INDEX(Teamlists!A:D,MATCH($F$336,Teamlists!B:B,0)+3,4)</f>
        <v>Chris Schuecker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Damien Jacobs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Roster!Q51</f>
        <v>B Grade</v>
      </c>
      <c r="C341" s="112"/>
      <c r="D341" s="119"/>
      <c r="E341" s="120"/>
      <c r="F341" s="121" t="str">
        <f>INDEX(Teamlists!A:D,MATCH($F$336,Teamlists!B:B,0)+5,4)</f>
        <v>David Moody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Roster!Q4</f>
        <v>Court 3</v>
      </c>
      <c r="C342" s="112"/>
      <c r="D342" s="119"/>
      <c r="E342" s="120"/>
      <c r="F342" s="121" t="str">
        <f>INDEX(Teamlists!A:D,MATCH($F$336,Teamlists!B:B,0)+6,4)</f>
        <v>Ed Jamieson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Roster!B51</f>
        <v>7:53pm</v>
      </c>
      <c r="C343" s="112"/>
      <c r="D343" s="119"/>
      <c r="E343" s="120"/>
      <c r="F343" s="121" t="str">
        <f>INDEX(Teamlists!A:D,MATCH($F$336,Teamlists!B:B,0)+7,4)</f>
        <v>Paul McCartney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Rohan Thurstans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Scott Cooper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Roster!Q54</f>
        <v>Ariba Amoebas</v>
      </c>
      <c r="C346" s="112"/>
      <c r="D346" s="119"/>
      <c r="E346" s="120"/>
      <c r="F346" s="121" t="str">
        <f>INDEX(Teamlists!A:D,MATCH($F$336,Teamlists!B:B,0)+10,4)</f>
        <v>Sven Doedens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Roster!Q53</f>
        <v>Old Puckers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Edward Forbes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Adam Bridley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Roster!Q57</f>
        <v>0</v>
      </c>
      <c r="B356" s="523"/>
      <c r="C356" s="112"/>
      <c r="D356" s="137"/>
      <c r="E356" s="139"/>
      <c r="F356" s="121" t="str">
        <f>INDEX(Teamlists!A:D,MATCH($F$353,Teamlists!B:B,0)+3,4)</f>
        <v>Andrew Cawthorn</v>
      </c>
      <c r="G356" s="122"/>
      <c r="H356" s="123"/>
      <c r="I356" s="121"/>
      <c r="J356" s="121"/>
      <c r="K356" s="121"/>
    </row>
    <row r="357" spans="1:13" ht="12.75" customHeight="1" x14ac:dyDescent="0.25">
      <c r="A357" s="522">
        <f>Roster!Q58</f>
        <v>0</v>
      </c>
      <c r="B357" s="523"/>
      <c r="C357" s="112"/>
      <c r="D357" s="137"/>
      <c r="E357" s="120"/>
      <c r="F357" s="121" t="str">
        <f>INDEX(Teamlists!A:D,MATCH($F$353,Teamlists!B:B,0)+4,4)</f>
        <v>Brett Muir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Curtis Pizzalotto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Mark Packer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Jamie McAllister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Joe Valentine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 t="str">
        <f>INDEX(Teamlists!A:D,MATCH($F$353,Teamlists!B:B,0)+9,4)</f>
        <v>Mark Stalker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>
        <f>INDEX(Teamlists!A:D,MATCH($F$353,Teamlists!B:B,0)+12,4)</f>
        <v>0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 t="str">
        <f>INDEX(Teamlists!A:D,MATCH($F$353,Teamlists!B:B,0)+13,4)</f>
        <v xml:space="preserve"> 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 t="str">
        <f>INDEX(Teamlists!A:D,MATCH($F$353,Teamlists!B:B,0)+14,4)</f>
        <v xml:space="preserve"> 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91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91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91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92"/>
      <c r="C399" s="192"/>
      <c r="D399" s="192"/>
      <c r="E399" s="192"/>
      <c r="F399" s="192"/>
      <c r="G399" s="192"/>
      <c r="H399" s="192"/>
      <c r="I399" s="192"/>
      <c r="J399" s="192"/>
    </row>
    <row r="400" spans="1:29" s="191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91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91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Roster!O60</f>
        <v>Floggers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Hannah Robert-Tissot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10</v>
      </c>
      <c r="B405" s="519"/>
      <c r="C405" s="112"/>
      <c r="D405" s="119"/>
      <c r="E405" s="120"/>
      <c r="F405" s="121" t="str">
        <f>INDEX(Teamlists!A:D,MATCH($F$403,Teamlists!B:B,0)+2,4)</f>
        <v>Claudia Payne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Roster!O41</f>
        <v>42263</v>
      </c>
      <c r="B406" s="521"/>
      <c r="C406" s="112"/>
      <c r="D406" s="119"/>
      <c r="E406" s="120"/>
      <c r="F406" s="121" t="str">
        <f>INDEX(Teamlists!A:D,MATCH($F$403,Teamlists!B:B,0)+3,4)</f>
        <v>Eliza Game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 xml:space="preserve">Nick Martyn 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Roster!O59</f>
        <v>A Grade</v>
      </c>
      <c r="C408" s="112"/>
      <c r="D408" s="119"/>
      <c r="E408" s="120"/>
      <c r="F408" s="121" t="str">
        <f>INDEX(Teamlists!A:D,MATCH($F$403,Teamlists!B:B,0)+5,4)</f>
        <v>James Martyn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Roster!O42</f>
        <v>Court 1</v>
      </c>
      <c r="C409" s="112"/>
      <c r="D409" s="119"/>
      <c r="E409" s="120"/>
      <c r="F409" s="121" t="str">
        <f>INDEX(Teamlists!A:D,MATCH($F$403,Teamlists!B:B,0)+6,4)</f>
        <v>Jeremy Crawford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Roster!B59</f>
        <v>8:29pm</v>
      </c>
      <c r="C410" s="112"/>
      <c r="D410" s="119"/>
      <c r="E410" s="120"/>
      <c r="F410" s="121" t="str">
        <f>INDEX(Teamlists!A:D,MATCH($F$403,Teamlists!B:B,0)+7,4)</f>
        <v>Marty Jack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Mathew Paine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Callum Wishart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Roster!O62</f>
        <v>Depth Charges</v>
      </c>
      <c r="C413" s="112"/>
      <c r="D413" s="119"/>
      <c r="E413" s="120"/>
      <c r="F413" s="121">
        <f>INDEX(Teamlists!A:D,MATCH($F$403,Teamlists!B:B,0)+10,4)</f>
        <v>0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Roster!O61</f>
        <v>Aquaholics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Steve Kilpatrick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Olivia Sanderson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Roster!O65</f>
        <v>0</v>
      </c>
      <c r="B423" s="523"/>
      <c r="C423" s="112"/>
      <c r="D423" s="137"/>
      <c r="E423" s="139"/>
      <c r="F423" s="121" t="str">
        <f>INDEX(Teamlists!A:D,MATCH($F$420,Teamlists!B:B,0)+3,4)</f>
        <v>Brett Blandford</v>
      </c>
      <c r="G423" s="122"/>
      <c r="H423" s="123"/>
      <c r="I423" s="121"/>
      <c r="J423" s="121"/>
      <c r="K423" s="121"/>
    </row>
    <row r="424" spans="1:13" ht="12.75" customHeight="1" x14ac:dyDescent="0.25">
      <c r="A424" s="522">
        <f>Roster!O66</f>
        <v>0</v>
      </c>
      <c r="B424" s="523"/>
      <c r="C424" s="112"/>
      <c r="D424" s="137"/>
      <c r="E424" s="120"/>
      <c r="F424" s="121" t="str">
        <f>INDEX(Teamlists!A:D,MATCH($F$420,Teamlists!B:B,0)+4,4)</f>
        <v>Chris Schuecker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Jeremy Sugden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Matt Baker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Nick Johnston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Robbie Kilpatrick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Scott Allen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Rowan Trebilco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>
        <f>INDEX(Teamlists!A:D,MATCH($F$420,Teamlists!B:B,0)+11,4)</f>
        <v>0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91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91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91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92"/>
      <c r="C466" s="192"/>
      <c r="D466" s="192"/>
      <c r="E466" s="192"/>
      <c r="F466" s="192"/>
      <c r="G466" s="192"/>
      <c r="H466" s="192"/>
      <c r="I466" s="192"/>
      <c r="J466" s="192"/>
    </row>
    <row r="467" spans="1:29" s="191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91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91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Roster!P60</f>
        <v>Sharks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>Ralph Schwertner ©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10</v>
      </c>
      <c r="B472" s="519"/>
      <c r="C472" s="112"/>
      <c r="D472" s="119"/>
      <c r="E472" s="120"/>
      <c r="F472" s="121" t="str">
        <f>INDEX(Teamlists!A:D,MATCH($F$470,Teamlists!B:B,0)+2,4)</f>
        <v>Andrew Wignall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Roster!O41</f>
        <v>42263</v>
      </c>
      <c r="B473" s="521"/>
      <c r="C473" s="112"/>
      <c r="D473" s="119"/>
      <c r="E473" s="120"/>
      <c r="F473" s="121" t="str">
        <f>INDEX(Teamlists!A:D,MATCH($F$470,Teamlists!B:B,0)+3,4)</f>
        <v>Simon Turbett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Chris Wright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>
        <f>Roster!P58</f>
        <v>0</v>
      </c>
      <c r="C475" s="112"/>
      <c r="D475" s="119"/>
      <c r="E475" s="120"/>
      <c r="F475" s="121" t="str">
        <f>INDEX(Teamlists!A:D,MATCH($F$470,Teamlists!B:B,0)+5,4)</f>
        <v>Damien Bidgood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Roster!P42</f>
        <v>Court 2</v>
      </c>
      <c r="C476" s="112"/>
      <c r="D476" s="119"/>
      <c r="E476" s="120"/>
      <c r="F476" s="121" t="str">
        <f>INDEX(Teamlists!A:D,MATCH($F$470,Teamlists!B:B,0)+6,4)</f>
        <v>Paul Wignall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Roster!B59</f>
        <v>8:29pm</v>
      </c>
      <c r="C477" s="112"/>
      <c r="D477" s="119"/>
      <c r="E477" s="120"/>
      <c r="F477" s="121" t="str">
        <f>INDEX(Teamlists!A:D,MATCH($F$470,Teamlists!B:B,0)+7,4)</f>
        <v>Rohan Thurstans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Kim Fitzmaurice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Paul Wignell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Roster!P62</f>
        <v>SOS</v>
      </c>
      <c r="C480" s="112"/>
      <c r="D480" s="119"/>
      <c r="E480" s="120"/>
      <c r="F480" s="121" t="str">
        <f>INDEX(Teamlists!A:D,MATCH($F$470,Teamlists!B:B,0)+10,4)</f>
        <v>John Robinson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 t="str">
        <f>INDEX(Teamlists!A:D,MATCH($F$470,Teamlists!B:B,0)+11,4)</f>
        <v>Rohan Thurstans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 t="str">
        <f>INDEX(Teamlists!A:D,MATCH($F$470,Teamlists!B:B,0)+12,4)</f>
        <v>Heather Fenderson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Roster!P61</f>
        <v>Plying Pucksters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Chris Allchin ©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 xml:space="preserve">George Williams </v>
      </c>
      <c r="G489" s="122"/>
      <c r="H489" s="123"/>
      <c r="I489" s="121"/>
      <c r="J489" s="121"/>
      <c r="K489" s="121"/>
    </row>
    <row r="490" spans="1:13" ht="12.75" customHeight="1" x14ac:dyDescent="0.25">
      <c r="A490" s="522">
        <f>Roster!P65</f>
        <v>0</v>
      </c>
      <c r="B490" s="523"/>
      <c r="C490" s="112"/>
      <c r="D490" s="137"/>
      <c r="E490" s="139"/>
      <c r="F490" s="121" t="str">
        <f>INDEX(Teamlists!A:D,MATCH($F$487,Teamlists!B:B,0)+3,4)</f>
        <v>Jeremy Kearney</v>
      </c>
      <c r="G490" s="122"/>
      <c r="H490" s="123"/>
      <c r="I490" s="121"/>
      <c r="J490" s="121"/>
      <c r="K490" s="121"/>
    </row>
    <row r="491" spans="1:13" ht="12.75" customHeight="1" x14ac:dyDescent="0.25">
      <c r="A491" s="522">
        <f>Roster!P66</f>
        <v>0</v>
      </c>
      <c r="B491" s="523"/>
      <c r="C491" s="112"/>
      <c r="D491" s="137"/>
      <c r="E491" s="120"/>
      <c r="F491" s="121" t="str">
        <f>INDEX(Teamlists!A:D,MATCH($F$487,Teamlists!B:B,0)+4,4)</f>
        <v>Dan Brown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 t="str">
        <f>INDEX(Teamlists!A:D,MATCH($F$487,Teamlists!B:B,0)+5,4)</f>
        <v>Gabby Brown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John Walch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Tony Lumley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>
        <f>INDEX(Teamlists!A:D,MATCH($F$487,Teamlists!B:B,0)+8,4)</f>
        <v>0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>
        <f>INDEX(Teamlists!A:D,MATCH($F$487,Teamlists!B:B,0)+9,4)</f>
        <v>0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>
        <f>INDEX(Teamlists!A:D,MATCH($F$487,Teamlists!B:B,0)+10,4)</f>
        <v>0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 t="str">
        <f>INDEX(Teamlists!A:D,MATCH($F$487,Teamlists!B:B,0)+13,4)</f>
        <v xml:space="preserve"> 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91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91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91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92"/>
      <c r="C533" s="192"/>
      <c r="D533" s="192"/>
      <c r="E533" s="192"/>
      <c r="F533" s="192"/>
      <c r="G533" s="192"/>
      <c r="H533" s="192"/>
      <c r="I533" s="192"/>
      <c r="J533" s="192"/>
    </row>
    <row r="534" spans="1:29" s="191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91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91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Roster!Q60</f>
        <v>Dr Schwant von Eaglehorn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John Borojevic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10</v>
      </c>
      <c r="B539" s="519"/>
      <c r="C539" s="112"/>
      <c r="D539" s="119"/>
      <c r="E539" s="120"/>
      <c r="F539" s="121" t="str">
        <f>INDEX(Teamlists!A:D,MATCH($F$537,Teamlists!B:B,0)+2,4)</f>
        <v>Craig Proctor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Roster!O41</f>
        <v>42263</v>
      </c>
      <c r="B540" s="521"/>
      <c r="C540" s="112"/>
      <c r="D540" s="119"/>
      <c r="E540" s="120"/>
      <c r="F540" s="121" t="str">
        <f>INDEX(Teamlists!A:D,MATCH($F$537,Teamlists!B:B,0)+3,4)</f>
        <v>David Marshall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Tim Lynch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Roster!Q59</f>
        <v>B Grade</v>
      </c>
      <c r="C542" s="112"/>
      <c r="D542" s="119"/>
      <c r="E542" s="120"/>
      <c r="F542" s="121" t="str">
        <f>INDEX(Teamlists!A:D,MATCH($F$537,Teamlists!B:B,0)+5,4)</f>
        <v>Jane Davis ®®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Roster!Q42</f>
        <v>Court 3</v>
      </c>
      <c r="C543" s="112"/>
      <c r="D543" s="119"/>
      <c r="E543" s="120"/>
      <c r="F543" s="121" t="str">
        <f>INDEX(Teamlists!A:D,MATCH($F$537,Teamlists!B:B,0)+6,4)</f>
        <v>Pete Rand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Roster!B59</f>
        <v>8:29pm</v>
      </c>
      <c r="C544" s="112"/>
      <c r="D544" s="119"/>
      <c r="E544" s="120"/>
      <c r="F544" s="121" t="str">
        <f>INDEX(Teamlists!A:D,MATCH($F$537,Teamlists!B:B,0)+7,4)</f>
        <v>Stephen Spinks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Talbot Matthews ®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 t="str">
        <f>INDEX(Teamlists!A:D,MATCH($F$537,Teamlists!B:B,0)+9,4)</f>
        <v>Eddy Rand ®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Roster!Q62</f>
        <v>Old Puckers</v>
      </c>
      <c r="C547" s="112"/>
      <c r="D547" s="119"/>
      <c r="E547" s="120"/>
      <c r="F547" s="121" t="str">
        <f>INDEX(Teamlists!A:D,MATCH($F$537,Teamlists!B:B,0)+10,4)</f>
        <v>Ben Linton ®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 t="str">
        <f>INDEX(Teamlists!A:D,MATCH($F$537,Teamlists!B:B,0)+11,4)</f>
        <v>Mark Richards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 t="str">
        <f>INDEX(Teamlists!A:D,MATCH($F$537,Teamlists!B:B,0)+12,4)</f>
        <v>Claire McCartney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 t="str">
        <f>INDEX(Teamlists!A:D,MATCH($F$537,Teamlists!B:B,0)+13,4)</f>
        <v xml:space="preserve"> 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 t="str">
        <f>INDEX(Teamlists!A:D,MATCH($F$537,Teamlists!B:B,0)+14,4)</f>
        <v xml:space="preserve"> 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Roster!Q61</f>
        <v>Water Rats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Matt Debnam ©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Robbie Maver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Roster!Q65</f>
        <v>0</v>
      </c>
      <c r="B557" s="523"/>
      <c r="C557" s="112"/>
      <c r="D557" s="137"/>
      <c r="E557" s="139"/>
      <c r="F557" s="121" t="str">
        <f>INDEX(Teamlists!A:D,MATCH($F$554,Teamlists!B:B,0)+3,4)</f>
        <v>Daniel Debnam</v>
      </c>
      <c r="G557" s="122"/>
      <c r="H557" s="123"/>
      <c r="I557" s="121"/>
      <c r="J557" s="121"/>
      <c r="K557" s="121"/>
    </row>
    <row r="558" spans="1:13" ht="12.75" customHeight="1" x14ac:dyDescent="0.25">
      <c r="A558" s="522">
        <f>Roster!Q66</f>
        <v>0</v>
      </c>
      <c r="B558" s="523"/>
      <c r="C558" s="112"/>
      <c r="D558" s="137"/>
      <c r="E558" s="120"/>
      <c r="F558" s="121" t="str">
        <f>INDEX(Teamlists!A:D,MATCH($F$554,Teamlists!B:B,0)+4,4)</f>
        <v>Damien Johnson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Josh Debnam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David Lambert (?)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Rhys Jones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Glenn Keppel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Alex Davies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>
        <f>INDEX(Teamlists!A:D,MATCH($F$554,Teamlists!B:B,0)+10,4)</f>
        <v>0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>
        <f>INDEX(Teamlists!A:D,MATCH($F$554,Teamlists!B:B,0)+12,4)</f>
        <v>0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>
        <f>INDEX(Teamlists!A:D,MATCH($F$554,Teamlists!B:B,0)+13,4)</f>
        <v>0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>
        <f>INDEX(Teamlists!A:D,MATCH($F$554,Teamlists!B:B,0)+14,4)</f>
        <v>0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91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91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91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92"/>
      <c r="C600" s="192"/>
      <c r="D600" s="192"/>
      <c r="E600" s="192"/>
      <c r="F600" s="192"/>
      <c r="G600" s="192"/>
      <c r="H600" s="192"/>
      <c r="I600" s="192"/>
      <c r="J600" s="192"/>
    </row>
    <row r="601" spans="1:29" s="191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91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91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Roster!O68</f>
        <v>Turbo Taddies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Nick Yong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10</v>
      </c>
      <c r="B606" s="519"/>
      <c r="C606" s="112"/>
      <c r="D606" s="119"/>
      <c r="E606" s="120"/>
      <c r="F606" s="121" t="str">
        <f>INDEX(Teamlists!A:D,MATCH($F$604,Teamlists!B:B,0)+2,4)</f>
        <v>Aidan Young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Roster!O41</f>
        <v>42263</v>
      </c>
      <c r="B607" s="521"/>
      <c r="C607" s="112"/>
      <c r="D607" s="119"/>
      <c r="E607" s="120"/>
      <c r="F607" s="121" t="str">
        <f>INDEX(Teamlists!A:D,MATCH($F$604,Teamlists!B:B,0)+3,4)</f>
        <v>Cameron Lewis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Olivia Johnson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Roster!O67</f>
        <v>A Grade</v>
      </c>
      <c r="C609" s="112"/>
      <c r="D609" s="119"/>
      <c r="E609" s="120"/>
      <c r="F609" s="121" t="str">
        <f>INDEX(Teamlists!A:D,MATCH($F$604,Teamlists!B:B,0)+5,4)</f>
        <v>Jason Whelan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Roster!O42</f>
        <v>Court 1</v>
      </c>
      <c r="C610" s="112"/>
      <c r="D610" s="119"/>
      <c r="E610" s="120"/>
      <c r="F610" s="121" t="str">
        <f>INDEX(Teamlists!A:D,MATCH($F$604,Teamlists!B:B,0)+6,4)</f>
        <v>Job Carr-Turbitt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Roster!B67</f>
        <v>9:05pm</v>
      </c>
      <c r="C611" s="112"/>
      <c r="D611" s="119"/>
      <c r="E611" s="120"/>
      <c r="F611" s="121" t="str">
        <f>INDEX(Teamlists!A:D,MATCH($F$604,Teamlists!B:B,0)+7,4)</f>
        <v>Ben Coombe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Nathan Whelan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Matt Iiles ®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Roster!O70</f>
        <v>Floggers</v>
      </c>
      <c r="C614" s="112"/>
      <c r="D614" s="119"/>
      <c r="E614" s="120"/>
      <c r="F614" s="121">
        <f>INDEX(Teamlists!A:D,MATCH($F$604,Teamlists!B:B,0)+10,4)</f>
        <v>0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Roster!O69</f>
        <v>Raging Ranga's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Jack Robert-Tissot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Romy Keppel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Roster!O73</f>
        <v>0</v>
      </c>
      <c r="B624" s="523"/>
      <c r="C624" s="112"/>
      <c r="D624" s="137"/>
      <c r="E624" s="139"/>
      <c r="F624" s="121" t="str">
        <f>INDEX(Teamlists!A:D,MATCH($F$621,Teamlists!B:B,0)+3,4)</f>
        <v>Liam Quin</v>
      </c>
      <c r="G624" s="122"/>
      <c r="H624" s="123"/>
      <c r="I624" s="121"/>
      <c r="J624" s="121"/>
      <c r="K624" s="121"/>
    </row>
    <row r="625" spans="1:13" ht="12.75" customHeight="1" x14ac:dyDescent="0.25">
      <c r="A625" s="522">
        <f>Roster!O74</f>
        <v>0</v>
      </c>
      <c r="B625" s="523"/>
      <c r="C625" s="112"/>
      <c r="D625" s="137"/>
      <c r="E625" s="120"/>
      <c r="F625" s="121" t="str">
        <f>INDEX(Teamlists!A:D,MATCH($F$621,Teamlists!B:B,0)+4,4)</f>
        <v>Garry Davidson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Richard Cleary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Tom Howarth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William Bowling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Toby Bond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Patrick Meany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>
        <f>INDEX(Teamlists!A:D,MATCH($F$621,Teamlists!B:B,0)+10,4)</f>
        <v>0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>
        <f>INDEX(Teamlists!A:D,MATCH($F$621,Teamlists!B:B,0)+11,4)</f>
        <v>0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91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91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91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92"/>
      <c r="C667" s="192"/>
      <c r="D667" s="192"/>
      <c r="E667" s="192"/>
      <c r="F667" s="192"/>
      <c r="G667" s="192"/>
      <c r="H667" s="192"/>
      <c r="I667" s="192"/>
      <c r="J667" s="192"/>
    </row>
    <row r="668" spans="1:29" s="191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91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91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Roster!P68</f>
        <v>What the Puck?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 xml:space="preserve">Izzy Dunn © 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10</v>
      </c>
      <c r="B673" s="519"/>
      <c r="C673" s="112"/>
      <c r="D673" s="119"/>
      <c r="E673" s="120"/>
      <c r="F673" s="121" t="str">
        <f>INDEX(Teamlists!A:D,MATCH($F$671,Teamlists!B:B,0)+2,4)</f>
        <v>Louis Roberts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Roster!O41</f>
        <v>42263</v>
      </c>
      <c r="B674" s="521"/>
      <c r="C674" s="112"/>
      <c r="D674" s="119"/>
      <c r="E674" s="120"/>
      <c r="F674" s="121" t="str">
        <f>INDEX(Teamlists!A:D,MATCH($F$671,Teamlists!B:B,0)+3,4)</f>
        <v>Lauren Davidson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Emma Condie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Roster!P67</f>
        <v>C Grade</v>
      </c>
      <c r="C676" s="112"/>
      <c r="D676" s="119"/>
      <c r="E676" s="120"/>
      <c r="F676" s="121" t="str">
        <f>INDEX(Teamlists!A:D,MATCH($F$671,Teamlists!B:B,0)+5,4)</f>
        <v>Harry Owens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Roster!P42</f>
        <v>Court 2</v>
      </c>
      <c r="C677" s="112"/>
      <c r="D677" s="119"/>
      <c r="E677" s="120"/>
      <c r="F677" s="121" t="str">
        <f>INDEX(Teamlists!A:D,MATCH($F$671,Teamlists!B:B,0)+6,4)</f>
        <v>Harry Payne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Roster!B29</f>
        <v>9:05pm</v>
      </c>
      <c r="C678" s="112"/>
      <c r="D678" s="119"/>
      <c r="E678" s="120"/>
      <c r="F678" s="121" t="str">
        <f>INDEX(Teamlists!A:D,MATCH($F$671,Teamlists!B:B,0)+7,4)</f>
        <v>Miriam Roberts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Phillida Bridley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Maisey Fraser-Easton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Roster!P70</f>
        <v>Plying Pucksters</v>
      </c>
      <c r="C681" s="112"/>
      <c r="D681" s="119"/>
      <c r="E681" s="120"/>
      <c r="F681" s="121">
        <f>INDEX(Teamlists!A:D,MATCH($F$671,Teamlists!B:B,0)+10,4)</f>
        <v>0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Roster!P69</f>
        <v>The Grizzlies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Henry Maxwell ©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Austin Stephens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Roster!P73</f>
        <v>0</v>
      </c>
      <c r="B691" s="523"/>
      <c r="C691" s="112"/>
      <c r="D691" s="137"/>
      <c r="E691" s="139"/>
      <c r="F691" s="121" t="str">
        <f>INDEX(Teamlists!A:D,MATCH($F$688,Teamlists!B:B,0)+3,4)</f>
        <v>David Furmage</v>
      </c>
      <c r="G691" s="122"/>
      <c r="H691" s="123"/>
      <c r="I691" s="121"/>
      <c r="J691" s="121"/>
      <c r="K691" s="121"/>
    </row>
    <row r="692" spans="1:13" ht="12.75" customHeight="1" x14ac:dyDescent="0.25">
      <c r="A692" s="522">
        <f>Roster!P74</f>
        <v>0</v>
      </c>
      <c r="B692" s="523"/>
      <c r="C692" s="112"/>
      <c r="D692" s="137"/>
      <c r="E692" s="120"/>
      <c r="F692" s="121" t="str">
        <f>INDEX(Teamlists!A:D,MATCH($F$688,Teamlists!B:B,0)+4,4)</f>
        <v>Elizabeth Thurn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Oliver Maxwell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Robbie Gaffney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Seb Krasnicki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 t="str">
        <f>INDEX(Teamlists!A:D,MATCH($F$688,Teamlists!B:B,0)+8,4)</f>
        <v>Scott Rag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 t="str">
        <f>INDEX(Teamlists!A:D,MATCH($F$688,Teamlists!B:B,0)+9,4)</f>
        <v>Tim Lamb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 t="str">
        <f>INDEX(Teamlists!A:D,MATCH($F$688,Teamlists!B:B,0)+10,4)</f>
        <v>Tom Krasnicki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 t="str">
        <f>INDEX(Teamlists!A:D,MATCH($F$688,Teamlists!B:B,0)+11,4)</f>
        <v>Laura Smith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91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91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91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92"/>
      <c r="C734" s="192"/>
      <c r="D734" s="192"/>
      <c r="E734" s="192"/>
      <c r="F734" s="192"/>
      <c r="G734" s="192"/>
      <c r="H734" s="192"/>
      <c r="I734" s="192"/>
      <c r="J734" s="192"/>
    </row>
    <row r="735" spans="1:29" s="191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91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91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Roster!Q68</f>
        <v>Hot Chilli Prawns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Shaun Quin ©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10</v>
      </c>
      <c r="B740" s="519"/>
      <c r="C740" s="112"/>
      <c r="D740" s="119"/>
      <c r="E740" s="120"/>
      <c r="F740" s="121" t="str">
        <f>INDEX(Teamlists!A:D,MATCH($F$738,Teamlists!B:B,0)+2,4)</f>
        <v>Chris Lohberger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Roster!O41</f>
        <v>42263</v>
      </c>
      <c r="B741" s="521"/>
      <c r="C741" s="112"/>
      <c r="D741" s="119"/>
      <c r="E741" s="120"/>
      <c r="F741" s="121" t="str">
        <f>INDEX(Teamlists!A:D,MATCH($F$738,Teamlists!B:B,0)+3,4)</f>
        <v>Craig Sanderson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Rudy Kloser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Roster!Q67</f>
        <v>B Grade</v>
      </c>
      <c r="C743" s="112"/>
      <c r="D743" s="119"/>
      <c r="E743" s="120"/>
      <c r="F743" s="121" t="str">
        <f>INDEX(Teamlists!A:D,MATCH($F$738,Teamlists!B:B,0)+5,4)</f>
        <v>Matt Sherlock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Roster!Q42</f>
        <v>Court 3</v>
      </c>
      <c r="C744" s="112"/>
      <c r="D744" s="119"/>
      <c r="E744" s="120"/>
      <c r="F744" s="121" t="str">
        <f>INDEX(Teamlists!A:D,MATCH($F$738,Teamlists!B:B,0)+6,4)</f>
        <v>Matt Webb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Roster!B67</f>
        <v>9:05pm</v>
      </c>
      <c r="C745" s="112"/>
      <c r="D745" s="119"/>
      <c r="E745" s="120"/>
      <c r="F745" s="121" t="str">
        <f>INDEX(Teamlists!A:D,MATCH($F$738,Teamlists!B:B,0)+7,4)</f>
        <v>Piete Vanderwoude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Ray Brereton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>
        <f>INDEX(Teamlists!A:D,MATCH($F$738,Teamlists!B:B,0)+9,4)</f>
        <v>0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Roster!Q70</f>
        <v>Dr Schwant von Eaglehorn</v>
      </c>
      <c r="C748" s="112"/>
      <c r="D748" s="119"/>
      <c r="E748" s="120"/>
      <c r="F748" s="121">
        <f>INDEX(Teamlists!A:D,MATCH($F$738,Teamlists!B:B,0)+10,4)</f>
        <v>0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 t="str">
        <f>INDEX(Teamlists!A:D,MATCH($F$738,Teamlists!B:B,0)+12,4)</f>
        <v xml:space="preserve"> 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Roster!Q69</f>
        <v>Crabs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Bruce Maher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Andy Maver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Roster!Q73</f>
        <v>0</v>
      </c>
      <c r="B758" s="523"/>
      <c r="C758" s="112"/>
      <c r="D758" s="137"/>
      <c r="E758" s="139"/>
      <c r="F758" s="121" t="str">
        <f>INDEX(Teamlists!A:D,MATCH($F$755,Teamlists!B:B,0)+3,4)</f>
        <v>Lea Fannon</v>
      </c>
      <c r="G758" s="122"/>
      <c r="H758" s="123"/>
      <c r="I758" s="121"/>
      <c r="J758" s="121"/>
      <c r="K758" s="121"/>
    </row>
    <row r="759" spans="1:13" ht="12.75" customHeight="1" x14ac:dyDescent="0.25">
      <c r="A759" s="522">
        <f>Roster!Q74</f>
        <v>0</v>
      </c>
      <c r="B759" s="523"/>
      <c r="C759" s="112"/>
      <c r="D759" s="137"/>
      <c r="E759" s="120"/>
      <c r="F759" s="121" t="str">
        <f>INDEX(Teamlists!A:D,MATCH($F$755,Teamlists!B:B,0)+4,4)</f>
        <v>Justin Welch ®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Malcolm Little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Mark Lewis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Shane Miller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Tony Lumley ®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William Maher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 t="str">
        <f>INDEX(Teamlists!A:D,MATCH($F$755,Teamlists!B:B,0)+12,4)</f>
        <v xml:space="preserve"> 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 t="str">
        <f>INDEX(Teamlists!A:D,MATCH($F$755,Teamlists!B:B,0)+13,4)</f>
        <v xml:space="preserve"> 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 t="str">
        <f>INDEX(Teamlists!A:D,MATCH($F$755,Teamlists!B:B,0)+14,4)</f>
        <v xml:space="preserve"> 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91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91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91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92"/>
      <c r="C801" s="192"/>
      <c r="D801" s="192"/>
      <c r="E801" s="192"/>
      <c r="F801" s="192"/>
      <c r="G801" s="192"/>
      <c r="H801" s="192"/>
      <c r="I801" s="192"/>
      <c r="J801" s="192"/>
    </row>
    <row r="802" spans="1:29" s="191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91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91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75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75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75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75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75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75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75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75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75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75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75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75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75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75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75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74"/>
      <c r="C1002" s="174"/>
      <c r="D1002" s="174"/>
      <c r="E1002" s="174"/>
      <c r="F1002" s="174"/>
      <c r="G1002" s="174"/>
      <c r="H1002" s="174"/>
      <c r="I1002" s="174"/>
      <c r="J1002" s="174"/>
    </row>
    <row r="1003" spans="1:29" s="175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75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75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269:B269"/>
    <mergeCell ref="A270:B270"/>
    <mergeCell ref="A271:B271"/>
    <mergeCell ref="A272:B272"/>
    <mergeCell ref="A289:B289"/>
    <mergeCell ref="A262:J262"/>
    <mergeCell ref="A263:J263"/>
    <mergeCell ref="A264:J264"/>
    <mergeCell ref="A266:J266"/>
    <mergeCell ref="A267:J267"/>
    <mergeCell ref="A268:J268"/>
    <mergeCell ref="A203:B203"/>
    <mergeCell ref="A204:B204"/>
    <mergeCell ref="A205:B205"/>
    <mergeCell ref="A222:B222"/>
    <mergeCell ref="A195:J195"/>
    <mergeCell ref="A196:J196"/>
    <mergeCell ref="A197:J197"/>
    <mergeCell ref="A199:J199"/>
    <mergeCell ref="A200:J200"/>
    <mergeCell ref="A201:J201"/>
    <mergeCell ref="A138:B138"/>
    <mergeCell ref="A155:B155"/>
    <mergeCell ref="A128:J128"/>
    <mergeCell ref="A129:J129"/>
    <mergeCell ref="A130:J130"/>
    <mergeCell ref="A132:J132"/>
    <mergeCell ref="A133:J133"/>
    <mergeCell ref="A134:J134"/>
    <mergeCell ref="A202:B202"/>
    <mergeCell ref="A89:B89"/>
    <mergeCell ref="A156:B156"/>
    <mergeCell ref="A223:B223"/>
    <mergeCell ref="A290:B290"/>
    <mergeCell ref="A1:B1"/>
    <mergeCell ref="A2:B2"/>
    <mergeCell ref="A3:B3"/>
    <mergeCell ref="A4:B4"/>
    <mergeCell ref="A21:B21"/>
    <mergeCell ref="A68:B68"/>
    <mergeCell ref="A69:B69"/>
    <mergeCell ref="A70:B70"/>
    <mergeCell ref="A22:B22"/>
    <mergeCell ref="A71:B71"/>
    <mergeCell ref="A88:B88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</mergeCells>
  <conditionalFormatting sqref="A14:A16 A71:B71 A20 A23:A32 A1006:XFD65536 A157:A166 B157:B201 A168:A201 A215:A217 A221 A224:A233 A235:A268 B215:B221 B224:B268 A291:A300 A282:A284 B291:B335 A302:A335 A358:A367 A349:A351 B358:B402 A369:A402 A425:A434 A416:A418 B425:B469 A1:B13 A436:A469 A492:A501 A483:A485 B492:B536 A503:A536 A559:A568 A550:A552 B559:B603 A570:A603 A626:A635 A617:A619 B626:B670 A637:A670 A693:A702 A684:A686 B693:B737 A704:A737 A760:A769 A751:A753 A692:B692 A759:B759 A87 A90:A99 B72:B87 B90:B154 A101:A150 A154 B282:B288 A288 B349:B355 A355 B14:B20 B23:B70 A34:A70 A72:A83 B416:B422 A422 B483:B489 A489 B550:B556 A556 B617:B623 A623 B684:B691 A690:A691 B751:B758 A757:A758 C1:C1005 A202:B214 A269:B281 A336:B348 A403:B415 A470:B482 A537:B549 A604:B616 A671:B683 A738:B750 B760:B1005 A771:A1005 D1:J16 D18:J83 D152:J217 D219:J284 D286:J351 D353:J418 D420:J485 D487:J552 D554:J619 D621:J686 D688:J753 D755:J1005 K1:IV1005 A21:B22 A88:B89 D85:J150 A155:B156 A222:B223 A289:B290 A356:B357 A423:B424 A490:B491 A557:B558 A624:B625">
    <cfRule type="cellIs" dxfId="479" priority="76" stopIfTrue="1" operator="equal">
      <formula>0</formula>
    </cfRule>
  </conditionalFormatting>
  <conditionalFormatting sqref="F2:F15 G2:N2">
    <cfRule type="cellIs" dxfId="478" priority="75" stopIfTrue="1" operator="equal">
      <formula>0</formula>
    </cfRule>
  </conditionalFormatting>
  <conditionalFormatting sqref="F2:F15 G2:N2">
    <cfRule type="cellIs" dxfId="477" priority="74" stopIfTrue="1" operator="equal">
      <formula>0</formula>
    </cfRule>
  </conditionalFormatting>
  <conditionalFormatting sqref="F19:F32">
    <cfRule type="cellIs" dxfId="476" priority="73" stopIfTrue="1" operator="equal">
      <formula>0</formula>
    </cfRule>
  </conditionalFormatting>
  <conditionalFormatting sqref="F19:F32">
    <cfRule type="cellIs" dxfId="475" priority="72" stopIfTrue="1" operator="equal">
      <formula>0</formula>
    </cfRule>
  </conditionalFormatting>
  <conditionalFormatting sqref="F69:F82">
    <cfRule type="cellIs" dxfId="474" priority="71" stopIfTrue="1" operator="equal">
      <formula>0</formula>
    </cfRule>
  </conditionalFormatting>
  <conditionalFormatting sqref="F69:F82">
    <cfRule type="cellIs" dxfId="473" priority="70" stopIfTrue="1" operator="equal">
      <formula>0</formula>
    </cfRule>
  </conditionalFormatting>
  <conditionalFormatting sqref="F86:F99">
    <cfRule type="cellIs" dxfId="472" priority="69" stopIfTrue="1" operator="equal">
      <formula>0</formula>
    </cfRule>
  </conditionalFormatting>
  <conditionalFormatting sqref="F86:F99">
    <cfRule type="cellIs" dxfId="471" priority="68" stopIfTrue="1" operator="equal">
      <formula>0</formula>
    </cfRule>
  </conditionalFormatting>
  <conditionalFormatting sqref="F136:F149">
    <cfRule type="cellIs" dxfId="470" priority="67" stopIfTrue="1" operator="equal">
      <formula>0</formula>
    </cfRule>
  </conditionalFormatting>
  <conditionalFormatting sqref="F136:F149">
    <cfRule type="cellIs" dxfId="469" priority="66" stopIfTrue="1" operator="equal">
      <formula>0</formula>
    </cfRule>
  </conditionalFormatting>
  <conditionalFormatting sqref="F153:F166">
    <cfRule type="cellIs" dxfId="468" priority="65" stopIfTrue="1" operator="equal">
      <formula>0</formula>
    </cfRule>
  </conditionalFormatting>
  <conditionalFormatting sqref="F153:F166">
    <cfRule type="cellIs" dxfId="467" priority="64" stopIfTrue="1" operator="equal">
      <formula>0</formula>
    </cfRule>
  </conditionalFormatting>
  <conditionalFormatting sqref="F203:F216">
    <cfRule type="cellIs" dxfId="466" priority="63" stopIfTrue="1" operator="equal">
      <formula>0</formula>
    </cfRule>
  </conditionalFormatting>
  <conditionalFormatting sqref="F203:F216">
    <cfRule type="cellIs" dxfId="465" priority="62" stopIfTrue="1" operator="equal">
      <formula>0</formula>
    </cfRule>
  </conditionalFormatting>
  <conditionalFormatting sqref="F220:F233">
    <cfRule type="cellIs" dxfId="464" priority="61" stopIfTrue="1" operator="equal">
      <formula>0</formula>
    </cfRule>
  </conditionalFormatting>
  <conditionalFormatting sqref="F220:F233">
    <cfRule type="cellIs" dxfId="463" priority="60" stopIfTrue="1" operator="equal">
      <formula>0</formula>
    </cfRule>
  </conditionalFormatting>
  <conditionalFormatting sqref="F270:F283">
    <cfRule type="cellIs" dxfId="462" priority="59" stopIfTrue="1" operator="equal">
      <formula>0</formula>
    </cfRule>
  </conditionalFormatting>
  <conditionalFormatting sqref="F270:F283">
    <cfRule type="cellIs" dxfId="461" priority="58" stopIfTrue="1" operator="equal">
      <formula>0</formula>
    </cfRule>
  </conditionalFormatting>
  <conditionalFormatting sqref="F287:F300">
    <cfRule type="cellIs" dxfId="460" priority="57" stopIfTrue="1" operator="equal">
      <formula>0</formula>
    </cfRule>
  </conditionalFormatting>
  <conditionalFormatting sqref="F287:F300">
    <cfRule type="cellIs" dxfId="459" priority="56" stopIfTrue="1" operator="equal">
      <formula>0</formula>
    </cfRule>
  </conditionalFormatting>
  <conditionalFormatting sqref="F337:F350">
    <cfRule type="cellIs" dxfId="458" priority="55" stopIfTrue="1" operator="equal">
      <formula>0</formula>
    </cfRule>
  </conditionalFormatting>
  <conditionalFormatting sqref="F337:F350">
    <cfRule type="cellIs" dxfId="457" priority="54" stopIfTrue="1" operator="equal">
      <formula>0</formula>
    </cfRule>
  </conditionalFormatting>
  <conditionalFormatting sqref="F354:F367">
    <cfRule type="cellIs" dxfId="456" priority="53" stopIfTrue="1" operator="equal">
      <formula>0</formula>
    </cfRule>
  </conditionalFormatting>
  <conditionalFormatting sqref="F354:F367">
    <cfRule type="cellIs" dxfId="455" priority="52" stopIfTrue="1" operator="equal">
      <formula>0</formula>
    </cfRule>
  </conditionalFormatting>
  <conditionalFormatting sqref="F404:F417">
    <cfRule type="cellIs" dxfId="454" priority="51" stopIfTrue="1" operator="equal">
      <formula>0</formula>
    </cfRule>
  </conditionalFormatting>
  <conditionalFormatting sqref="F404:F417">
    <cfRule type="cellIs" dxfId="453" priority="50" stopIfTrue="1" operator="equal">
      <formula>0</formula>
    </cfRule>
  </conditionalFormatting>
  <conditionalFormatting sqref="F421:F434">
    <cfRule type="cellIs" dxfId="452" priority="49" stopIfTrue="1" operator="equal">
      <formula>0</formula>
    </cfRule>
  </conditionalFormatting>
  <conditionalFormatting sqref="F421:F434">
    <cfRule type="cellIs" dxfId="451" priority="48" stopIfTrue="1" operator="equal">
      <formula>0</formula>
    </cfRule>
  </conditionalFormatting>
  <conditionalFormatting sqref="F471:F484">
    <cfRule type="cellIs" dxfId="450" priority="47" stopIfTrue="1" operator="equal">
      <formula>0</formula>
    </cfRule>
  </conditionalFormatting>
  <conditionalFormatting sqref="F471:F484">
    <cfRule type="cellIs" dxfId="449" priority="46" stopIfTrue="1" operator="equal">
      <formula>0</formula>
    </cfRule>
  </conditionalFormatting>
  <conditionalFormatting sqref="F488:F501">
    <cfRule type="cellIs" dxfId="448" priority="45" stopIfTrue="1" operator="equal">
      <formula>0</formula>
    </cfRule>
  </conditionalFormatting>
  <conditionalFormatting sqref="F488:F501">
    <cfRule type="cellIs" dxfId="447" priority="44" stopIfTrue="1" operator="equal">
      <formula>0</formula>
    </cfRule>
  </conditionalFormatting>
  <conditionalFormatting sqref="F538:F551">
    <cfRule type="cellIs" dxfId="446" priority="43" stopIfTrue="1" operator="equal">
      <formula>0</formula>
    </cfRule>
  </conditionalFormatting>
  <conditionalFormatting sqref="F538:F551">
    <cfRule type="cellIs" dxfId="445" priority="42" stopIfTrue="1" operator="equal">
      <formula>0</formula>
    </cfRule>
  </conditionalFormatting>
  <conditionalFormatting sqref="F555:F568">
    <cfRule type="cellIs" dxfId="444" priority="41" stopIfTrue="1" operator="equal">
      <formula>0</formula>
    </cfRule>
  </conditionalFormatting>
  <conditionalFormatting sqref="F555:F568">
    <cfRule type="cellIs" dxfId="443" priority="40" stopIfTrue="1" operator="equal">
      <formula>0</formula>
    </cfRule>
  </conditionalFormatting>
  <conditionalFormatting sqref="F605:F618">
    <cfRule type="cellIs" dxfId="442" priority="39" stopIfTrue="1" operator="equal">
      <formula>0</formula>
    </cfRule>
  </conditionalFormatting>
  <conditionalFormatting sqref="F605:F618">
    <cfRule type="cellIs" dxfId="441" priority="38" stopIfTrue="1" operator="equal">
      <formula>0</formula>
    </cfRule>
  </conditionalFormatting>
  <conditionalFormatting sqref="F622:F635">
    <cfRule type="cellIs" dxfId="440" priority="37" stopIfTrue="1" operator="equal">
      <formula>0</formula>
    </cfRule>
  </conditionalFormatting>
  <conditionalFormatting sqref="F622:F635">
    <cfRule type="cellIs" dxfId="439" priority="36" stopIfTrue="1" operator="equal">
      <formula>0</formula>
    </cfRule>
  </conditionalFormatting>
  <conditionalFormatting sqref="F672:F685">
    <cfRule type="cellIs" dxfId="438" priority="35" stopIfTrue="1" operator="equal">
      <formula>0</formula>
    </cfRule>
  </conditionalFormatting>
  <conditionalFormatting sqref="F672:F685">
    <cfRule type="cellIs" dxfId="437" priority="34" stopIfTrue="1" operator="equal">
      <formula>0</formula>
    </cfRule>
  </conditionalFormatting>
  <conditionalFormatting sqref="F689:F702">
    <cfRule type="cellIs" dxfId="436" priority="33" stopIfTrue="1" operator="equal">
      <formula>0</formula>
    </cfRule>
  </conditionalFormatting>
  <conditionalFormatting sqref="F689:F702">
    <cfRule type="cellIs" dxfId="435" priority="32" stopIfTrue="1" operator="equal">
      <formula>0</formula>
    </cfRule>
  </conditionalFormatting>
  <conditionalFormatting sqref="F739:F752">
    <cfRule type="cellIs" dxfId="434" priority="31" stopIfTrue="1" operator="equal">
      <formula>0</formula>
    </cfRule>
  </conditionalFormatting>
  <conditionalFormatting sqref="F739:F752">
    <cfRule type="cellIs" dxfId="433" priority="30" stopIfTrue="1" operator="equal">
      <formula>0</formula>
    </cfRule>
  </conditionalFormatting>
  <conditionalFormatting sqref="F756:F769">
    <cfRule type="cellIs" dxfId="432" priority="29" stopIfTrue="1" operator="equal">
      <formula>0</formula>
    </cfRule>
  </conditionalFormatting>
  <conditionalFormatting sqref="F756:F769">
    <cfRule type="cellIs" dxfId="431" priority="28" stopIfTrue="1" operator="equal">
      <formula>0</formula>
    </cfRule>
  </conditionalFormatting>
  <conditionalFormatting sqref="A692:B692 A759:B759 A14:A16 A81:A83 A148:A150 A215:A217 A282:A284 A349:A351 A416:A418 A483:A485 A550:A552 A617:A619 A684:A686 A751:A753 A20 A87 A154 A221 A288 A355 A422 A489 A556 A623 A690:A691 A757:A758 A23:A32 A90:A99 A157:A166 A224:A233 A291:A300 A358:A367 A425:A434 A492:A501 A559:A568 A626:A635 A693:A702 A760:A769 A1:B13 A68:B80 A135:B147 A202:B214 A269:B281 A336:B348 A403:B415 A470:B482 A537:B549 A604:B616 A671:B683 A738:B750 B14:B20 B81:B87 B148:B154 B215:B221 B282:B288 B349:B355 B416:B422 B483:B489 B550:B556 B617:B623 B684:B691 B751:B758 B23:B67 B90:B134 B157:B201 B224:B268 B291:B335 B358:B402 B425:B469 B492:B536 B559:B603 B626:B670 B693:B737 B760:B804 A34:A67 A101:A134 A168:A201 A235:A268 A302:A335 A369:A402 A436:A469 A503:A536 A570:A603 A637:A670 A704:A737 A771:A804 D1:J16 D18:J83 D152:J217 D219:J284 D286:J351 D353:J418 D420:J485 D487:J552 D554:J619 D621:J686 D688:J753 D755:J804 C1:C804 K1:IV804 A21:B22 A88:B89 D85:J150 A155:B156 A222:B223 A289:B290 A356:B357 A423:B424 A490:B491 A557:B558 A624:B625">
    <cfRule type="cellIs" dxfId="430" priority="27" stopIfTrue="1" operator="equal">
      <formula>0</formula>
    </cfRule>
  </conditionalFormatting>
  <conditionalFormatting sqref="F2:F15 F69:F82 F203:F216 F270:F283 F337:F350 F404:F417 F471:F484 F538:F551 F605:F618 F672:F685 F739:F752 G2:N2 G69:N69 G136:N136 G203:N203 G270:N270 G337:N337 G404:N404 G471:N471 G538:N538 G605:N605 G672:N672 G739:N739 F136:F149">
    <cfRule type="cellIs" dxfId="429" priority="26" stopIfTrue="1" operator="equal">
      <formula>0</formula>
    </cfRule>
  </conditionalFormatting>
  <conditionalFormatting sqref="F2:F15 F69:F82 F203:F216 F270:F283 F337:F350 F404:F417 F471:F484 F538:F551 F605:F618 F672:F685 F739:F752 G2:N2 G69:N69 G136:N136 G203:N203 G270:N270 G337:N337 G404:N404 G471:N471 G538:N538 G605:N605 G672:N672 G739:N739 F136:F149">
    <cfRule type="cellIs" dxfId="428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427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426" priority="23" stopIfTrue="1" operator="equal">
      <formula>0</formula>
    </cfRule>
  </conditionalFormatting>
  <conditionalFormatting sqref="K69">
    <cfRule type="cellIs" dxfId="425" priority="22" stopIfTrue="1" operator="equal">
      <formula>0</formula>
    </cfRule>
  </conditionalFormatting>
  <conditionalFormatting sqref="K69">
    <cfRule type="cellIs" dxfId="424" priority="21" stopIfTrue="1" operator="equal">
      <formula>0</formula>
    </cfRule>
  </conditionalFormatting>
  <conditionalFormatting sqref="K136">
    <cfRule type="cellIs" dxfId="423" priority="20" stopIfTrue="1" operator="equal">
      <formula>0</formula>
    </cfRule>
  </conditionalFormatting>
  <conditionalFormatting sqref="K136">
    <cfRule type="cellIs" dxfId="422" priority="19" stopIfTrue="1" operator="equal">
      <formula>0</formula>
    </cfRule>
  </conditionalFormatting>
  <conditionalFormatting sqref="K203">
    <cfRule type="cellIs" dxfId="421" priority="18" stopIfTrue="1" operator="equal">
      <formula>0</formula>
    </cfRule>
  </conditionalFormatting>
  <conditionalFormatting sqref="K203">
    <cfRule type="cellIs" dxfId="420" priority="17" stopIfTrue="1" operator="equal">
      <formula>0</formula>
    </cfRule>
  </conditionalFormatting>
  <conditionalFormatting sqref="K270">
    <cfRule type="cellIs" dxfId="419" priority="16" stopIfTrue="1" operator="equal">
      <formula>0</formula>
    </cfRule>
  </conditionalFormatting>
  <conditionalFormatting sqref="K270">
    <cfRule type="cellIs" dxfId="418" priority="15" stopIfTrue="1" operator="equal">
      <formula>0</formula>
    </cfRule>
  </conditionalFormatting>
  <conditionalFormatting sqref="K337">
    <cfRule type="cellIs" dxfId="417" priority="14" stopIfTrue="1" operator="equal">
      <formula>0</formula>
    </cfRule>
  </conditionalFormatting>
  <conditionalFormatting sqref="K337">
    <cfRule type="cellIs" dxfId="416" priority="13" stopIfTrue="1" operator="equal">
      <formula>0</formula>
    </cfRule>
  </conditionalFormatting>
  <conditionalFormatting sqref="K404">
    <cfRule type="cellIs" dxfId="415" priority="12" stopIfTrue="1" operator="equal">
      <formula>0</formula>
    </cfRule>
  </conditionalFormatting>
  <conditionalFormatting sqref="K404">
    <cfRule type="cellIs" dxfId="414" priority="11" stopIfTrue="1" operator="equal">
      <formula>0</formula>
    </cfRule>
  </conditionalFormatting>
  <conditionalFormatting sqref="K471">
    <cfRule type="cellIs" dxfId="413" priority="10" stopIfTrue="1" operator="equal">
      <formula>0</formula>
    </cfRule>
  </conditionalFormatting>
  <conditionalFormatting sqref="K471">
    <cfRule type="cellIs" dxfId="412" priority="9" stopIfTrue="1" operator="equal">
      <formula>0</formula>
    </cfRule>
  </conditionalFormatting>
  <conditionalFormatting sqref="K538">
    <cfRule type="cellIs" dxfId="411" priority="8" stopIfTrue="1" operator="equal">
      <formula>0</formula>
    </cfRule>
  </conditionalFormatting>
  <conditionalFormatting sqref="K538">
    <cfRule type="cellIs" dxfId="410" priority="7" stopIfTrue="1" operator="equal">
      <formula>0</formula>
    </cfRule>
  </conditionalFormatting>
  <conditionalFormatting sqref="K605">
    <cfRule type="cellIs" dxfId="409" priority="6" stopIfTrue="1" operator="equal">
      <formula>0</formula>
    </cfRule>
  </conditionalFormatting>
  <conditionalFormatting sqref="K605">
    <cfRule type="cellIs" dxfId="408" priority="5" stopIfTrue="1" operator="equal">
      <formula>0</formula>
    </cfRule>
  </conditionalFormatting>
  <conditionalFormatting sqref="K672">
    <cfRule type="cellIs" dxfId="407" priority="4" stopIfTrue="1" operator="equal">
      <formula>0</formula>
    </cfRule>
  </conditionalFormatting>
  <conditionalFormatting sqref="K672">
    <cfRule type="cellIs" dxfId="406" priority="3" stopIfTrue="1" operator="equal">
      <formula>0</formula>
    </cfRule>
  </conditionalFormatting>
  <conditionalFormatting sqref="K739">
    <cfRule type="cellIs" dxfId="405" priority="2" stopIfTrue="1" operator="equal">
      <formula>0</formula>
    </cfRule>
  </conditionalFormatting>
  <conditionalFormatting sqref="K739">
    <cfRule type="cellIs" dxfId="404" priority="1" stopIfTrue="1" operator="equal">
      <formula>0</formula>
    </cfRule>
  </conditionalFormatting>
  <pageMargins left="0.7" right="0.7" top="0.75" bottom="0.75" header="0.3" footer="0.3"/>
  <pageSetup paperSize="9" scale="84" fitToHeight="0" orientation="portrait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workbookViewId="0">
      <selection activeCell="A4" sqref="A4:B4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Roster!C81</f>
        <v>Dr Schwant von Eaglehorn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John Borojevic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515</v>
      </c>
      <c r="B3" s="519"/>
      <c r="C3" s="112"/>
      <c r="D3" s="119"/>
      <c r="E3" s="120"/>
      <c r="F3" s="121" t="str">
        <f>INDEX(Teamlists!A:D,MATCH($F$1,Teamlists!B:B,0)+2,4)</f>
        <v>Craig Proctor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Roster!C78</f>
        <v>42270</v>
      </c>
      <c r="B4" s="521"/>
      <c r="C4" s="112"/>
      <c r="D4" s="119"/>
      <c r="E4" s="120"/>
      <c r="F4" s="121" t="str">
        <f>INDEX(Teamlists!A:D,MATCH($F$1,Teamlists!B:B,0)+3,4)</f>
        <v>David Marshall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Tim Lynch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87" t="str">
        <f>Roster!C80</f>
        <v>B Grade</v>
      </c>
      <c r="C6" s="112"/>
      <c r="D6" s="119"/>
      <c r="E6" s="120"/>
      <c r="F6" s="121" t="str">
        <f>INDEX(Teamlists!A:D,MATCH($F$1,Teamlists!B:B,0)+5,4)</f>
        <v>Jane Davis ®®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Roster!C79</f>
        <v>Court 1</v>
      </c>
      <c r="C7" s="112"/>
      <c r="D7" s="119"/>
      <c r="E7" s="120"/>
      <c r="F7" s="121" t="str">
        <f>INDEX(Teamlists!A:D,MATCH($F$1,Teamlists!B:B,0)+6,4)</f>
        <v>Pete Rand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Roster!B80</f>
        <v>7:15pm</v>
      </c>
      <c r="C8" s="112"/>
      <c r="D8" s="119"/>
      <c r="E8" s="120"/>
      <c r="F8" s="121" t="str">
        <f>INDEX(Teamlists!A:D,MATCH($F$1,Teamlists!B:B,0)+7,4)</f>
        <v>Stephen Spinks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Talbot Matthews ®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Eddy Rand ®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Roster!C83</f>
        <v>Red dogs</v>
      </c>
      <c r="C11" s="112"/>
      <c r="D11" s="119"/>
      <c r="E11" s="120"/>
      <c r="F11" s="121" t="str">
        <f>INDEX(Teamlists!A:D,MATCH($F$1,Teamlists!B:B,0)+10,4)</f>
        <v>Ben Linton ®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 t="str">
        <f>INDEX(Teamlists!A:D,MATCH($F$1,Teamlists!B:B,0)+11,4)</f>
        <v>Mark Richards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 t="str">
        <f>INDEX(Teamlists!A:D,MATCH($F$1,Teamlists!B:B,0)+12,4)</f>
        <v>Claire McCartney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Roster!C82</f>
        <v>Cilia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Michelle Castle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Simon Featherstone</v>
      </c>
      <c r="G20" s="122"/>
      <c r="H20" s="123"/>
      <c r="I20" s="121"/>
      <c r="J20" s="121"/>
      <c r="K20" s="121"/>
    </row>
    <row r="21" spans="1:13" ht="12.75" customHeight="1" x14ac:dyDescent="0.2">
      <c r="A21" s="522">
        <f>Roster!C86</f>
        <v>0</v>
      </c>
      <c r="B21" s="523"/>
      <c r="C21" s="112"/>
      <c r="D21" s="137"/>
      <c r="E21" s="139"/>
      <c r="F21" s="121" t="str">
        <f>INDEX(Teamlists!A:D,MATCH($F$18,Teamlists!B:B,0)+3,4)</f>
        <v>Greg Taylor</v>
      </c>
      <c r="G21" s="122"/>
      <c r="H21" s="123"/>
      <c r="I21" s="121"/>
      <c r="J21" s="121"/>
      <c r="K21" s="121"/>
    </row>
    <row r="22" spans="1:13" ht="12.75" customHeight="1" x14ac:dyDescent="0.25">
      <c r="A22" s="522" t="str">
        <f>Roster!C87</f>
        <v>Chris C</v>
      </c>
      <c r="B22" s="523"/>
      <c r="C22" s="112"/>
      <c r="D22" s="137"/>
      <c r="E22" s="120"/>
      <c r="F22" s="121" t="str">
        <f>INDEX(Teamlists!A:D,MATCH($F$18,Teamlists!B:B,0)+4,4)</f>
        <v>Harry Payne ®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Imogen Paine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Juliet Payne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Marty Jack ®®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Rob Meijers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 t="str">
        <f>INDEX(Teamlists!A:D,MATCH($F$18,Teamlists!B:B,0)+9,4)</f>
        <v>Sam Lohrey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3">
      <c r="A30" s="143"/>
      <c r="B30" s="144"/>
      <c r="C30" s="112"/>
      <c r="D30" s="137"/>
      <c r="E30" s="120"/>
      <c r="F30" s="121">
        <f>INDEX(Teamlists!A:D,MATCH($F$18,Teamlists!B:B,0)+12,4)</f>
        <v>0</v>
      </c>
      <c r="G30" s="122"/>
      <c r="H30" s="123"/>
      <c r="I30" s="121"/>
      <c r="J30" s="121"/>
      <c r="K30" s="121"/>
    </row>
    <row r="31" spans="1:13" ht="12.75" customHeight="1" x14ac:dyDescent="0.25">
      <c r="A31" s="112"/>
      <c r="B31" s="133"/>
      <c r="C31" s="112"/>
      <c r="D31" s="137"/>
      <c r="E31" s="120"/>
      <c r="F31" s="121">
        <f>INDEX(Teamlists!A:D,MATCH($F$18,Teamlists!B:B,0)+13,4)</f>
        <v>0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>
        <f>INDEX(Teamlists!A:D,MATCH($F$18,Teamlists!B:B,0)+14,4)</f>
        <v>0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91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91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91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92"/>
      <c r="C64" s="192"/>
      <c r="D64" s="192"/>
      <c r="E64" s="192"/>
      <c r="F64" s="192"/>
      <c r="G64" s="192"/>
      <c r="H64" s="192"/>
      <c r="I64" s="192"/>
      <c r="J64" s="192"/>
    </row>
    <row r="65" spans="1:29" s="191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91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91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Roster!D81</f>
        <v>Trojans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Nate Brennan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11</v>
      </c>
      <c r="B70" s="519"/>
      <c r="C70" s="112"/>
      <c r="D70" s="119"/>
      <c r="E70" s="120"/>
      <c r="F70" s="121" t="str">
        <f>INDEX(Teamlists!A:D,MATCH($F$68,Teamlists!B:B,0)+2,4)</f>
        <v>Eddy Rand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Roster!C78</f>
        <v>42270</v>
      </c>
      <c r="B71" s="521"/>
      <c r="C71" s="112"/>
      <c r="D71" s="119"/>
      <c r="E71" s="120"/>
      <c r="F71" s="121" t="str">
        <f>INDEX(Teamlists!A:D,MATCH($F$68,Teamlists!B:B,0)+3,4)</f>
        <v>Izzy Dunn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 xml:space="preserve">Jessica Cowen 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Roster!D5</f>
        <v>D Grade</v>
      </c>
      <c r="C73" s="112"/>
      <c r="D73" s="119"/>
      <c r="E73" s="120"/>
      <c r="F73" s="121" t="str">
        <f>INDEX(Teamlists!A:D,MATCH($F$68,Teamlists!B:B,0)+5,4)</f>
        <v>Ethan Bradford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Roster!D4</f>
        <v>Court 2</v>
      </c>
      <c r="C74" s="112"/>
      <c r="D74" s="119"/>
      <c r="E74" s="120"/>
      <c r="F74" s="121" t="str">
        <f>INDEX(Teamlists!A:D,MATCH($F$68,Teamlists!B:B,0)+6,4)</f>
        <v>Samuel Bedloe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Roster!B5</f>
        <v>7:15pm</v>
      </c>
      <c r="C75" s="112"/>
      <c r="D75" s="119"/>
      <c r="E75" s="120"/>
      <c r="F75" s="121" t="str">
        <f>INDEX(Teamlists!A:D,MATCH($F$68,Teamlists!B:B,0)+7,4)</f>
        <v xml:space="preserve">Rohan Ploughman 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Sophie Williams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Harry  Winch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Roster!D83</f>
        <v>Plying Pucksters</v>
      </c>
      <c r="C78" s="112"/>
      <c r="D78" s="119"/>
      <c r="E78" s="120"/>
      <c r="F78" s="121">
        <f>INDEX(Teamlists!A:D,MATCH($F$68,Teamlists!B:B,0)+10,4)</f>
        <v>0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>
        <f>INDEX(Teamlists!A:D,MATCH($F$68,Teamlists!B:B,0)+14,4)</f>
        <v>0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Roster!D82</f>
        <v xml:space="preserve">Vikings 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Hunter Smalley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Roster!D9</f>
        <v>0</v>
      </c>
      <c r="C87" s="112"/>
      <c r="D87" s="137"/>
      <c r="E87" s="139"/>
      <c r="F87" s="121" t="str">
        <f>INDEX(Teamlists!A:D,MATCH($F$85,Teamlists!B:B,0)+2,4)</f>
        <v>Holly Russell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Roster!D86</f>
        <v>0</v>
      </c>
      <c r="B88" s="523"/>
      <c r="C88" s="112"/>
      <c r="D88" s="137"/>
      <c r="E88" s="139"/>
      <c r="F88" s="121" t="str">
        <f>INDEX(Teamlists!A:D,MATCH($F$85,Teamlists!B:B,0)+3,4)</f>
        <v>Louis Crowe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Roster!D87</f>
        <v>0</v>
      </c>
      <c r="B89" s="523"/>
      <c r="C89" s="112"/>
      <c r="D89" s="137"/>
      <c r="E89" s="120"/>
      <c r="F89" s="121" t="str">
        <f>INDEX(Teamlists!A:D,MATCH($F$85,Teamlists!B:B,0)+4,4)</f>
        <v>Bronte Abell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Jaidyn Estcourt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Emily Taylor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Jordan Struthers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Ellie Bowd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James Trotter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 t="str">
        <f>INDEX(Teamlists!A:D,MATCH($F$85,Teamlists!B:B,0)+10,4)</f>
        <v>Joe Waddington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 t="str">
        <f>INDEX(Teamlists!A:D,MATCH($F$85,Teamlists!B:B,0)+14,4)</f>
        <v xml:space="preserve"> 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91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91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91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29" s="191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91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91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Roster!E81</f>
        <v>Barbarians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Heather Fenderson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11</v>
      </c>
      <c r="B137" s="519"/>
      <c r="C137" s="112"/>
      <c r="D137" s="119"/>
      <c r="E137" s="120"/>
      <c r="F137" s="121" t="str">
        <f>INDEX(Teamlists!A:D,MATCH($F$135,Teamlists!B:B,0)+2,4)</f>
        <v>Ben Linton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Roster!C78</f>
        <v>42270</v>
      </c>
      <c r="B138" s="521"/>
      <c r="C138" s="112"/>
      <c r="D138" s="119"/>
      <c r="E138" s="120"/>
      <c r="F138" s="121" t="str">
        <f>INDEX(Teamlists!A:D,MATCH($F$135,Teamlists!B:B,0)+3,4)</f>
        <v>Harry  Owens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Mahala Fannon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Roster!E80</f>
        <v>D Grade</v>
      </c>
      <c r="C140" s="112"/>
      <c r="D140" s="119"/>
      <c r="E140" s="120"/>
      <c r="F140" s="121" t="str">
        <f>INDEX(Teamlists!A:D,MATCH($F$135,Teamlists!B:B,0)+5,4)</f>
        <v>Erik Roberts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Roster!E79</f>
        <v>Court 3</v>
      </c>
      <c r="C141" s="112"/>
      <c r="D141" s="119"/>
      <c r="E141" s="120"/>
      <c r="F141" s="121" t="str">
        <f>INDEX(Teamlists!A:D,MATCH($F$135,Teamlists!B:B,0)+6,4)</f>
        <v>Maia Medhurst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Roster!B80</f>
        <v>7:15pm</v>
      </c>
      <c r="C142" s="112"/>
      <c r="D142" s="119"/>
      <c r="E142" s="120"/>
      <c r="F142" s="121" t="str">
        <f>INDEX(Teamlists!A:D,MATCH($F$135,Teamlists!B:B,0)+7,4)</f>
        <v>Tasman Inglis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INDEX(Teamlists!A:D,MATCH($F$18,Teamlists!B:B,0)+8,4)</f>
        <v>Rob Meijers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Brumby Smalley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Roster!E83</f>
        <v>The Grizzlies</v>
      </c>
      <c r="C145" s="112"/>
      <c r="D145" s="119"/>
      <c r="E145" s="120"/>
      <c r="F145" s="121">
        <f>INDEX(Teamlists!A:D,MATCH($F$135,Teamlists!B:B,0)+10,4)</f>
        <v>0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Roster!E82</f>
        <v>Gladiators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Maisey  Fraser-Easton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Roster!E9</f>
        <v>0</v>
      </c>
      <c r="C154" s="112"/>
      <c r="D154" s="137"/>
      <c r="E154" s="139"/>
      <c r="F154" s="121" t="str">
        <f>INDEX(Teamlists!A:D,MATCH($F$152,Teamlists!B:B,0)+2,4)</f>
        <v>Alex  Davies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Roster!E86</f>
        <v>0</v>
      </c>
      <c r="B155" s="523"/>
      <c r="C155" s="112"/>
      <c r="D155" s="137"/>
      <c r="E155" s="139"/>
      <c r="F155" s="121" t="str">
        <f>INDEX(Teamlists!A:D,MATCH($F$152,Teamlists!B:B,0)+3,4)</f>
        <v>Simon Watt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Roster!E87</f>
        <v>0</v>
      </c>
      <c r="B156" s="523"/>
      <c r="C156" s="112"/>
      <c r="D156" s="137"/>
      <c r="E156" s="120"/>
      <c r="F156" s="121" t="str">
        <f>INDEX(Teamlists!A:D,MATCH($F$152,Teamlists!B:B,0)+4,4)</f>
        <v>Elise Cleary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Matthew French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Maddie Lohrey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>Max Chung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Katie Hamilton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Jerry Eaton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 t="str">
        <f>INDEX(Teamlists!A:D,MATCH($F$152,Teamlists!B:B,0)+10,4)</f>
        <v>Oliver Wareing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91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91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91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92"/>
      <c r="C198" s="192"/>
      <c r="D198" s="192"/>
      <c r="E198" s="192"/>
      <c r="F198" s="192"/>
      <c r="G198" s="192"/>
      <c r="H198" s="192"/>
      <c r="I198" s="192"/>
      <c r="J198" s="192"/>
    </row>
    <row r="199" spans="1:29" s="191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91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91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Roster!C89</f>
        <v>Red dogs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Rowan Bridley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11</v>
      </c>
      <c r="B204" s="519"/>
      <c r="C204" s="112"/>
      <c r="D204" s="119"/>
      <c r="E204" s="120"/>
      <c r="F204" s="121" t="str">
        <f>INDEX(Teamlists!A:D,MATCH($F$202,Teamlists!B:B,0)+2,4)</f>
        <v>Chris Cleaver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Roster!C78</f>
        <v>42270</v>
      </c>
      <c r="B205" s="521"/>
      <c r="C205" s="112"/>
      <c r="D205" s="119"/>
      <c r="E205" s="120"/>
      <c r="F205" s="121" t="str">
        <f>INDEX(Teamlists!A:D,MATCH($F$202,Teamlists!B:B,0)+3,4)</f>
        <v>Connor Munnings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>Danielle Hunt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Roster!C88</f>
        <v>A Grade</v>
      </c>
      <c r="C207" s="112"/>
      <c r="D207" s="119"/>
      <c r="E207" s="120"/>
      <c r="F207" s="121" t="str">
        <f>INDEX(Teamlists!A:D,MATCH($F$202,Teamlists!B:B,0)+5,4)</f>
        <v>Declan Hilder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Roster!C79</f>
        <v>Court 1</v>
      </c>
      <c r="C208" s="112"/>
      <c r="D208" s="119"/>
      <c r="E208" s="120"/>
      <c r="F208" s="121" t="str">
        <f>INDEX(Teamlists!A:D,MATCH($F$202,Teamlists!B:B,0)+6,4)</f>
        <v>Isaac Bridley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Roster!B88</f>
        <v>7:53pm</v>
      </c>
      <c r="C209" s="112"/>
      <c r="D209" s="119"/>
      <c r="E209" s="120"/>
      <c r="F209" s="121" t="str">
        <f>INDEX(Teamlists!A:D,MATCH($F$202,Teamlists!B:B,0)+7,4)</f>
        <v>Jane Davis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Richard Lane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Tom Milner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Roster!C91</f>
        <v>Turbo Taddies</v>
      </c>
      <c r="C212" s="112"/>
      <c r="D212" s="119"/>
      <c r="E212" s="120"/>
      <c r="F212" s="121" t="str">
        <f>INDEX(Teamlists!A:D,MATCH($F$202,Teamlists!B:B,0)+10,4)</f>
        <v>Nathalie Meessen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 t="str">
        <f>INDEX(Teamlists!A:D,MATCH($F$202,Teamlists!B:B,0)+11,4)</f>
        <v xml:space="preserve"> 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Roster!C90</f>
        <v>Raging Ranga's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Jack Robert-Tissot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Romy Keppel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Roster!C94</f>
        <v>0</v>
      </c>
      <c r="B222" s="523"/>
      <c r="C222" s="112"/>
      <c r="D222" s="137"/>
      <c r="E222" s="139"/>
      <c r="F222" s="121" t="str">
        <f>INDEX(Teamlists!A:D,MATCH($F$219,Teamlists!B:B,0)+3,4)</f>
        <v>Liam Quin</v>
      </c>
      <c r="G222" s="122"/>
      <c r="H222" s="123"/>
      <c r="I222" s="121"/>
      <c r="J222" s="121"/>
      <c r="K222" s="121"/>
    </row>
    <row r="223" spans="1:13" ht="12.75" customHeight="1" x14ac:dyDescent="0.25">
      <c r="A223" s="522" t="str">
        <f>Roster!C95</f>
        <v>Simon T</v>
      </c>
      <c r="B223" s="523"/>
      <c r="C223" s="112"/>
      <c r="D223" s="137"/>
      <c r="E223" s="120"/>
      <c r="F223" s="121" t="str">
        <f>INDEX(Teamlists!A:D,MATCH($F$219,Teamlists!B:B,0)+4,4)</f>
        <v>Garry Davidson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Richard Cleary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Tom Howarth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William Bowling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Toby Bond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Patrick Meany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>
        <f>INDEX(Teamlists!A:D,MATCH($F$219,Teamlists!B:B,0)+10,4)</f>
        <v>0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91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91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91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192"/>
      <c r="C265" s="192"/>
      <c r="D265" s="192"/>
      <c r="E265" s="192"/>
      <c r="F265" s="192"/>
      <c r="G265" s="192"/>
      <c r="H265" s="192"/>
      <c r="I265" s="192"/>
      <c r="J265" s="192"/>
    </row>
    <row r="266" spans="1:29" s="191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91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91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Roster!D89</f>
        <v>Cardiac Concerns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David Horner ©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11</v>
      </c>
      <c r="B271" s="519"/>
      <c r="C271" s="112"/>
      <c r="D271" s="119"/>
      <c r="E271" s="120"/>
      <c r="F271" s="121" t="str">
        <f>INDEX(Teamlists!A:D,MATCH($F$269,Teamlists!B:B,0)+2,4)</f>
        <v>Adrian Birkett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Roster!C78</f>
        <v>42270</v>
      </c>
      <c r="B272" s="521"/>
      <c r="C272" s="112"/>
      <c r="D272" s="119"/>
      <c r="E272" s="120"/>
      <c r="F272" s="121" t="str">
        <f>INDEX(Teamlists!A:D,MATCH($F$269,Teamlists!B:B,0)+3,4)</f>
        <v>Andrew Robert-Tissot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Brett Kitchener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Roster!D88</f>
        <v>C Grade</v>
      </c>
      <c r="C274" s="112"/>
      <c r="D274" s="119"/>
      <c r="E274" s="120"/>
      <c r="F274" s="121" t="str">
        <f>INDEX(Teamlists!A:D,MATCH($F$269,Teamlists!B:B,0)+5,4)</f>
        <v>Eamonn Turbitt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Roster!D79</f>
        <v>Court 2</v>
      </c>
      <c r="C275" s="112"/>
      <c r="D275" s="119"/>
      <c r="E275" s="120"/>
      <c r="F275" s="121" t="str">
        <f>INDEX(Teamlists!A:D,MATCH($F$269,Teamlists!B:B,0)+6,4)</f>
        <v>Glenn Keppel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Roster!B88</f>
        <v>7:53pm</v>
      </c>
      <c r="C276" s="112"/>
      <c r="D276" s="119"/>
      <c r="E276" s="120"/>
      <c r="F276" s="121" t="str">
        <f>INDEX(Teamlists!A:D,MATCH($F$269,Teamlists!B:B,0)+7,4)</f>
        <v>Justin Welch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Thomas Le Coz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Mahala Fannon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Roster!D91</f>
        <v>Cilia</v>
      </c>
      <c r="C279" s="112"/>
      <c r="D279" s="119"/>
      <c r="E279" s="120"/>
      <c r="F279" s="121" t="str">
        <f>INDEX(Teamlists!A:D,MATCH($F$269,Teamlists!B:B,0)+10,4)</f>
        <v>Simon Watt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>
        <f>INDEX(Teamlists!A:D,MATCH($F$269,Teamlists!B:B,0)+11,4)</f>
        <v>0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>
        <f>INDEX(Teamlists!A:D,MATCH($F$269,Teamlists!B:B,0)+12,4)</f>
        <v>0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>
        <f>INDEX(Teamlists!A:D,MATCH($F$269,Teamlists!B:B,0)+14,4)</f>
        <v>0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Roster!D90</f>
        <v>The Grizzlies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Henry Maxwell ©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Austin Stephens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Roster!D94</f>
        <v>0</v>
      </c>
      <c r="B289" s="523"/>
      <c r="C289" s="112"/>
      <c r="D289" s="137"/>
      <c r="E289" s="139"/>
      <c r="F289" s="121" t="str">
        <f>INDEX(Teamlists!A:D,MATCH($F$286,Teamlists!B:B,0)+3,4)</f>
        <v>David Furmage</v>
      </c>
      <c r="G289" s="122"/>
      <c r="H289" s="123"/>
      <c r="I289" s="121"/>
      <c r="J289" s="121"/>
      <c r="K289" s="121"/>
    </row>
    <row r="290" spans="1:13" ht="12.75" customHeight="1" x14ac:dyDescent="0.25">
      <c r="A290" s="522" t="str">
        <f>Roster!D95</f>
        <v>Marty J</v>
      </c>
      <c r="B290" s="523"/>
      <c r="C290" s="112"/>
      <c r="D290" s="137"/>
      <c r="E290" s="120"/>
      <c r="F290" s="121" t="str">
        <f>INDEX(Teamlists!A:D,MATCH($F$286,Teamlists!B:B,0)+4,4)</f>
        <v>Elizabeth Thurn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Oliver Maxwell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Robbie Gaffney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Seb Krasnicki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 t="str">
        <f>INDEX(Teamlists!A:D,MATCH($F$286,Teamlists!B:B,0)+8,4)</f>
        <v>Scott Rag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 t="str">
        <f>INDEX(Teamlists!A:D,MATCH($F$286,Teamlists!B:B,0)+9,4)</f>
        <v>Tim Lamb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 t="str">
        <f>INDEX(Teamlists!A:D,MATCH($F$286,Teamlists!B:B,0)+10,4)</f>
        <v>Tom Krasnicki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 t="str">
        <f>INDEX(Teamlists!A:D,MATCH($F$286,Teamlists!B:B,0)+11,4)</f>
        <v>Laura Smith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91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91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91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92"/>
      <c r="C332" s="192"/>
      <c r="D332" s="192"/>
      <c r="E332" s="192"/>
      <c r="F332" s="192"/>
      <c r="G332" s="192"/>
      <c r="H332" s="192"/>
      <c r="I332" s="192"/>
      <c r="J332" s="192"/>
    </row>
    <row r="333" spans="1:29" s="191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91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91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Roster!E89</f>
        <v>Water Rats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Matt Debnam ©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11</v>
      </c>
      <c r="B338" s="519"/>
      <c r="C338" s="112"/>
      <c r="D338" s="119"/>
      <c r="E338" s="120"/>
      <c r="F338" s="121" t="str">
        <f>INDEX(Teamlists!A:D,MATCH($F$336,Teamlists!B:B,0)+2,4)</f>
        <v>Robbie Maver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Roster!C78</f>
        <v>42270</v>
      </c>
      <c r="B339" s="521"/>
      <c r="C339" s="112"/>
      <c r="D339" s="119"/>
      <c r="E339" s="120"/>
      <c r="F339" s="121" t="str">
        <f>INDEX(Teamlists!A:D,MATCH($F$336,Teamlists!B:B,0)+3,4)</f>
        <v>Daniel Debnam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Damien Johnson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Roster!E88</f>
        <v>B Grade</v>
      </c>
      <c r="C341" s="112"/>
      <c r="D341" s="119"/>
      <c r="E341" s="120"/>
      <c r="F341" s="121" t="str">
        <f>INDEX(Teamlists!A:D,MATCH($F$336,Teamlists!B:B,0)+5,4)</f>
        <v>Josh Debnam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Roster!E79</f>
        <v>Court 3</v>
      </c>
      <c r="C342" s="112"/>
      <c r="D342" s="119"/>
      <c r="E342" s="120"/>
      <c r="F342" s="121" t="str">
        <f>INDEX(Teamlists!A:D,MATCH($F$336,Teamlists!B:B,0)+6,4)</f>
        <v>David Lambert (?)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Roster!B88</f>
        <v>7:53pm</v>
      </c>
      <c r="C343" s="112"/>
      <c r="D343" s="119"/>
      <c r="E343" s="120"/>
      <c r="F343" s="121" t="str">
        <f>INDEX(Teamlists!A:D,MATCH($F$336,Teamlists!B:B,0)+7,4)</f>
        <v>Rhys Jones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Glenn Keppel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Alex Davies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Roster!E91</f>
        <v>Dr Schwant von Eaglehorn</v>
      </c>
      <c r="C346" s="112"/>
      <c r="D346" s="119"/>
      <c r="E346" s="120"/>
      <c r="F346" s="121">
        <f>INDEX(Teamlists!A:D,MATCH($F$336,Teamlists!B:B,0)+10,4)</f>
        <v>0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>
        <f>INDEX(Teamlists!A:D,MATCH($F$336,Teamlists!B:B,0)+13,4)</f>
        <v>0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>
        <f>INDEX(Teamlists!A:D,MATCH($F$336,Teamlists!B:B,0)+14,4)</f>
        <v>0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Roster!E90</f>
        <v>Ariba Amoebas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Chris Bond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Kirstie Kay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Roster!E94</f>
        <v>0</v>
      </c>
      <c r="B356" s="523"/>
      <c r="C356" s="112"/>
      <c r="D356" s="137"/>
      <c r="E356" s="139"/>
      <c r="F356" s="121" t="str">
        <f>INDEX(Teamlists!A:D,MATCH($F$353,Teamlists!B:B,0)+3,4)</f>
        <v>Stephanie Wickham</v>
      </c>
      <c r="G356" s="122"/>
      <c r="H356" s="123"/>
      <c r="I356" s="121"/>
      <c r="J356" s="121"/>
      <c r="K356" s="121"/>
    </row>
    <row r="357" spans="1:13" ht="12.75" customHeight="1" x14ac:dyDescent="0.25">
      <c r="A357" s="522" t="str">
        <f>Roster!E95</f>
        <v>Jeremy S</v>
      </c>
      <c r="B357" s="523"/>
      <c r="C357" s="112"/>
      <c r="D357" s="137"/>
      <c r="E357" s="120"/>
      <c r="F357" s="121" t="str">
        <f>INDEX(Teamlists!A:D,MATCH($F$353,Teamlists!B:B,0)+4,4)</f>
        <v>David Hilder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Jack Adolph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Larnie Linton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Jack Inglis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>
        <f>INDEX(Teamlists!A:D,MATCH($F$353,Teamlists!B:B,0)+8,4)</f>
        <v>0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>
        <f>INDEX(Teamlists!A:D,MATCH($F$353,Teamlists!B:B,0)+9,4)</f>
        <v>0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>
        <f>INDEX(Teamlists!A:D,MATCH($F$353,Teamlists!B:B,0)+12,4)</f>
        <v>0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>
        <f>INDEX(Teamlists!A:D,MATCH($F$353,Teamlists!B:B,0)+13,4)</f>
        <v>0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>
        <f>INDEX(Teamlists!A:D,MATCH($F$353,Teamlists!B:B,0)+14,4)</f>
        <v>0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91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91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91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92"/>
      <c r="C399" s="192"/>
      <c r="D399" s="192"/>
      <c r="E399" s="192"/>
      <c r="F399" s="192"/>
      <c r="G399" s="192"/>
      <c r="H399" s="192"/>
      <c r="I399" s="192"/>
      <c r="J399" s="192"/>
    </row>
    <row r="400" spans="1:29" s="191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91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91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Roster!C97</f>
        <v>Turbo Taddies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Nick Yong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11</v>
      </c>
      <c r="B405" s="519"/>
      <c r="C405" s="112"/>
      <c r="D405" s="119"/>
      <c r="E405" s="120"/>
      <c r="F405" s="121" t="str">
        <f>INDEX(Teamlists!A:D,MATCH($F$403,Teamlists!B:B,0)+2,4)</f>
        <v>Aidan Young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Roster!C78</f>
        <v>42270</v>
      </c>
      <c r="B406" s="521"/>
      <c r="C406" s="112"/>
      <c r="D406" s="119"/>
      <c r="E406" s="120"/>
      <c r="F406" s="121" t="str">
        <f>INDEX(Teamlists!A:D,MATCH($F$403,Teamlists!B:B,0)+3,4)</f>
        <v>Cameron Lewis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Olivia Johnson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Roster!C96</f>
        <v>A Grade</v>
      </c>
      <c r="C408" s="112"/>
      <c r="D408" s="119"/>
      <c r="E408" s="120"/>
      <c r="F408" s="121" t="str">
        <f>INDEX(Teamlists!A:D,MATCH($F$403,Teamlists!B:B,0)+5,4)</f>
        <v>Jason Whelan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Roster!C79</f>
        <v>Court 1</v>
      </c>
      <c r="C409" s="112"/>
      <c r="D409" s="119"/>
      <c r="E409" s="120"/>
      <c r="F409" s="121" t="str">
        <f>INDEX(Teamlists!A:D,MATCH($F$403,Teamlists!B:B,0)+6,4)</f>
        <v>Job Carr-Turbitt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Roster!B96</f>
        <v>8:29pm</v>
      </c>
      <c r="C410" s="112"/>
      <c r="D410" s="119"/>
      <c r="E410" s="120"/>
      <c r="F410" s="121" t="str">
        <f>INDEX(Teamlists!A:D,MATCH($F$403,Teamlists!B:B,0)+7,4)</f>
        <v>Ben Coombe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Nathan Whelan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Matt Iiles ®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Roster!C99</f>
        <v>Raging Ranga's</v>
      </c>
      <c r="C413" s="112"/>
      <c r="D413" s="119"/>
      <c r="E413" s="120"/>
      <c r="F413" s="121">
        <f>INDEX(Teamlists!A:D,MATCH($F$403,Teamlists!B:B,0)+10,4)</f>
        <v>0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Roster!C98</f>
        <v>Aquaholics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Steve Kilpatrick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Olivia Sanderson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Roster!C102</f>
        <v>0</v>
      </c>
      <c r="B423" s="523"/>
      <c r="C423" s="112"/>
      <c r="D423" s="137"/>
      <c r="E423" s="139"/>
      <c r="F423" s="121" t="str">
        <f>INDEX(Teamlists!A:D,MATCH($F$420,Teamlists!B:B,0)+3,4)</f>
        <v>Brett Blandford</v>
      </c>
      <c r="G423" s="122"/>
      <c r="H423" s="123"/>
      <c r="I423" s="121"/>
      <c r="J423" s="121"/>
      <c r="K423" s="121"/>
    </row>
    <row r="424" spans="1:13" ht="12.75" customHeight="1" x14ac:dyDescent="0.25">
      <c r="A424" s="522" t="str">
        <f>Roster!C103</f>
        <v>Jane D</v>
      </c>
      <c r="B424" s="523"/>
      <c r="C424" s="112"/>
      <c r="D424" s="137"/>
      <c r="E424" s="120"/>
      <c r="F424" s="121" t="str">
        <f>INDEX(Teamlists!A:D,MATCH($F$420,Teamlists!B:B,0)+4,4)</f>
        <v>Chris Schuecker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Jeremy Sugden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Matt Baker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Nick Johnston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Robbie Kilpatrick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Scott Allen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Rowan Trebilco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>
        <f>INDEX(Teamlists!A:D,MATCH($F$420,Teamlists!B:B,0)+11,4)</f>
        <v>0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91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91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91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92"/>
      <c r="C466" s="192"/>
      <c r="D466" s="192"/>
      <c r="E466" s="192"/>
      <c r="F466" s="192"/>
      <c r="G466" s="192"/>
      <c r="H466" s="192"/>
      <c r="I466" s="192"/>
      <c r="J466" s="192"/>
    </row>
    <row r="467" spans="1:29" s="191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91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91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Roster!D97</f>
        <v>What the Puck?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 xml:space="preserve">Izzy Dunn © 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11</v>
      </c>
      <c r="B472" s="519"/>
      <c r="C472" s="112"/>
      <c r="D472" s="119"/>
      <c r="E472" s="120"/>
      <c r="F472" s="121" t="str">
        <f>INDEX(Teamlists!A:D,MATCH($F$470,Teamlists!B:B,0)+2,4)</f>
        <v>Louis Roberts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Roster!C78</f>
        <v>42270</v>
      </c>
      <c r="B473" s="521"/>
      <c r="C473" s="112"/>
      <c r="D473" s="119"/>
      <c r="E473" s="120"/>
      <c r="F473" s="121" t="str">
        <f>INDEX(Teamlists!A:D,MATCH($F$470,Teamlists!B:B,0)+3,4)</f>
        <v>Lauren Davidson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Emma Condie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Roster!D96</f>
        <v>C Grade</v>
      </c>
      <c r="C475" s="112"/>
      <c r="D475" s="119"/>
      <c r="E475" s="120"/>
      <c r="F475" s="121" t="str">
        <f>INDEX(Teamlists!A:D,MATCH($F$470,Teamlists!B:B,0)+5,4)</f>
        <v>Harry Owens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Roster!D79</f>
        <v>Court 2</v>
      </c>
      <c r="C476" s="112"/>
      <c r="D476" s="119"/>
      <c r="E476" s="120"/>
      <c r="F476" s="121" t="str">
        <f>INDEX(Teamlists!A:D,MATCH($F$470,Teamlists!B:B,0)+6,4)</f>
        <v>Harry Payne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Roster!B96</f>
        <v>8:29pm</v>
      </c>
      <c r="C477" s="112"/>
      <c r="D477" s="119"/>
      <c r="E477" s="120"/>
      <c r="F477" s="121" t="str">
        <f>INDEX(Teamlists!A:D,MATCH($F$470,Teamlists!B:B,0)+7,4)</f>
        <v>Miriam Roberts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Phillida Bridley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Maisey Fraser-Easton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Roster!D99</f>
        <v>Water Rats</v>
      </c>
      <c r="C480" s="112"/>
      <c r="D480" s="119"/>
      <c r="E480" s="120"/>
      <c r="F480" s="121">
        <f>INDEX(Teamlists!A:D,MATCH($F$470,Teamlists!B:B,0)+10,4)</f>
        <v>0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Roster!D98</f>
        <v>Plying Pucksters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Chris Allchin ©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 xml:space="preserve">George Williams </v>
      </c>
      <c r="G489" s="122"/>
      <c r="H489" s="123"/>
      <c r="I489" s="121"/>
      <c r="J489" s="121"/>
      <c r="K489" s="121"/>
    </row>
    <row r="490" spans="1:13" ht="12.75" customHeight="1" x14ac:dyDescent="0.25">
      <c r="A490" s="522">
        <f>Roster!D102</f>
        <v>0</v>
      </c>
      <c r="B490" s="523"/>
      <c r="C490" s="112"/>
      <c r="D490" s="137"/>
      <c r="E490" s="139"/>
      <c r="F490" s="121" t="str">
        <f>INDEX(Teamlists!A:D,MATCH($F$487,Teamlists!B:B,0)+3,4)</f>
        <v>Jeremy Kearney</v>
      </c>
      <c r="G490" s="122"/>
      <c r="H490" s="123"/>
      <c r="I490" s="121"/>
      <c r="J490" s="121"/>
      <c r="K490" s="121"/>
    </row>
    <row r="491" spans="1:13" ht="12.75" customHeight="1" x14ac:dyDescent="0.25">
      <c r="A491" s="522" t="str">
        <f>Roster!D103</f>
        <v>Ralph</v>
      </c>
      <c r="B491" s="523"/>
      <c r="C491" s="112"/>
      <c r="D491" s="137"/>
      <c r="E491" s="120"/>
      <c r="F491" s="121" t="str">
        <f>INDEX(Teamlists!A:D,MATCH($F$487,Teamlists!B:B,0)+4,4)</f>
        <v>Dan Brown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 t="str">
        <f>INDEX(Teamlists!A:D,MATCH($F$487,Teamlists!B:B,0)+5,4)</f>
        <v>Gabby Brown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John Walch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Tony Lumley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>
        <f>INDEX(Teamlists!A:D,MATCH($F$487,Teamlists!B:B,0)+8,4)</f>
        <v>0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>
        <f>INDEX(Teamlists!A:D,MATCH($F$487,Teamlists!B:B,0)+9,4)</f>
        <v>0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>
        <f>INDEX(Teamlists!A:D,MATCH($F$487,Teamlists!B:B,0)+10,4)</f>
        <v>0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 t="str">
        <f>INDEX(Teamlists!A:D,MATCH($F$487,Teamlists!B:B,0)+13,4)</f>
        <v xml:space="preserve"> 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91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91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91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92"/>
      <c r="C533" s="192"/>
      <c r="D533" s="192"/>
      <c r="E533" s="192"/>
      <c r="F533" s="192"/>
      <c r="G533" s="192"/>
      <c r="H533" s="192"/>
      <c r="I533" s="192"/>
      <c r="J533" s="192"/>
    </row>
    <row r="534" spans="1:29" s="191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91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91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Roster!E97</f>
        <v>Crabs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Bruce Maher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11</v>
      </c>
      <c r="B539" s="519"/>
      <c r="C539" s="112"/>
      <c r="D539" s="119"/>
      <c r="E539" s="120"/>
      <c r="F539" s="121" t="str">
        <f>INDEX(Teamlists!A:D,MATCH($F$537,Teamlists!B:B,0)+2,4)</f>
        <v>Andy Maver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Roster!C78</f>
        <v>42270</v>
      </c>
      <c r="B540" s="521"/>
      <c r="C540" s="112"/>
      <c r="D540" s="119"/>
      <c r="E540" s="120"/>
      <c r="F540" s="121" t="str">
        <f>INDEX(Teamlists!A:D,MATCH($F$537,Teamlists!B:B,0)+3,4)</f>
        <v>Lea Fannon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Justin Welch ®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Roster!E96</f>
        <v>B Grade</v>
      </c>
      <c r="C542" s="112"/>
      <c r="D542" s="119"/>
      <c r="E542" s="120"/>
      <c r="F542" s="121" t="str">
        <f>INDEX(Teamlists!A:D,MATCH($F$537,Teamlists!B:B,0)+5,4)</f>
        <v>Malcolm Little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Roster!E79</f>
        <v>Court 3</v>
      </c>
      <c r="C543" s="112"/>
      <c r="D543" s="119"/>
      <c r="E543" s="120"/>
      <c r="F543" s="121" t="str">
        <f>INDEX(Teamlists!A:D,MATCH($F$537,Teamlists!B:B,0)+6,4)</f>
        <v>Mark Lewis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Roster!B96</f>
        <v>8:29pm</v>
      </c>
      <c r="C544" s="112"/>
      <c r="D544" s="119"/>
      <c r="E544" s="120"/>
      <c r="F544" s="121" t="str">
        <f>INDEX(Teamlists!A:D,MATCH($F$537,Teamlists!B:B,0)+7,4)</f>
        <v>Shane Miller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Tony Lumley ®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 t="str">
        <f>INDEX(Teamlists!A:D,MATCH($F$537,Teamlists!B:B,0)+9,4)</f>
        <v>William Maher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Roster!E99</f>
        <v>Ariba Amoebas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 t="str">
        <f>INDEX(Teamlists!A:D,MATCH($F$537,Teamlists!B:B,0)+12,4)</f>
        <v xml:space="preserve"> 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 t="str">
        <f>INDEX(Teamlists!A:D,MATCH($F$537,Teamlists!B:B,0)+13,4)</f>
        <v xml:space="preserve"> 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 t="str">
        <f>INDEX(Teamlists!A:D,MATCH($F$537,Teamlists!B:B,0)+14,4)</f>
        <v xml:space="preserve"> 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Roster!E98</f>
        <v>SOS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Andrew Winch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Bob Schlesinger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Roster!E102</f>
        <v>0</v>
      </c>
      <c r="B557" s="523"/>
      <c r="C557" s="112"/>
      <c r="D557" s="137"/>
      <c r="E557" s="139"/>
      <c r="F557" s="121" t="str">
        <f>INDEX(Teamlists!A:D,MATCH($F$554,Teamlists!B:B,0)+3,4)</f>
        <v>Chris Schuecker</v>
      </c>
      <c r="G557" s="122"/>
      <c r="H557" s="123"/>
      <c r="I557" s="121"/>
      <c r="J557" s="121"/>
      <c r="K557" s="121"/>
    </row>
    <row r="558" spans="1:13" ht="12.75" customHeight="1" x14ac:dyDescent="0.25">
      <c r="A558" s="522" t="str">
        <f>Roster!E103</f>
        <v>Angus</v>
      </c>
      <c r="B558" s="523"/>
      <c r="C558" s="112"/>
      <c r="D558" s="137"/>
      <c r="E558" s="120"/>
      <c r="F558" s="121" t="str">
        <f>INDEX(Teamlists!A:D,MATCH($F$554,Teamlists!B:B,0)+4,4)</f>
        <v>Damien Jacobs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David Moody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Ed Jamieson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Paul McCartney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Rohan Thurstans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Scott Cooper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 t="str">
        <f>INDEX(Teamlists!A:D,MATCH($F$554,Teamlists!B:B,0)+10,4)</f>
        <v>Sven Doedens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>
        <f>INDEX(Teamlists!A:D,MATCH($F$554,Teamlists!B:B,0)+12,4)</f>
        <v>0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91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91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91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92"/>
      <c r="C600" s="192"/>
      <c r="D600" s="192"/>
      <c r="E600" s="192"/>
      <c r="F600" s="192"/>
      <c r="G600" s="192"/>
      <c r="H600" s="192"/>
      <c r="I600" s="192"/>
      <c r="J600" s="192"/>
    </row>
    <row r="601" spans="1:29" s="191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91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91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Roster!C105</f>
        <v>Depth Charges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Harry Van Der Woude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11</v>
      </c>
      <c r="B606" s="519"/>
      <c r="C606" s="112"/>
      <c r="D606" s="119"/>
      <c r="E606" s="120"/>
      <c r="F606" s="121" t="str">
        <f>INDEX(Teamlists!A:D,MATCH($F$604,Teamlists!B:B,0)+2,4)</f>
        <v>Craig Granquist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Roster!C78</f>
        <v>42270</v>
      </c>
      <c r="B607" s="521"/>
      <c r="C607" s="112"/>
      <c r="D607" s="119"/>
      <c r="E607" s="120"/>
      <c r="F607" s="121" t="str">
        <f>INDEX(Teamlists!A:D,MATCH($F$604,Teamlists!B:B,0)+3,4)</f>
        <v>Glenn Wickham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Colin Hepher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Roster!C104</f>
        <v>A Grade</v>
      </c>
      <c r="C609" s="112"/>
      <c r="D609" s="119"/>
      <c r="E609" s="120"/>
      <c r="F609" s="121" t="str">
        <f>INDEX(Teamlists!A:D,MATCH($F$604,Teamlists!B:B,0)+5,4)</f>
        <v>Ian Shanahan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Roster!C79</f>
        <v>Court 1</v>
      </c>
      <c r="C610" s="112"/>
      <c r="D610" s="119"/>
      <c r="E610" s="120"/>
      <c r="F610" s="121" t="str">
        <f>INDEX(Teamlists!A:D,MATCH($F$604,Teamlists!B:B,0)+6,4)</f>
        <v>Matt McCartney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Roster!B104</f>
        <v>9:05pm</v>
      </c>
      <c r="C611" s="112"/>
      <c r="D611" s="119"/>
      <c r="E611" s="120"/>
      <c r="F611" s="121" t="str">
        <f>INDEX(Teamlists!A:D,MATCH($F$604,Teamlists!B:B,0)+7,4)</f>
        <v>Simon Talbot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Tori Wickham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Fiona Walsh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Roster!C107</f>
        <v>Aquaholics</v>
      </c>
      <c r="C614" s="112"/>
      <c r="D614" s="119"/>
      <c r="E614" s="120"/>
      <c r="F614" s="121" t="str">
        <f>INDEX(Teamlists!A:D,MATCH($F$604,Teamlists!B:B,0)+10,4)</f>
        <v>James Milner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 t="str">
        <f>INDEX(Teamlists!A:D,MATCH($F$604,Teamlists!B:B,0)+11,4)</f>
        <v xml:space="preserve"> 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Roster!C106</f>
        <v>Floggers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Hannah Robert-Tissot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Claudia Payne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Roster!C110</f>
        <v>0</v>
      </c>
      <c r="B624" s="523"/>
      <c r="C624" s="112"/>
      <c r="D624" s="137"/>
      <c r="E624" s="139"/>
      <c r="F624" s="121" t="str">
        <f>INDEX(Teamlists!A:D,MATCH($F$621,Teamlists!B:B,0)+3,4)</f>
        <v>Eliza Game</v>
      </c>
      <c r="G624" s="122"/>
      <c r="H624" s="123"/>
      <c r="I624" s="121"/>
      <c r="J624" s="121"/>
      <c r="K624" s="121"/>
    </row>
    <row r="625" spans="1:13" ht="12.75" customHeight="1" x14ac:dyDescent="0.25">
      <c r="A625" s="522" t="str">
        <f>Roster!C111</f>
        <v>Rowan T</v>
      </c>
      <c r="B625" s="523"/>
      <c r="C625" s="112"/>
      <c r="D625" s="137"/>
      <c r="E625" s="120"/>
      <c r="F625" s="121" t="str">
        <f>INDEX(Teamlists!A:D,MATCH($F$621,Teamlists!B:B,0)+4,4)</f>
        <v xml:space="preserve">Nick Martyn 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James Martyn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Jeremy Crawford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Marty Jack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Mathew Paine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Callum Wishart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>
        <f>INDEX(Teamlists!A:D,MATCH($F$621,Teamlists!B:B,0)+10,4)</f>
        <v>0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>
        <f>INDEX(Teamlists!A:D,MATCH($F$621,Teamlists!B:B,0)+11,4)</f>
        <v>0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91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91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91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92"/>
      <c r="C667" s="192"/>
      <c r="D667" s="192"/>
      <c r="E667" s="192"/>
      <c r="F667" s="192"/>
      <c r="G667" s="192"/>
      <c r="H667" s="192"/>
      <c r="I667" s="192"/>
      <c r="J667" s="192"/>
    </row>
    <row r="668" spans="1:29" s="191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91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91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Roster!D105</f>
        <v>UTAS Flounders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Eddy Rand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11</v>
      </c>
      <c r="B673" s="519"/>
      <c r="C673" s="112"/>
      <c r="D673" s="119"/>
      <c r="E673" s="120"/>
      <c r="F673" s="121" t="str">
        <f>INDEX(Teamlists!A:D,MATCH($F$671,Teamlists!B:B,0)+2,4)</f>
        <v>Ben Linton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Roster!C78</f>
        <v>42270</v>
      </c>
      <c r="B674" s="521"/>
      <c r="C674" s="112"/>
      <c r="D674" s="119"/>
      <c r="E674" s="120"/>
      <c r="F674" s="121" t="str">
        <f>INDEX(Teamlists!A:D,MATCH($F$671,Teamlists!B:B,0)+3,4)</f>
        <v>Nate Brennan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>
        <f>INDEX(Teamlists!A:D,MATCH($F$671,Teamlists!B:B,0)+4,4)</f>
        <v>0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Roster!D104</f>
        <v>C Grade</v>
      </c>
      <c r="C676" s="112"/>
      <c r="D676" s="119"/>
      <c r="E676" s="120"/>
      <c r="F676" s="121">
        <f>INDEX(Teamlists!A:D,MATCH($F$671,Teamlists!B:B,0)+5,4)</f>
        <v>0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Roster!D79</f>
        <v>Court 2</v>
      </c>
      <c r="C677" s="112"/>
      <c r="D677" s="119"/>
      <c r="E677" s="120"/>
      <c r="F677" s="121">
        <f>INDEX(Teamlists!A:D,MATCH($F$671,Teamlists!B:B,0)+6,4)</f>
        <v>0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Roster!B104</f>
        <v>9:05pm</v>
      </c>
      <c r="C678" s="112"/>
      <c r="D678" s="119"/>
      <c r="E678" s="120"/>
      <c r="F678" s="121">
        <f>INDEX(Teamlists!A:D,MATCH($F$671,Teamlists!B:B,0)+7,4)</f>
        <v>0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>
        <f>INDEX(Teamlists!A:D,MATCH($F$671,Teamlists!B:B,0)+8,4)</f>
        <v>0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>
        <f>INDEX(Teamlists!A:D,MATCH($F$671,Teamlists!B:B,0)+9,4)</f>
        <v>0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Roster!D107</f>
        <v>What the Puck?</v>
      </c>
      <c r="C681" s="112"/>
      <c r="D681" s="119"/>
      <c r="E681" s="120"/>
      <c r="F681" s="121">
        <f>INDEX(Teamlists!A:D,MATCH($F$671,Teamlists!B:B,0)+10,4)</f>
        <v>0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Roster!D106</f>
        <v>Sharks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Ralph Schwertner ©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Andrew Wignall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Roster!D110</f>
        <v>0</v>
      </c>
      <c r="B691" s="523"/>
      <c r="C691" s="112"/>
      <c r="D691" s="137"/>
      <c r="E691" s="139"/>
      <c r="F691" s="121" t="str">
        <f>INDEX(Teamlists!A:D,MATCH($F$688,Teamlists!B:B,0)+3,4)</f>
        <v>Simon Turbett</v>
      </c>
      <c r="G691" s="122"/>
      <c r="H691" s="123"/>
      <c r="I691" s="121"/>
      <c r="J691" s="121"/>
      <c r="K691" s="121"/>
    </row>
    <row r="692" spans="1:13" ht="12.75" customHeight="1" x14ac:dyDescent="0.25">
      <c r="A692" s="522" t="str">
        <f>Roster!D111</f>
        <v>Brett B</v>
      </c>
      <c r="B692" s="523"/>
      <c r="C692" s="112"/>
      <c r="D692" s="137"/>
      <c r="E692" s="120"/>
      <c r="F692" s="121" t="str">
        <f>INDEX(Teamlists!A:D,MATCH($F$688,Teamlists!B:B,0)+4,4)</f>
        <v>Chris Wright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Damien Bidgood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Paul Wignall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Rohan Thurstans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 t="str">
        <f>INDEX(Teamlists!A:D,MATCH($F$688,Teamlists!B:B,0)+8,4)</f>
        <v>Kim Fitzmaurice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 t="str">
        <f>INDEX(Teamlists!A:D,MATCH($F$688,Teamlists!B:B,0)+9,4)</f>
        <v>Paul Wignell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 t="str">
        <f>INDEX(Teamlists!A:D,MATCH($F$688,Teamlists!B:B,0)+10,4)</f>
        <v>John Robinson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 t="str">
        <f>INDEX(Teamlists!A:D,MATCH($F$688,Teamlists!B:B,0)+11,4)</f>
        <v>Rohan Thurstans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 t="str">
        <f>INDEX(Teamlists!A:D,MATCH($F$688,Teamlists!B:B,0)+12,4)</f>
        <v>Heather Fenderson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91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91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91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92"/>
      <c r="C734" s="192"/>
      <c r="D734" s="192"/>
      <c r="E734" s="192"/>
      <c r="F734" s="192"/>
      <c r="G734" s="192"/>
      <c r="H734" s="192"/>
      <c r="I734" s="192"/>
      <c r="J734" s="192"/>
    </row>
    <row r="735" spans="1:29" s="191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91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91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Roster!E105</f>
        <v>Old Puckers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Edward Forbes ©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11</v>
      </c>
      <c r="B740" s="519"/>
      <c r="C740" s="112"/>
      <c r="D740" s="119"/>
      <c r="E740" s="120"/>
      <c r="F740" s="121" t="str">
        <f>INDEX(Teamlists!A:D,MATCH($F$738,Teamlists!B:B,0)+2,4)</f>
        <v>Adam Bridley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Roster!C78</f>
        <v>42270</v>
      </c>
      <c r="B741" s="521"/>
      <c r="C741" s="112"/>
      <c r="D741" s="119"/>
      <c r="E741" s="120"/>
      <c r="F741" s="121" t="str">
        <f>INDEX(Teamlists!A:D,MATCH($F$738,Teamlists!B:B,0)+3,4)</f>
        <v>Andrew Cawthorn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Brett Muir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Roster!E104</f>
        <v>B Grade</v>
      </c>
      <c r="C743" s="112"/>
      <c r="D743" s="119"/>
      <c r="E743" s="120"/>
      <c r="F743" s="121" t="str">
        <f>INDEX(Teamlists!A:D,MATCH($F$738,Teamlists!B:B,0)+5,4)</f>
        <v>Curtis Pizzalotto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Roster!E79</f>
        <v>Court 3</v>
      </c>
      <c r="C744" s="112"/>
      <c r="D744" s="119"/>
      <c r="E744" s="120"/>
      <c r="F744" s="121" t="str">
        <f>INDEX(Teamlists!A:D,MATCH($F$738,Teamlists!B:B,0)+6,4)</f>
        <v>Mark Packer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Roster!B104</f>
        <v>9:05pm</v>
      </c>
      <c r="C745" s="112"/>
      <c r="D745" s="119"/>
      <c r="E745" s="120"/>
      <c r="F745" s="121" t="str">
        <f>INDEX(Teamlists!A:D,MATCH($F$738,Teamlists!B:B,0)+7,4)</f>
        <v>Jamie McAllister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Joe Valentine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Mark Stalker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Roster!E107</f>
        <v>SOS</v>
      </c>
      <c r="C748" s="112"/>
      <c r="D748" s="119"/>
      <c r="E748" s="120"/>
      <c r="F748" s="121">
        <f>INDEX(Teamlists!A:D,MATCH($F$738,Teamlists!B:B,0)+10,4)</f>
        <v>0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>
        <f>INDEX(Teamlists!A:D,MATCH($F$738,Teamlists!B:B,0)+12,4)</f>
        <v>0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Roster!E106</f>
        <v>Hot Chilli Prawns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Shaun Quin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Chris Lohberger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Roster!E110</f>
        <v>0</v>
      </c>
      <c r="B758" s="523"/>
      <c r="C758" s="112"/>
      <c r="D758" s="137"/>
      <c r="E758" s="139"/>
      <c r="F758" s="121" t="str">
        <f>INDEX(Teamlists!A:D,MATCH($F$755,Teamlists!B:B,0)+3,4)</f>
        <v>Craig Sanderson</v>
      </c>
      <c r="G758" s="122"/>
      <c r="H758" s="123"/>
      <c r="I758" s="121"/>
      <c r="J758" s="121"/>
      <c r="K758" s="121"/>
    </row>
    <row r="759" spans="1:13" ht="12.75" customHeight="1" x14ac:dyDescent="0.25">
      <c r="A759" s="522" t="str">
        <f>Roster!E111</f>
        <v>Angus</v>
      </c>
      <c r="B759" s="523"/>
      <c r="C759" s="112"/>
      <c r="D759" s="137"/>
      <c r="E759" s="120"/>
      <c r="F759" s="121" t="str">
        <f>INDEX(Teamlists!A:D,MATCH($F$755,Teamlists!B:B,0)+4,4)</f>
        <v>Rudy Kloser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Matt Sherlock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Matt Webb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Piete Vanderwoude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Ray Brereton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>
        <f>INDEX(Teamlists!A:D,MATCH($F$755,Teamlists!B:B,0)+9,4)</f>
        <v>0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 t="str">
        <f>INDEX(Teamlists!A:D,MATCH($F$755,Teamlists!B:B,0)+12,4)</f>
        <v xml:space="preserve"> 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 t="str">
        <f>INDEX(Teamlists!A:D,MATCH($F$755,Teamlists!B:B,0)+13,4)</f>
        <v xml:space="preserve"> 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 t="str">
        <f>INDEX(Teamlists!A:D,MATCH($F$755,Teamlists!B:B,0)+14,4)</f>
        <v xml:space="preserve"> 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91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91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91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92"/>
      <c r="C801" s="192"/>
      <c r="D801" s="192"/>
      <c r="E801" s="192"/>
      <c r="F801" s="192"/>
      <c r="G801" s="192"/>
      <c r="H801" s="192"/>
      <c r="I801" s="192"/>
      <c r="J801" s="192"/>
    </row>
    <row r="802" spans="1:29" s="191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91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91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75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75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75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75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75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75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75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75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75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75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75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75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75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75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75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74"/>
      <c r="C1002" s="174"/>
      <c r="D1002" s="174"/>
      <c r="E1002" s="174"/>
      <c r="F1002" s="174"/>
      <c r="G1002" s="174"/>
      <c r="H1002" s="174"/>
      <c r="I1002" s="174"/>
      <c r="J1002" s="174"/>
    </row>
    <row r="1003" spans="1:29" s="175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75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75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:B1"/>
    <mergeCell ref="A2:B2"/>
    <mergeCell ref="A3:B3"/>
    <mergeCell ref="A4:B4"/>
    <mergeCell ref="A21:B21"/>
    <mergeCell ref="A22:B22"/>
    <mergeCell ref="A68:B68"/>
    <mergeCell ref="A69:B69"/>
    <mergeCell ref="A70:B70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403" priority="76" stopIfTrue="1" operator="equal">
      <formula>0</formula>
    </cfRule>
  </conditionalFormatting>
  <conditionalFormatting sqref="F2:F15 G2:N2">
    <cfRule type="cellIs" dxfId="402" priority="75" stopIfTrue="1" operator="equal">
      <formula>0</formula>
    </cfRule>
  </conditionalFormatting>
  <conditionalFormatting sqref="F2:F15 G2:N2">
    <cfRule type="cellIs" dxfId="401" priority="74" stopIfTrue="1" operator="equal">
      <formula>0</formula>
    </cfRule>
  </conditionalFormatting>
  <conditionalFormatting sqref="F19:F32">
    <cfRule type="cellIs" dxfId="400" priority="73" stopIfTrue="1" operator="equal">
      <formula>0</formula>
    </cfRule>
  </conditionalFormatting>
  <conditionalFormatting sqref="F19:F32">
    <cfRule type="cellIs" dxfId="399" priority="72" stopIfTrue="1" operator="equal">
      <formula>0</formula>
    </cfRule>
  </conditionalFormatting>
  <conditionalFormatting sqref="F69:F82">
    <cfRule type="cellIs" dxfId="398" priority="71" stopIfTrue="1" operator="equal">
      <formula>0</formula>
    </cfRule>
  </conditionalFormatting>
  <conditionalFormatting sqref="F69:F82">
    <cfRule type="cellIs" dxfId="397" priority="70" stopIfTrue="1" operator="equal">
      <formula>0</formula>
    </cfRule>
  </conditionalFormatting>
  <conditionalFormatting sqref="F86:F99">
    <cfRule type="cellIs" dxfId="396" priority="69" stopIfTrue="1" operator="equal">
      <formula>0</formula>
    </cfRule>
  </conditionalFormatting>
  <conditionalFormatting sqref="F86:F99">
    <cfRule type="cellIs" dxfId="395" priority="68" stopIfTrue="1" operator="equal">
      <formula>0</formula>
    </cfRule>
  </conditionalFormatting>
  <conditionalFormatting sqref="F136:F149">
    <cfRule type="cellIs" dxfId="394" priority="67" stopIfTrue="1" operator="equal">
      <formula>0</formula>
    </cfRule>
  </conditionalFormatting>
  <conditionalFormatting sqref="F136:F149">
    <cfRule type="cellIs" dxfId="393" priority="66" stopIfTrue="1" operator="equal">
      <formula>0</formula>
    </cfRule>
  </conditionalFormatting>
  <conditionalFormatting sqref="F153:F166">
    <cfRule type="cellIs" dxfId="392" priority="65" stopIfTrue="1" operator="equal">
      <formula>0</formula>
    </cfRule>
  </conditionalFormatting>
  <conditionalFormatting sqref="F153:F166">
    <cfRule type="cellIs" dxfId="391" priority="64" stopIfTrue="1" operator="equal">
      <formula>0</formula>
    </cfRule>
  </conditionalFormatting>
  <conditionalFormatting sqref="F203:F216">
    <cfRule type="cellIs" dxfId="390" priority="63" stopIfTrue="1" operator="equal">
      <formula>0</formula>
    </cfRule>
  </conditionalFormatting>
  <conditionalFormatting sqref="F203:F216">
    <cfRule type="cellIs" dxfId="389" priority="62" stopIfTrue="1" operator="equal">
      <formula>0</formula>
    </cfRule>
  </conditionalFormatting>
  <conditionalFormatting sqref="F220:F233">
    <cfRule type="cellIs" dxfId="388" priority="61" stopIfTrue="1" operator="equal">
      <formula>0</formula>
    </cfRule>
  </conditionalFormatting>
  <conditionalFormatting sqref="F220:F233">
    <cfRule type="cellIs" dxfId="387" priority="60" stopIfTrue="1" operator="equal">
      <formula>0</formula>
    </cfRule>
  </conditionalFormatting>
  <conditionalFormatting sqref="F270:F283">
    <cfRule type="cellIs" dxfId="386" priority="59" stopIfTrue="1" operator="equal">
      <formula>0</formula>
    </cfRule>
  </conditionalFormatting>
  <conditionalFormatting sqref="F270:F283">
    <cfRule type="cellIs" dxfId="385" priority="58" stopIfTrue="1" operator="equal">
      <formula>0</formula>
    </cfRule>
  </conditionalFormatting>
  <conditionalFormatting sqref="F287:F300">
    <cfRule type="cellIs" dxfId="384" priority="57" stopIfTrue="1" operator="equal">
      <formula>0</formula>
    </cfRule>
  </conditionalFormatting>
  <conditionalFormatting sqref="F287:F300">
    <cfRule type="cellIs" dxfId="383" priority="56" stopIfTrue="1" operator="equal">
      <formula>0</formula>
    </cfRule>
  </conditionalFormatting>
  <conditionalFormatting sqref="F337:F350">
    <cfRule type="cellIs" dxfId="382" priority="55" stopIfTrue="1" operator="equal">
      <formula>0</formula>
    </cfRule>
  </conditionalFormatting>
  <conditionalFormatting sqref="F337:F350">
    <cfRule type="cellIs" dxfId="381" priority="54" stopIfTrue="1" operator="equal">
      <formula>0</formula>
    </cfRule>
  </conditionalFormatting>
  <conditionalFormatting sqref="F354:F367">
    <cfRule type="cellIs" dxfId="380" priority="53" stopIfTrue="1" operator="equal">
      <formula>0</formula>
    </cfRule>
  </conditionalFormatting>
  <conditionalFormatting sqref="F354:F367">
    <cfRule type="cellIs" dxfId="379" priority="52" stopIfTrue="1" operator="equal">
      <formula>0</formula>
    </cfRule>
  </conditionalFormatting>
  <conditionalFormatting sqref="F404:F417">
    <cfRule type="cellIs" dxfId="378" priority="51" stopIfTrue="1" operator="equal">
      <formula>0</formula>
    </cfRule>
  </conditionalFormatting>
  <conditionalFormatting sqref="F404:F417">
    <cfRule type="cellIs" dxfId="377" priority="50" stopIfTrue="1" operator="equal">
      <formula>0</formula>
    </cfRule>
  </conditionalFormatting>
  <conditionalFormatting sqref="F421:F434">
    <cfRule type="cellIs" dxfId="376" priority="49" stopIfTrue="1" operator="equal">
      <formula>0</formula>
    </cfRule>
  </conditionalFormatting>
  <conditionalFormatting sqref="F421:F434">
    <cfRule type="cellIs" dxfId="375" priority="48" stopIfTrue="1" operator="equal">
      <formula>0</formula>
    </cfRule>
  </conditionalFormatting>
  <conditionalFormatting sqref="F471:F484">
    <cfRule type="cellIs" dxfId="374" priority="47" stopIfTrue="1" operator="equal">
      <formula>0</formula>
    </cfRule>
  </conditionalFormatting>
  <conditionalFormatting sqref="F471:F484">
    <cfRule type="cellIs" dxfId="373" priority="46" stopIfTrue="1" operator="equal">
      <formula>0</formula>
    </cfRule>
  </conditionalFormatting>
  <conditionalFormatting sqref="F488:F501">
    <cfRule type="cellIs" dxfId="372" priority="45" stopIfTrue="1" operator="equal">
      <formula>0</formula>
    </cfRule>
  </conditionalFormatting>
  <conditionalFormatting sqref="F488:F501">
    <cfRule type="cellIs" dxfId="371" priority="44" stopIfTrue="1" operator="equal">
      <formula>0</formula>
    </cfRule>
  </conditionalFormatting>
  <conditionalFormatting sqref="F538:F551">
    <cfRule type="cellIs" dxfId="370" priority="43" stopIfTrue="1" operator="equal">
      <formula>0</formula>
    </cfRule>
  </conditionalFormatting>
  <conditionalFormatting sqref="F538:F551">
    <cfRule type="cellIs" dxfId="369" priority="42" stopIfTrue="1" operator="equal">
      <formula>0</formula>
    </cfRule>
  </conditionalFormatting>
  <conditionalFormatting sqref="F555:F568">
    <cfRule type="cellIs" dxfId="368" priority="41" stopIfTrue="1" operator="equal">
      <formula>0</formula>
    </cfRule>
  </conditionalFormatting>
  <conditionalFormatting sqref="F555:F568">
    <cfRule type="cellIs" dxfId="367" priority="40" stopIfTrue="1" operator="equal">
      <formula>0</formula>
    </cfRule>
  </conditionalFormatting>
  <conditionalFormatting sqref="F605:F618">
    <cfRule type="cellIs" dxfId="366" priority="39" stopIfTrue="1" operator="equal">
      <formula>0</formula>
    </cfRule>
  </conditionalFormatting>
  <conditionalFormatting sqref="F605:F618">
    <cfRule type="cellIs" dxfId="365" priority="38" stopIfTrue="1" operator="equal">
      <formula>0</formula>
    </cfRule>
  </conditionalFormatting>
  <conditionalFormatting sqref="F622:F635">
    <cfRule type="cellIs" dxfId="364" priority="37" stopIfTrue="1" operator="equal">
      <formula>0</formula>
    </cfRule>
  </conditionalFormatting>
  <conditionalFormatting sqref="F622:F635">
    <cfRule type="cellIs" dxfId="363" priority="36" stopIfTrue="1" operator="equal">
      <formula>0</formula>
    </cfRule>
  </conditionalFormatting>
  <conditionalFormatting sqref="F672:F685">
    <cfRule type="cellIs" dxfId="362" priority="35" stopIfTrue="1" operator="equal">
      <formula>0</formula>
    </cfRule>
  </conditionalFormatting>
  <conditionalFormatting sqref="F672:F685">
    <cfRule type="cellIs" dxfId="361" priority="34" stopIfTrue="1" operator="equal">
      <formula>0</formula>
    </cfRule>
  </conditionalFormatting>
  <conditionalFormatting sqref="F689:F702">
    <cfRule type="cellIs" dxfId="360" priority="33" stopIfTrue="1" operator="equal">
      <formula>0</formula>
    </cfRule>
  </conditionalFormatting>
  <conditionalFormatting sqref="F689:F702">
    <cfRule type="cellIs" dxfId="359" priority="32" stopIfTrue="1" operator="equal">
      <formula>0</formula>
    </cfRule>
  </conditionalFormatting>
  <conditionalFormatting sqref="F739:F752">
    <cfRule type="cellIs" dxfId="358" priority="31" stopIfTrue="1" operator="equal">
      <formula>0</formula>
    </cfRule>
  </conditionalFormatting>
  <conditionalFormatting sqref="F739:F752">
    <cfRule type="cellIs" dxfId="357" priority="30" stopIfTrue="1" operator="equal">
      <formula>0</formula>
    </cfRule>
  </conditionalFormatting>
  <conditionalFormatting sqref="F756:F769">
    <cfRule type="cellIs" dxfId="356" priority="29" stopIfTrue="1" operator="equal">
      <formula>0</formula>
    </cfRule>
  </conditionalFormatting>
  <conditionalFormatting sqref="F756:F769">
    <cfRule type="cellIs" dxfId="355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354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353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352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351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350" priority="23" stopIfTrue="1" operator="equal">
      <formula>0</formula>
    </cfRule>
  </conditionalFormatting>
  <conditionalFormatting sqref="K69">
    <cfRule type="cellIs" dxfId="349" priority="22" stopIfTrue="1" operator="equal">
      <formula>0</formula>
    </cfRule>
  </conditionalFormatting>
  <conditionalFormatting sqref="K69">
    <cfRule type="cellIs" dxfId="348" priority="21" stopIfTrue="1" operator="equal">
      <formula>0</formula>
    </cfRule>
  </conditionalFormatting>
  <conditionalFormatting sqref="K136">
    <cfRule type="cellIs" dxfId="347" priority="20" stopIfTrue="1" operator="equal">
      <formula>0</formula>
    </cfRule>
  </conditionalFormatting>
  <conditionalFormatting sqref="K136">
    <cfRule type="cellIs" dxfId="346" priority="19" stopIfTrue="1" operator="equal">
      <formula>0</formula>
    </cfRule>
  </conditionalFormatting>
  <conditionalFormatting sqref="K203">
    <cfRule type="cellIs" dxfId="345" priority="18" stopIfTrue="1" operator="equal">
      <formula>0</formula>
    </cfRule>
  </conditionalFormatting>
  <conditionalFormatting sqref="K203">
    <cfRule type="cellIs" dxfId="344" priority="17" stopIfTrue="1" operator="equal">
      <formula>0</formula>
    </cfRule>
  </conditionalFormatting>
  <conditionalFormatting sqref="K270">
    <cfRule type="cellIs" dxfId="343" priority="16" stopIfTrue="1" operator="equal">
      <formula>0</formula>
    </cfRule>
  </conditionalFormatting>
  <conditionalFormatting sqref="K270">
    <cfRule type="cellIs" dxfId="342" priority="15" stopIfTrue="1" operator="equal">
      <formula>0</formula>
    </cfRule>
  </conditionalFormatting>
  <conditionalFormatting sqref="K337">
    <cfRule type="cellIs" dxfId="341" priority="14" stopIfTrue="1" operator="equal">
      <formula>0</formula>
    </cfRule>
  </conditionalFormatting>
  <conditionalFormatting sqref="K337">
    <cfRule type="cellIs" dxfId="340" priority="13" stopIfTrue="1" operator="equal">
      <formula>0</formula>
    </cfRule>
  </conditionalFormatting>
  <conditionalFormatting sqref="K404">
    <cfRule type="cellIs" dxfId="339" priority="12" stopIfTrue="1" operator="equal">
      <formula>0</formula>
    </cfRule>
  </conditionalFormatting>
  <conditionalFormatting sqref="K404">
    <cfRule type="cellIs" dxfId="338" priority="11" stopIfTrue="1" operator="equal">
      <formula>0</formula>
    </cfRule>
  </conditionalFormatting>
  <conditionalFormatting sqref="K471">
    <cfRule type="cellIs" dxfId="337" priority="10" stopIfTrue="1" operator="equal">
      <formula>0</formula>
    </cfRule>
  </conditionalFormatting>
  <conditionalFormatting sqref="K471">
    <cfRule type="cellIs" dxfId="336" priority="9" stopIfTrue="1" operator="equal">
      <formula>0</formula>
    </cfRule>
  </conditionalFormatting>
  <conditionalFormatting sqref="K538">
    <cfRule type="cellIs" dxfId="335" priority="8" stopIfTrue="1" operator="equal">
      <formula>0</formula>
    </cfRule>
  </conditionalFormatting>
  <conditionalFormatting sqref="K538">
    <cfRule type="cellIs" dxfId="334" priority="7" stopIfTrue="1" operator="equal">
      <formula>0</formula>
    </cfRule>
  </conditionalFormatting>
  <conditionalFormatting sqref="K605">
    <cfRule type="cellIs" dxfId="333" priority="6" stopIfTrue="1" operator="equal">
      <formula>0</formula>
    </cfRule>
  </conditionalFormatting>
  <conditionalFormatting sqref="K605">
    <cfRule type="cellIs" dxfId="332" priority="5" stopIfTrue="1" operator="equal">
      <formula>0</formula>
    </cfRule>
  </conditionalFormatting>
  <conditionalFormatting sqref="K672">
    <cfRule type="cellIs" dxfId="331" priority="4" stopIfTrue="1" operator="equal">
      <formula>0</formula>
    </cfRule>
  </conditionalFormatting>
  <conditionalFormatting sqref="K672">
    <cfRule type="cellIs" dxfId="330" priority="3" stopIfTrue="1" operator="equal">
      <formula>0</formula>
    </cfRule>
  </conditionalFormatting>
  <conditionalFormatting sqref="K739">
    <cfRule type="cellIs" dxfId="329" priority="2" stopIfTrue="1" operator="equal">
      <formula>0</formula>
    </cfRule>
  </conditionalFormatting>
  <conditionalFormatting sqref="K739">
    <cfRule type="cellIs" dxfId="328" priority="1" stopIfTrue="1" operator="equal">
      <formula>0</formula>
    </cfRule>
  </conditionalFormatting>
  <pageMargins left="0.14000000000000001" right="0.13" top="0.36" bottom="0.47" header="0.3" footer="0.3"/>
  <pageSetup paperSize="9" scale="97" fitToHeight="0" orientation="portrait" horizontalDpi="4294967293" verticalDpi="4294967293" r:id="rId1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topLeftCell="A592" workbookViewId="0">
      <selection activeCell="M32" sqref="M32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Roster!F81</f>
        <v>Dr Schwant von Eaglehorn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John Borojevic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516</v>
      </c>
      <c r="B3" s="519"/>
      <c r="C3" s="112"/>
      <c r="D3" s="119"/>
      <c r="E3" s="120"/>
      <c r="F3" s="121" t="str">
        <f>INDEX(Teamlists!A:D,MATCH($F$1,Teamlists!B:B,0)+2,4)</f>
        <v>Craig Proctor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Roster!F78</f>
        <v>42284</v>
      </c>
      <c r="B4" s="521"/>
      <c r="C4" s="112"/>
      <c r="D4" s="119"/>
      <c r="E4" s="120"/>
      <c r="F4" s="121" t="str">
        <f>INDEX(Teamlists!A:D,MATCH($F$1,Teamlists!B:B,0)+3,4)</f>
        <v>David Marshall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Tim Lynch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87" t="str">
        <f>Roster!F80</f>
        <v>B Grade</v>
      </c>
      <c r="C6" s="112"/>
      <c r="D6" s="119"/>
      <c r="E6" s="120"/>
      <c r="F6" s="121" t="str">
        <f>INDEX(Teamlists!A:D,MATCH($F$1,Teamlists!B:B,0)+5,4)</f>
        <v>Jane Davis ®®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Roster!F79</f>
        <v>Court 1</v>
      </c>
      <c r="C7" s="112"/>
      <c r="D7" s="119"/>
      <c r="E7" s="120"/>
      <c r="F7" s="121" t="str">
        <f>INDEX(Teamlists!A:D,MATCH($F$1,Teamlists!B:B,0)+6,4)</f>
        <v>Pete Rand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Roster!B80</f>
        <v>7:15pm</v>
      </c>
      <c r="C8" s="112"/>
      <c r="D8" s="119"/>
      <c r="E8" s="120"/>
      <c r="F8" s="121" t="str">
        <f>INDEX(Teamlists!A:D,MATCH($F$1,Teamlists!B:B,0)+7,4)</f>
        <v>Stephen Spinks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Talbot Matthews ®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Eddy Rand ®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Roster!F83</f>
        <v>Depth Charges</v>
      </c>
      <c r="C11" s="112"/>
      <c r="D11" s="119"/>
      <c r="E11" s="120"/>
      <c r="F11" s="121" t="str">
        <f>INDEX(Teamlists!A:D,MATCH($F$1,Teamlists!B:B,0)+10,4)</f>
        <v>Ben Linton ®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 t="str">
        <f>INDEX(Teamlists!A:D,MATCH($F$1,Teamlists!B:B,0)+11,4)</f>
        <v>Mark Richards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 t="str">
        <f>INDEX(Teamlists!A:D,MATCH($F$1,Teamlists!B:B,0)+12,4)</f>
        <v>Claire McCartney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Roster!F82</f>
        <v>Hot Chilli Prawns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Shaun Quin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Chris Lohberger</v>
      </c>
      <c r="G20" s="122"/>
      <c r="H20" s="123"/>
      <c r="I20" s="121"/>
      <c r="J20" s="121"/>
      <c r="K20" s="121"/>
    </row>
    <row r="21" spans="1:13" ht="12.75" customHeight="1" x14ac:dyDescent="0.2">
      <c r="A21" s="522">
        <f>Roster!F86</f>
        <v>0</v>
      </c>
      <c r="B21" s="523"/>
      <c r="C21" s="112"/>
      <c r="D21" s="137"/>
      <c r="E21" s="139"/>
      <c r="F21" s="121" t="str">
        <f>INDEX(Teamlists!A:D,MATCH($F$18,Teamlists!B:B,0)+3,4)</f>
        <v>Craig Sanderson</v>
      </c>
      <c r="G21" s="122"/>
      <c r="H21" s="123"/>
      <c r="I21" s="121"/>
      <c r="J21" s="121"/>
      <c r="K21" s="121"/>
    </row>
    <row r="22" spans="1:13" ht="12.75" customHeight="1" x14ac:dyDescent="0.25">
      <c r="A22" s="522" t="str">
        <f>Roster!F87</f>
        <v>Simon T</v>
      </c>
      <c r="B22" s="523"/>
      <c r="C22" s="112"/>
      <c r="D22" s="137"/>
      <c r="E22" s="120"/>
      <c r="F22" s="121" t="str">
        <f>INDEX(Teamlists!A:D,MATCH($F$18,Teamlists!B:B,0)+4,4)</f>
        <v>Rudy Kloser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Matt Sherlock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Matt Webb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Piete Vanderwoude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Ray Brereton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>
        <f>INDEX(Teamlists!A:D,MATCH($F$18,Teamlists!B:B,0)+9,4)</f>
        <v>0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3">
      <c r="A30" s="143"/>
      <c r="B30" s="144"/>
      <c r="C30" s="112"/>
      <c r="D30" s="137"/>
      <c r="E30" s="120"/>
      <c r="F30" s="121" t="str">
        <f>INDEX(Teamlists!A:D,MATCH($F$18,Teamlists!B:B,0)+12,4)</f>
        <v xml:space="preserve"> </v>
      </c>
      <c r="G30" s="122"/>
      <c r="H30" s="123"/>
      <c r="I30" s="121"/>
      <c r="J30" s="121"/>
      <c r="K30" s="121"/>
    </row>
    <row r="31" spans="1:13" ht="12.75" customHeight="1" x14ac:dyDescent="0.25">
      <c r="A31" s="112"/>
      <c r="B31" s="133"/>
      <c r="C31" s="112"/>
      <c r="D31" s="137"/>
      <c r="E31" s="120"/>
      <c r="F31" s="121" t="str">
        <f>INDEX(Teamlists!A:D,MATCH($F$18,Teamlists!B:B,0)+13,4)</f>
        <v xml:space="preserve"> 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 t="str">
        <f>INDEX(Teamlists!A:D,MATCH($F$18,Teamlists!B:B,0)+14,4)</f>
        <v xml:space="preserve"> 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502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502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502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503"/>
      <c r="C64" s="503"/>
      <c r="D64" s="503"/>
      <c r="E64" s="503"/>
      <c r="F64" s="503"/>
      <c r="G64" s="503"/>
      <c r="H64" s="503"/>
      <c r="I64" s="503"/>
      <c r="J64" s="503"/>
    </row>
    <row r="65" spans="1:29" s="502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502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502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Roster!G81</f>
        <v xml:space="preserve">Vikings 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Hunter Smalley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12</v>
      </c>
      <c r="B70" s="519"/>
      <c r="C70" s="112"/>
      <c r="D70" s="119"/>
      <c r="E70" s="120"/>
      <c r="F70" s="121" t="str">
        <f>INDEX(Teamlists!A:D,MATCH($F$68,Teamlists!B:B,0)+2,4)</f>
        <v>Holly Russell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Roster!F78</f>
        <v>42284</v>
      </c>
      <c r="B71" s="521"/>
      <c r="C71" s="112"/>
      <c r="D71" s="119"/>
      <c r="E71" s="120"/>
      <c r="F71" s="121" t="str">
        <f>INDEX(Teamlists!A:D,MATCH($F$68,Teamlists!B:B,0)+3,4)</f>
        <v>Louis Crowe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Bronte Abell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Roster!G5</f>
        <v>D Grade</v>
      </c>
      <c r="C73" s="112"/>
      <c r="D73" s="119"/>
      <c r="E73" s="120"/>
      <c r="F73" s="121" t="str">
        <f>INDEX(Teamlists!A:D,MATCH($F$68,Teamlists!B:B,0)+5,4)</f>
        <v>Jaidyn Estcourt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Roster!G4</f>
        <v>Court 2</v>
      </c>
      <c r="C74" s="112"/>
      <c r="D74" s="119"/>
      <c r="E74" s="120"/>
      <c r="F74" s="121" t="str">
        <f>INDEX(Teamlists!A:D,MATCH($F$68,Teamlists!B:B,0)+6,4)</f>
        <v>Emily Taylor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Roster!B5</f>
        <v>7:15pm</v>
      </c>
      <c r="C75" s="112"/>
      <c r="D75" s="119"/>
      <c r="E75" s="120"/>
      <c r="F75" s="121" t="str">
        <f>INDEX(Teamlists!A:D,MATCH($F$68,Teamlists!B:B,0)+7,4)</f>
        <v>Jordan Struthers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Ellie Bowd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James Trotter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Roster!G83</f>
        <v>UTAS Flounders</v>
      </c>
      <c r="C78" s="112"/>
      <c r="D78" s="119"/>
      <c r="E78" s="120"/>
      <c r="F78" s="121" t="str">
        <f>INDEX(Teamlists!A:D,MATCH($F$68,Teamlists!B:B,0)+10,4)</f>
        <v>Joe Waddington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 t="str">
        <f>INDEX(Teamlists!A:D,MATCH($F$68,Teamlists!B:B,0)+14,4)</f>
        <v xml:space="preserve"> 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Roster!G82</f>
        <v>Barbarians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Heather Fenderson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Roster!G9</f>
        <v>0</v>
      </c>
      <c r="C87" s="112"/>
      <c r="D87" s="137"/>
      <c r="E87" s="139"/>
      <c r="F87" s="121" t="str">
        <f>INDEX(Teamlists!A:D,MATCH($F$85,Teamlists!B:B,0)+2,4)</f>
        <v>Ben Linton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Roster!G86</f>
        <v>0</v>
      </c>
      <c r="B88" s="523"/>
      <c r="C88" s="112"/>
      <c r="D88" s="137"/>
      <c r="E88" s="139"/>
      <c r="F88" s="121" t="str">
        <f>INDEX(Teamlists!A:D,MATCH($F$85,Teamlists!B:B,0)+3,4)</f>
        <v>Harry  Owens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Roster!G87</f>
        <v>0</v>
      </c>
      <c r="B89" s="523"/>
      <c r="C89" s="112"/>
      <c r="D89" s="137"/>
      <c r="E89" s="120"/>
      <c r="F89" s="121" t="str">
        <f>INDEX(Teamlists!A:D,MATCH($F$85,Teamlists!B:B,0)+4,4)</f>
        <v>Mahala Fannon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Erik Roberts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Maia Medhurst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Tasman Inglis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Amelia Newman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Brumby Smalley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>
        <f>INDEX(Teamlists!A:D,MATCH($F$85,Teamlists!B:B,0)+10,4)</f>
        <v>0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>
        <f>INDEX(Teamlists!A:D,MATCH($F$85,Teamlists!B:B,0)+14,4)</f>
        <v>0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502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502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502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503"/>
      <c r="C131" s="503"/>
      <c r="D131" s="503"/>
      <c r="E131" s="503"/>
      <c r="F131" s="503"/>
      <c r="G131" s="503"/>
      <c r="H131" s="503"/>
      <c r="I131" s="503"/>
      <c r="J131" s="503"/>
    </row>
    <row r="132" spans="1:29" s="502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502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502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Roster!H81</f>
        <v>Gladiators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Maisey  Fraser-Easton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12</v>
      </c>
      <c r="B137" s="519"/>
      <c r="C137" s="112"/>
      <c r="D137" s="119"/>
      <c r="E137" s="120"/>
      <c r="F137" s="121" t="str">
        <f>INDEX(Teamlists!A:D,MATCH($F$135,Teamlists!B:B,0)+2,4)</f>
        <v>Alex  Davies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Roster!F78</f>
        <v>42284</v>
      </c>
      <c r="B138" s="521"/>
      <c r="C138" s="112"/>
      <c r="D138" s="119"/>
      <c r="E138" s="120"/>
      <c r="F138" s="121" t="str">
        <f>INDEX(Teamlists!A:D,MATCH($F$135,Teamlists!B:B,0)+3,4)</f>
        <v>Simon Watt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Elise Cleary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Roster!H80</f>
        <v>D Grade</v>
      </c>
      <c r="C140" s="112"/>
      <c r="D140" s="119"/>
      <c r="E140" s="120"/>
      <c r="F140" s="121" t="str">
        <f>INDEX(Teamlists!A:D,MATCH($F$135,Teamlists!B:B,0)+5,4)</f>
        <v>Matthew French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Roster!H79</f>
        <v>Court 3</v>
      </c>
      <c r="C141" s="112"/>
      <c r="D141" s="119"/>
      <c r="E141" s="120"/>
      <c r="F141" s="121" t="str">
        <f>INDEX(Teamlists!A:D,MATCH($F$135,Teamlists!B:B,0)+6,4)</f>
        <v>Maddie Lohrey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Roster!B80</f>
        <v>7:15pm</v>
      </c>
      <c r="C142" s="112"/>
      <c r="D142" s="119"/>
      <c r="E142" s="120"/>
      <c r="F142" s="121" t="str">
        <f>INDEX(Teamlists!A:D,MATCH($F$135,Teamlists!B:B,0)+7,4)</f>
        <v>Max Chung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INDEX(Teamlists!A:D,MATCH($F$18,Teamlists!B:B,0)+8,4)</f>
        <v>Ray Brereton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Jerry Eaton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Roster!H83</f>
        <v>Ariba Amoebas</v>
      </c>
      <c r="C145" s="112"/>
      <c r="D145" s="119"/>
      <c r="E145" s="120"/>
      <c r="F145" s="121" t="str">
        <f>INDEX(Teamlists!A:D,MATCH($F$135,Teamlists!B:B,0)+10,4)</f>
        <v>Oliver Wareing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Roster!H82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Roster!H9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Roster!H86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Roster!H87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502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502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502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503"/>
      <c r="C198" s="503"/>
      <c r="D198" s="503"/>
      <c r="E198" s="503"/>
      <c r="F198" s="503"/>
      <c r="G198" s="503"/>
      <c r="H198" s="503"/>
      <c r="I198" s="503"/>
      <c r="J198" s="503"/>
    </row>
    <row r="199" spans="1:29" s="502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502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502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Roster!F89</f>
        <v>Depth Charges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Harry Van Der Woude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12</v>
      </c>
      <c r="B204" s="519"/>
      <c r="C204" s="112"/>
      <c r="D204" s="119"/>
      <c r="E204" s="120"/>
      <c r="F204" s="121" t="str">
        <f>INDEX(Teamlists!A:D,MATCH($F$202,Teamlists!B:B,0)+2,4)</f>
        <v>Craig Granquist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Roster!F78</f>
        <v>42284</v>
      </c>
      <c r="B205" s="521"/>
      <c r="C205" s="112"/>
      <c r="D205" s="119"/>
      <c r="E205" s="120"/>
      <c r="F205" s="121" t="str">
        <f>INDEX(Teamlists!A:D,MATCH($F$202,Teamlists!B:B,0)+3,4)</f>
        <v>Glenn Wickham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>Colin Hepher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Roster!F88</f>
        <v>A Grade</v>
      </c>
      <c r="C207" s="112"/>
      <c r="D207" s="119"/>
      <c r="E207" s="120"/>
      <c r="F207" s="121" t="str">
        <f>INDEX(Teamlists!A:D,MATCH($F$202,Teamlists!B:B,0)+5,4)</f>
        <v>Ian Shanahan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Roster!F79</f>
        <v>Court 1</v>
      </c>
      <c r="C208" s="112"/>
      <c r="D208" s="119"/>
      <c r="E208" s="120"/>
      <c r="F208" s="121" t="str">
        <f>INDEX(Teamlists!A:D,MATCH($F$202,Teamlists!B:B,0)+6,4)</f>
        <v>Matt McCartney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Roster!B88</f>
        <v>7:53pm</v>
      </c>
      <c r="C209" s="112"/>
      <c r="D209" s="119"/>
      <c r="E209" s="120"/>
      <c r="F209" s="121" t="str">
        <f>INDEX(Teamlists!A:D,MATCH($F$202,Teamlists!B:B,0)+7,4)</f>
        <v>Simon Talbot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Tori Wickham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Fiona Walsh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Roster!F91</f>
        <v>Aquaholics</v>
      </c>
      <c r="C212" s="112"/>
      <c r="D212" s="119"/>
      <c r="E212" s="120"/>
      <c r="F212" s="121" t="str">
        <f>INDEX(Teamlists!A:D,MATCH($F$202,Teamlists!B:B,0)+10,4)</f>
        <v>James Milner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 t="str">
        <f>INDEX(Teamlists!A:D,MATCH($F$202,Teamlists!B:B,0)+11,4)</f>
        <v xml:space="preserve"> 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Roster!F90</f>
        <v>Turbo Taddies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Nick Yong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Aidan Young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Roster!F94</f>
        <v>0</v>
      </c>
      <c r="B222" s="523"/>
      <c r="C222" s="112"/>
      <c r="D222" s="137"/>
      <c r="E222" s="139"/>
      <c r="F222" s="121" t="str">
        <f>INDEX(Teamlists!A:D,MATCH($F$219,Teamlists!B:B,0)+3,4)</f>
        <v>Cameron Lewis</v>
      </c>
      <c r="G222" s="122"/>
      <c r="H222" s="123"/>
      <c r="I222" s="121"/>
      <c r="J222" s="121"/>
      <c r="K222" s="121"/>
    </row>
    <row r="223" spans="1:13" ht="12.75" customHeight="1" x14ac:dyDescent="0.25">
      <c r="A223" s="522" t="str">
        <f>Roster!F95</f>
        <v>Jeremy S</v>
      </c>
      <c r="B223" s="523"/>
      <c r="C223" s="112"/>
      <c r="D223" s="137"/>
      <c r="E223" s="120"/>
      <c r="F223" s="121" t="str">
        <f>INDEX(Teamlists!A:D,MATCH($F$219,Teamlists!B:B,0)+4,4)</f>
        <v>Olivia Johnson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Jason Whelan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Job Carr-Turbitt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Ben Coombe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Nathan Whelan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Matt Iiles ®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>
        <f>INDEX(Teamlists!A:D,MATCH($F$219,Teamlists!B:B,0)+10,4)</f>
        <v>0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502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502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502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503"/>
      <c r="C265" s="503"/>
      <c r="D265" s="503"/>
      <c r="E265" s="503"/>
      <c r="F265" s="503"/>
      <c r="G265" s="503"/>
      <c r="H265" s="503"/>
      <c r="I265" s="503"/>
      <c r="J265" s="503"/>
    </row>
    <row r="266" spans="1:29" s="502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502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502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Roster!G89</f>
        <v>UTAS Flounders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Eddy Rand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12</v>
      </c>
      <c r="B271" s="519"/>
      <c r="C271" s="112"/>
      <c r="D271" s="119"/>
      <c r="E271" s="120"/>
      <c r="F271" s="121" t="str">
        <f>INDEX(Teamlists!A:D,MATCH($F$269,Teamlists!B:B,0)+2,4)</f>
        <v>Ben Linton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Roster!F78</f>
        <v>42284</v>
      </c>
      <c r="B272" s="521"/>
      <c r="C272" s="112"/>
      <c r="D272" s="119"/>
      <c r="E272" s="120"/>
      <c r="F272" s="121" t="str">
        <f>INDEX(Teamlists!A:D,MATCH($F$269,Teamlists!B:B,0)+3,4)</f>
        <v>Nate Brennan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>
        <f>INDEX(Teamlists!A:D,MATCH($F$269,Teamlists!B:B,0)+4,4)</f>
        <v>0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Roster!G88</f>
        <v>C Grade</v>
      </c>
      <c r="C274" s="112"/>
      <c r="D274" s="119"/>
      <c r="E274" s="120"/>
      <c r="F274" s="121">
        <f>INDEX(Teamlists!A:D,MATCH($F$269,Teamlists!B:B,0)+5,4)</f>
        <v>0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Roster!G79</f>
        <v>Court 2</v>
      </c>
      <c r="C275" s="112"/>
      <c r="D275" s="119"/>
      <c r="E275" s="120"/>
      <c r="F275" s="121">
        <f>INDEX(Teamlists!A:D,MATCH($F$269,Teamlists!B:B,0)+6,4)</f>
        <v>0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Roster!B88</f>
        <v>7:53pm</v>
      </c>
      <c r="C276" s="112"/>
      <c r="D276" s="119"/>
      <c r="E276" s="120"/>
      <c r="F276" s="121">
        <f>INDEX(Teamlists!A:D,MATCH($F$269,Teamlists!B:B,0)+7,4)</f>
        <v>0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>
        <f>INDEX(Teamlists!A:D,MATCH($F$269,Teamlists!B:B,0)+8,4)</f>
        <v>0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>
        <f>INDEX(Teamlists!A:D,MATCH($F$269,Teamlists!B:B,0)+9,4)</f>
        <v>0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Roster!G91</f>
        <v>Hot Chilli Prawns</v>
      </c>
      <c r="C279" s="112"/>
      <c r="D279" s="119"/>
      <c r="E279" s="120"/>
      <c r="F279" s="121">
        <f>INDEX(Teamlists!A:D,MATCH($F$269,Teamlists!B:B,0)+10,4)</f>
        <v>0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>
        <f>INDEX(Teamlists!A:D,MATCH($F$269,Teamlists!B:B,0)+11,4)</f>
        <v>0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>
        <f>INDEX(Teamlists!A:D,MATCH($F$269,Teamlists!B:B,0)+12,4)</f>
        <v>0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Roster!G90</f>
        <v>What the Puck?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 xml:space="preserve">Izzy Dunn © 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Louis Roberts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Roster!G94</f>
        <v>0</v>
      </c>
      <c r="B289" s="523"/>
      <c r="C289" s="112"/>
      <c r="D289" s="137"/>
      <c r="E289" s="139"/>
      <c r="F289" s="121" t="str">
        <f>INDEX(Teamlists!A:D,MATCH($F$286,Teamlists!B:B,0)+3,4)</f>
        <v>Lauren Davidson</v>
      </c>
      <c r="G289" s="122"/>
      <c r="H289" s="123"/>
      <c r="I289" s="121"/>
      <c r="J289" s="121"/>
      <c r="K289" s="121"/>
    </row>
    <row r="290" spans="1:13" ht="12.75" customHeight="1" x14ac:dyDescent="0.25">
      <c r="A290" s="522" t="str">
        <f>Roster!G95</f>
        <v>Rowan T</v>
      </c>
      <c r="B290" s="523"/>
      <c r="C290" s="112"/>
      <c r="D290" s="137"/>
      <c r="E290" s="120"/>
      <c r="F290" s="121" t="str">
        <f>INDEX(Teamlists!A:D,MATCH($F$286,Teamlists!B:B,0)+4,4)</f>
        <v>Emma Condie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Harry Owens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Harry Payne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Miriam Roberts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 t="str">
        <f>INDEX(Teamlists!A:D,MATCH($F$286,Teamlists!B:B,0)+8,4)</f>
        <v>Phillida Bridley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 t="str">
        <f>INDEX(Teamlists!A:D,MATCH($F$286,Teamlists!B:B,0)+9,4)</f>
        <v>Maisey Fraser-Easton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>
        <f>INDEX(Teamlists!A:D,MATCH($F$286,Teamlists!B:B,0)+10,4)</f>
        <v>0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>
        <f>INDEX(Teamlists!A:D,MATCH($F$286,Teamlists!B:B,0)+11,4)</f>
        <v>0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502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502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502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503"/>
      <c r="C332" s="503"/>
      <c r="D332" s="503"/>
      <c r="E332" s="503"/>
      <c r="F332" s="503"/>
      <c r="G332" s="503"/>
      <c r="H332" s="503"/>
      <c r="I332" s="503"/>
      <c r="J332" s="503"/>
    </row>
    <row r="333" spans="1:29" s="502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502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502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Roster!H89</f>
        <v>SOS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Andrew Winch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12</v>
      </c>
      <c r="B338" s="519"/>
      <c r="C338" s="112"/>
      <c r="D338" s="119"/>
      <c r="E338" s="120"/>
      <c r="F338" s="121" t="str">
        <f>INDEX(Teamlists!A:D,MATCH($F$336,Teamlists!B:B,0)+2,4)</f>
        <v>Bob Schlesinger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Roster!F78</f>
        <v>42284</v>
      </c>
      <c r="B339" s="521"/>
      <c r="C339" s="112"/>
      <c r="D339" s="119"/>
      <c r="E339" s="120"/>
      <c r="F339" s="121" t="str">
        <f>INDEX(Teamlists!A:D,MATCH($F$336,Teamlists!B:B,0)+3,4)</f>
        <v>Chris Schuecker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Damien Jacobs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Roster!H88</f>
        <v>B Grade</v>
      </c>
      <c r="C341" s="112"/>
      <c r="D341" s="119"/>
      <c r="E341" s="120"/>
      <c r="F341" s="121" t="str">
        <f>INDEX(Teamlists!A:D,MATCH($F$336,Teamlists!B:B,0)+5,4)</f>
        <v>David Moody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Roster!H79</f>
        <v>Court 3</v>
      </c>
      <c r="C342" s="112"/>
      <c r="D342" s="119"/>
      <c r="E342" s="120"/>
      <c r="F342" s="121" t="str">
        <f>INDEX(Teamlists!A:D,MATCH($F$336,Teamlists!B:B,0)+6,4)</f>
        <v>Ed Jamieson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Roster!B88</f>
        <v>7:53pm</v>
      </c>
      <c r="C343" s="112"/>
      <c r="D343" s="119"/>
      <c r="E343" s="120"/>
      <c r="F343" s="121" t="str">
        <f>INDEX(Teamlists!A:D,MATCH($F$336,Teamlists!B:B,0)+7,4)</f>
        <v>Paul McCartney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Rohan Thurstans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Scott Cooper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Roster!H91</f>
        <v>Dr Schwant von Eaglehorn</v>
      </c>
      <c r="C346" s="112"/>
      <c r="D346" s="119"/>
      <c r="E346" s="120"/>
      <c r="F346" s="121" t="str">
        <f>INDEX(Teamlists!A:D,MATCH($F$336,Teamlists!B:B,0)+10,4)</f>
        <v>Sven Doedens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Roster!H90</f>
        <v>Ariba Amoebas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Chris Bond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Kirstie Kay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Roster!H94</f>
        <v>0</v>
      </c>
      <c r="B356" s="523"/>
      <c r="C356" s="112"/>
      <c r="D356" s="137"/>
      <c r="E356" s="139"/>
      <c r="F356" s="121" t="str">
        <f>INDEX(Teamlists!A:D,MATCH($F$353,Teamlists!B:B,0)+3,4)</f>
        <v>Stephanie Wickham</v>
      </c>
      <c r="G356" s="122"/>
      <c r="H356" s="123"/>
      <c r="I356" s="121"/>
      <c r="J356" s="121"/>
      <c r="K356" s="121"/>
    </row>
    <row r="357" spans="1:13" ht="12.75" customHeight="1" x14ac:dyDescent="0.25">
      <c r="A357" s="522" t="str">
        <f>Roster!H95</f>
        <v>Jane D</v>
      </c>
      <c r="B357" s="523"/>
      <c r="C357" s="112"/>
      <c r="D357" s="137"/>
      <c r="E357" s="120"/>
      <c r="F357" s="121" t="str">
        <f>INDEX(Teamlists!A:D,MATCH($F$353,Teamlists!B:B,0)+4,4)</f>
        <v>David Hilder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Jack Adolph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Larnie Linton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Jack Inglis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>
        <f>INDEX(Teamlists!A:D,MATCH($F$353,Teamlists!B:B,0)+8,4)</f>
        <v>0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>
        <f>INDEX(Teamlists!A:D,MATCH($F$353,Teamlists!B:B,0)+9,4)</f>
        <v>0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>
        <f>INDEX(Teamlists!A:D,MATCH($F$353,Teamlists!B:B,0)+12,4)</f>
        <v>0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>
        <f>INDEX(Teamlists!A:D,MATCH($F$353,Teamlists!B:B,0)+13,4)</f>
        <v>0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>
        <f>INDEX(Teamlists!A:D,MATCH($F$353,Teamlists!B:B,0)+14,4)</f>
        <v>0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502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502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502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503"/>
      <c r="C399" s="503"/>
      <c r="D399" s="503"/>
      <c r="E399" s="503"/>
      <c r="F399" s="503"/>
      <c r="G399" s="503"/>
      <c r="H399" s="503"/>
      <c r="I399" s="503"/>
      <c r="J399" s="503"/>
    </row>
    <row r="400" spans="1:29" s="502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502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502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Roster!F97</f>
        <v>Aquaholics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Steve Kilpatrick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12</v>
      </c>
      <c r="B405" s="519"/>
      <c r="C405" s="112"/>
      <c r="D405" s="119"/>
      <c r="E405" s="120"/>
      <c r="F405" s="121" t="str">
        <f>INDEX(Teamlists!A:D,MATCH($F$403,Teamlists!B:B,0)+2,4)</f>
        <v>Olivia Sanderson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Roster!F78</f>
        <v>42284</v>
      </c>
      <c r="B406" s="521"/>
      <c r="C406" s="112"/>
      <c r="D406" s="119"/>
      <c r="E406" s="120"/>
      <c r="F406" s="121" t="str">
        <f>INDEX(Teamlists!A:D,MATCH($F$403,Teamlists!B:B,0)+3,4)</f>
        <v>Brett Blandford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Chris Schuecker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Roster!F96</f>
        <v>A Grade</v>
      </c>
      <c r="C408" s="112"/>
      <c r="D408" s="119"/>
      <c r="E408" s="120"/>
      <c r="F408" s="121" t="str">
        <f>INDEX(Teamlists!A:D,MATCH($F$403,Teamlists!B:B,0)+5,4)</f>
        <v>Jeremy Sugden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Roster!F79</f>
        <v>Court 1</v>
      </c>
      <c r="C409" s="112"/>
      <c r="D409" s="119"/>
      <c r="E409" s="120"/>
      <c r="F409" s="121" t="str">
        <f>INDEX(Teamlists!A:D,MATCH($F$403,Teamlists!B:B,0)+6,4)</f>
        <v>Matt Baker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Roster!B96</f>
        <v>8:29pm</v>
      </c>
      <c r="C410" s="112"/>
      <c r="D410" s="119"/>
      <c r="E410" s="120"/>
      <c r="F410" s="121" t="str">
        <f>INDEX(Teamlists!A:D,MATCH($F$403,Teamlists!B:B,0)+7,4)</f>
        <v>Nick Johnston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Robbie Kilpatrick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Scott Allen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Roster!F99</f>
        <v>Floggers</v>
      </c>
      <c r="C413" s="112"/>
      <c r="D413" s="119"/>
      <c r="E413" s="120"/>
      <c r="F413" s="121" t="str">
        <f>INDEX(Teamlists!A:D,MATCH($F$403,Teamlists!B:B,0)+10,4)</f>
        <v>Rowan Trebilco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Roster!F98</f>
        <v>Raging Ranga's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Jack Robert-Tissot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Romy Keppel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Roster!F102</f>
        <v>0</v>
      </c>
      <c r="B423" s="523"/>
      <c r="C423" s="112"/>
      <c r="D423" s="137"/>
      <c r="E423" s="139"/>
      <c r="F423" s="121" t="str">
        <f>INDEX(Teamlists!A:D,MATCH($F$420,Teamlists!B:B,0)+3,4)</f>
        <v>Liam Quin</v>
      </c>
      <c r="G423" s="122"/>
      <c r="H423" s="123"/>
      <c r="I423" s="121"/>
      <c r="J423" s="121"/>
      <c r="K423" s="121"/>
    </row>
    <row r="424" spans="1:13" ht="12.75" customHeight="1" x14ac:dyDescent="0.25">
      <c r="A424" s="522" t="str">
        <f>Roster!F103</f>
        <v>Matt MC</v>
      </c>
      <c r="B424" s="523"/>
      <c r="C424" s="112"/>
      <c r="D424" s="137"/>
      <c r="E424" s="120"/>
      <c r="F424" s="121" t="str">
        <f>INDEX(Teamlists!A:D,MATCH($F$420,Teamlists!B:B,0)+4,4)</f>
        <v>Garry Davidson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Richard Cleary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Tom Howarth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William Bowling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Toby Bond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Patrick Meany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>
        <f>INDEX(Teamlists!A:D,MATCH($F$420,Teamlists!B:B,0)+10,4)</f>
        <v>0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>
        <f>INDEX(Teamlists!A:D,MATCH($F$420,Teamlists!B:B,0)+11,4)</f>
        <v>0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502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502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502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503"/>
      <c r="C466" s="503"/>
      <c r="D466" s="503"/>
      <c r="E466" s="503"/>
      <c r="F466" s="503"/>
      <c r="G466" s="503"/>
      <c r="H466" s="503"/>
      <c r="I466" s="503"/>
      <c r="J466" s="503"/>
    </row>
    <row r="467" spans="1:29" s="502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502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502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Roster!G97</f>
        <v>Plying Pucksters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>Chris Allchin ©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12</v>
      </c>
      <c r="B472" s="519"/>
      <c r="C472" s="112"/>
      <c r="D472" s="119"/>
      <c r="E472" s="120"/>
      <c r="F472" s="121" t="str">
        <f>INDEX(Teamlists!A:D,MATCH($F$470,Teamlists!B:B,0)+2,4)</f>
        <v xml:space="preserve">George Williams 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Roster!F78</f>
        <v>42284</v>
      </c>
      <c r="B473" s="521"/>
      <c r="C473" s="112"/>
      <c r="D473" s="119"/>
      <c r="E473" s="120"/>
      <c r="F473" s="121" t="str">
        <f>INDEX(Teamlists!A:D,MATCH($F$470,Teamlists!B:B,0)+3,4)</f>
        <v>Jeremy Kearney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Dan Brown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Roster!G96</f>
        <v>C Grade</v>
      </c>
      <c r="C475" s="112"/>
      <c r="D475" s="119"/>
      <c r="E475" s="120"/>
      <c r="F475" s="121" t="str">
        <f>INDEX(Teamlists!A:D,MATCH($F$470,Teamlists!B:B,0)+5,4)</f>
        <v>Gabby Brown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Roster!G79</f>
        <v>Court 2</v>
      </c>
      <c r="C476" s="112"/>
      <c r="D476" s="119"/>
      <c r="E476" s="120"/>
      <c r="F476" s="121" t="str">
        <f>INDEX(Teamlists!A:D,MATCH($F$470,Teamlists!B:B,0)+6,4)</f>
        <v>John Walch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Roster!B96</f>
        <v>8:29pm</v>
      </c>
      <c r="C477" s="112"/>
      <c r="D477" s="119"/>
      <c r="E477" s="120"/>
      <c r="F477" s="121" t="str">
        <f>INDEX(Teamlists!A:D,MATCH($F$470,Teamlists!B:B,0)+7,4)</f>
        <v>Tony Lumley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>
        <f>INDEX(Teamlists!A:D,MATCH($F$470,Teamlists!B:B,0)+8,4)</f>
        <v>0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>
        <f>INDEX(Teamlists!A:D,MATCH($F$470,Teamlists!B:B,0)+9,4)</f>
        <v>0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Roster!G99</f>
        <v>SOS</v>
      </c>
      <c r="C480" s="112"/>
      <c r="D480" s="119"/>
      <c r="E480" s="120"/>
      <c r="F480" s="121">
        <f>INDEX(Teamlists!A:D,MATCH($F$470,Teamlists!B:B,0)+10,4)</f>
        <v>0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 t="str">
        <f>INDEX(Teamlists!A:D,MATCH($F$470,Teamlists!B:B,0)+13,4)</f>
        <v xml:space="preserve"> 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Roster!G98</f>
        <v>The Grizzlies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Henry Maxwell ©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Austin Stephens</v>
      </c>
      <c r="G489" s="122"/>
      <c r="H489" s="123"/>
      <c r="I489" s="121"/>
      <c r="J489" s="121"/>
      <c r="K489" s="121"/>
    </row>
    <row r="490" spans="1:13" ht="12.75" customHeight="1" x14ac:dyDescent="0.25">
      <c r="A490" s="522">
        <f>Roster!G102</f>
        <v>0</v>
      </c>
      <c r="B490" s="523"/>
      <c r="C490" s="112"/>
      <c r="D490" s="137"/>
      <c r="E490" s="139"/>
      <c r="F490" s="121" t="str">
        <f>INDEX(Teamlists!A:D,MATCH($F$487,Teamlists!B:B,0)+3,4)</f>
        <v>David Furmage</v>
      </c>
      <c r="G490" s="122"/>
      <c r="H490" s="123"/>
      <c r="I490" s="121"/>
      <c r="J490" s="121"/>
      <c r="K490" s="121"/>
    </row>
    <row r="491" spans="1:13" ht="12.75" customHeight="1" x14ac:dyDescent="0.25">
      <c r="A491" s="522" t="str">
        <f>Roster!G103</f>
        <v>Dave Hilder</v>
      </c>
      <c r="B491" s="523"/>
      <c r="C491" s="112"/>
      <c r="D491" s="137"/>
      <c r="E491" s="120"/>
      <c r="F491" s="121" t="str">
        <f>INDEX(Teamlists!A:D,MATCH($F$487,Teamlists!B:B,0)+4,4)</f>
        <v>Elizabeth Thurn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 t="str">
        <f>INDEX(Teamlists!A:D,MATCH($F$487,Teamlists!B:B,0)+5,4)</f>
        <v>Oliver Maxwell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Robbie Gaffney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Seb Krasnicki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 t="str">
        <f>INDEX(Teamlists!A:D,MATCH($F$487,Teamlists!B:B,0)+8,4)</f>
        <v>Scott Rag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 t="str">
        <f>INDEX(Teamlists!A:D,MATCH($F$487,Teamlists!B:B,0)+9,4)</f>
        <v>Tim Lamb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 t="str">
        <f>INDEX(Teamlists!A:D,MATCH($F$487,Teamlists!B:B,0)+10,4)</f>
        <v>Tom Krasnicki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 t="str">
        <f>INDEX(Teamlists!A:D,MATCH($F$487,Teamlists!B:B,0)+11,4)</f>
        <v>Laura Smith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502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502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502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503"/>
      <c r="C533" s="503"/>
      <c r="D533" s="503"/>
      <c r="E533" s="503"/>
      <c r="F533" s="503"/>
      <c r="G533" s="503"/>
      <c r="H533" s="503"/>
      <c r="I533" s="503"/>
      <c r="J533" s="503"/>
    </row>
    <row r="534" spans="1:29" s="502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502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502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Roster!H97</f>
        <v>Cilia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Michelle Castle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12</v>
      </c>
      <c r="B539" s="519"/>
      <c r="C539" s="112"/>
      <c r="D539" s="119"/>
      <c r="E539" s="120"/>
      <c r="F539" s="121" t="str">
        <f>INDEX(Teamlists!A:D,MATCH($F$537,Teamlists!B:B,0)+2,4)</f>
        <v>Simon Featherstone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Roster!F78</f>
        <v>42284</v>
      </c>
      <c r="B540" s="521"/>
      <c r="C540" s="112"/>
      <c r="D540" s="119"/>
      <c r="E540" s="120"/>
      <c r="F540" s="121" t="str">
        <f>INDEX(Teamlists!A:D,MATCH($F$537,Teamlists!B:B,0)+3,4)</f>
        <v>Greg Taylor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Harry Payne ®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Roster!H96</f>
        <v>B Grade</v>
      </c>
      <c r="C542" s="112"/>
      <c r="D542" s="119"/>
      <c r="E542" s="120"/>
      <c r="F542" s="121" t="str">
        <f>INDEX(Teamlists!A:D,MATCH($F$537,Teamlists!B:B,0)+5,4)</f>
        <v>Imogen Paine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Roster!H79</f>
        <v>Court 3</v>
      </c>
      <c r="C543" s="112"/>
      <c r="D543" s="119"/>
      <c r="E543" s="120"/>
      <c r="F543" s="121" t="str">
        <f>INDEX(Teamlists!A:D,MATCH($F$537,Teamlists!B:B,0)+6,4)</f>
        <v>Juliet Payne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Roster!B96</f>
        <v>8:29pm</v>
      </c>
      <c r="C544" s="112"/>
      <c r="D544" s="119"/>
      <c r="E544" s="120"/>
      <c r="F544" s="121" t="str">
        <f>INDEX(Teamlists!A:D,MATCH($F$537,Teamlists!B:B,0)+7,4)</f>
        <v>Marty Jack ®®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Rob Meijers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 t="str">
        <f>INDEX(Teamlists!A:D,MATCH($F$537,Teamlists!B:B,0)+9,4)</f>
        <v>Sam Lohrey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Roster!H99</f>
        <v>Crabs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>
        <f>INDEX(Teamlists!A:D,MATCH($F$537,Teamlists!B:B,0)+12,4)</f>
        <v>0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>
        <f>INDEX(Teamlists!A:D,MATCH($F$537,Teamlists!B:B,0)+13,4)</f>
        <v>0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>
        <f>INDEX(Teamlists!A:D,MATCH($F$537,Teamlists!B:B,0)+14,4)</f>
        <v>0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Roster!H98</f>
        <v>Old Puckers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Edward Forbes ©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Adam Bridley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Roster!H102</f>
        <v>0</v>
      </c>
      <c r="B557" s="523"/>
      <c r="C557" s="112"/>
      <c r="D557" s="137"/>
      <c r="E557" s="139"/>
      <c r="F557" s="121" t="str">
        <f>INDEX(Teamlists!A:D,MATCH($F$554,Teamlists!B:B,0)+3,4)</f>
        <v>Andrew Cawthorn</v>
      </c>
      <c r="G557" s="122"/>
      <c r="H557" s="123"/>
      <c r="I557" s="121"/>
      <c r="J557" s="121"/>
      <c r="K557" s="121"/>
    </row>
    <row r="558" spans="1:13" ht="12.75" customHeight="1" x14ac:dyDescent="0.25">
      <c r="A558" s="522" t="str">
        <f>Roster!H103</f>
        <v>Angus</v>
      </c>
      <c r="B558" s="523"/>
      <c r="C558" s="112"/>
      <c r="D558" s="137"/>
      <c r="E558" s="120"/>
      <c r="F558" s="121" t="str">
        <f>INDEX(Teamlists!A:D,MATCH($F$554,Teamlists!B:B,0)+4,4)</f>
        <v>Brett Muir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Curtis Pizzalotto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Mark Packer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Jamie McAllister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Joe Valentine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Mark Stalker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>
        <f>INDEX(Teamlists!A:D,MATCH($F$554,Teamlists!B:B,0)+10,4)</f>
        <v>0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>
        <f>INDEX(Teamlists!A:D,MATCH($F$554,Teamlists!B:B,0)+12,4)</f>
        <v>0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502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502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502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503"/>
      <c r="C600" s="503"/>
      <c r="D600" s="503"/>
      <c r="E600" s="503"/>
      <c r="F600" s="503"/>
      <c r="G600" s="503"/>
      <c r="H600" s="503"/>
      <c r="I600" s="503"/>
      <c r="J600" s="503"/>
    </row>
    <row r="601" spans="1:29" s="502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502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502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Roster!F105</f>
        <v>Floggers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Hannah Robert-Tissot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12</v>
      </c>
      <c r="B606" s="519"/>
      <c r="C606" s="112"/>
      <c r="D606" s="119"/>
      <c r="E606" s="120"/>
      <c r="F606" s="121" t="str">
        <f>INDEX(Teamlists!A:D,MATCH($F$604,Teamlists!B:B,0)+2,4)</f>
        <v>Claudia Payne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Roster!F78</f>
        <v>42284</v>
      </c>
      <c r="B607" s="521"/>
      <c r="C607" s="112"/>
      <c r="D607" s="119"/>
      <c r="E607" s="120"/>
      <c r="F607" s="121" t="str">
        <f>INDEX(Teamlists!A:D,MATCH($F$604,Teamlists!B:B,0)+3,4)</f>
        <v>Eliza Game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 xml:space="preserve">Nick Martyn 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Roster!F104</f>
        <v>A Grade</v>
      </c>
      <c r="C609" s="112"/>
      <c r="D609" s="119"/>
      <c r="E609" s="120"/>
      <c r="F609" s="121" t="str">
        <f>INDEX(Teamlists!A:D,MATCH($F$604,Teamlists!B:B,0)+5,4)</f>
        <v>James Martyn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Roster!F79</f>
        <v>Court 1</v>
      </c>
      <c r="C610" s="112"/>
      <c r="D610" s="119"/>
      <c r="E610" s="120"/>
      <c r="F610" s="121" t="str">
        <f>INDEX(Teamlists!A:D,MATCH($F$604,Teamlists!B:B,0)+6,4)</f>
        <v>Jeremy Crawford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Roster!B104</f>
        <v>9:05pm</v>
      </c>
      <c r="C611" s="112"/>
      <c r="D611" s="119"/>
      <c r="E611" s="120"/>
      <c r="F611" s="121" t="str">
        <f>INDEX(Teamlists!A:D,MATCH($F$604,Teamlists!B:B,0)+7,4)</f>
        <v>Marty Jack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Mathew Paine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Callum Wishart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Roster!F107</f>
        <v>Raging Ranga's</v>
      </c>
      <c r="C614" s="112"/>
      <c r="D614" s="119"/>
      <c r="E614" s="120"/>
      <c r="F614" s="121">
        <f>INDEX(Teamlists!A:D,MATCH($F$604,Teamlists!B:B,0)+10,4)</f>
        <v>0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Roster!F106</f>
        <v>Red dogs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Rowan Bridley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Chris Cleaver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Roster!F110</f>
        <v>0</v>
      </c>
      <c r="B624" s="523"/>
      <c r="C624" s="112"/>
      <c r="D624" s="137"/>
      <c r="E624" s="139"/>
      <c r="F624" s="121" t="str">
        <f>INDEX(Teamlists!A:D,MATCH($F$621,Teamlists!B:B,0)+3,4)</f>
        <v>Connor Munnings</v>
      </c>
      <c r="G624" s="122"/>
      <c r="H624" s="123"/>
      <c r="I624" s="121"/>
      <c r="J624" s="121"/>
      <c r="K624" s="121"/>
    </row>
    <row r="625" spans="1:13" ht="12.75" customHeight="1" x14ac:dyDescent="0.25">
      <c r="A625" s="522" t="str">
        <f>Roster!F111</f>
        <v>Angus</v>
      </c>
      <c r="B625" s="523"/>
      <c r="C625" s="112"/>
      <c r="D625" s="137"/>
      <c r="E625" s="120"/>
      <c r="F625" s="121" t="str">
        <f>INDEX(Teamlists!A:D,MATCH($F$621,Teamlists!B:B,0)+4,4)</f>
        <v>Danielle Hunt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Declan Hilder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Isaac Bridley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Jane Davis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Richard Lane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Tom Milner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 t="str">
        <f>INDEX(Teamlists!A:D,MATCH($F$621,Teamlists!B:B,0)+10,4)</f>
        <v>Nathalie Meessen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 t="str">
        <f>INDEX(Teamlists!A:D,MATCH($F$621,Teamlists!B:B,0)+11,4)</f>
        <v xml:space="preserve"> 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502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502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502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503"/>
      <c r="C667" s="503"/>
      <c r="D667" s="503"/>
      <c r="E667" s="503"/>
      <c r="F667" s="503"/>
      <c r="G667" s="503"/>
      <c r="H667" s="503"/>
      <c r="I667" s="503"/>
      <c r="J667" s="503"/>
    </row>
    <row r="668" spans="1:29" s="502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502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502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Roster!G105</f>
        <v>Sharks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Ralph Schwertner ©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12</v>
      </c>
      <c r="B673" s="519"/>
      <c r="C673" s="112"/>
      <c r="D673" s="119"/>
      <c r="E673" s="120"/>
      <c r="F673" s="121" t="str">
        <f>INDEX(Teamlists!A:D,MATCH($F$671,Teamlists!B:B,0)+2,4)</f>
        <v>Andrew Wignall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Roster!F78</f>
        <v>42284</v>
      </c>
      <c r="B674" s="521"/>
      <c r="C674" s="112"/>
      <c r="D674" s="119"/>
      <c r="E674" s="120"/>
      <c r="F674" s="121" t="str">
        <f>INDEX(Teamlists!A:D,MATCH($F$671,Teamlists!B:B,0)+3,4)</f>
        <v>Simon Turbett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Chris Wright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Roster!G104</f>
        <v>C Grade</v>
      </c>
      <c r="C676" s="112"/>
      <c r="D676" s="119"/>
      <c r="E676" s="120"/>
      <c r="F676" s="121" t="str">
        <f>INDEX(Teamlists!A:D,MATCH($F$671,Teamlists!B:B,0)+5,4)</f>
        <v>Damien Bidgood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Roster!G79</f>
        <v>Court 2</v>
      </c>
      <c r="C677" s="112"/>
      <c r="D677" s="119"/>
      <c r="E677" s="120"/>
      <c r="F677" s="121" t="str">
        <f>INDEX(Teamlists!A:D,MATCH($F$671,Teamlists!B:B,0)+6,4)</f>
        <v>Paul Wignall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Roster!B104</f>
        <v>9:05pm</v>
      </c>
      <c r="C678" s="112"/>
      <c r="D678" s="119"/>
      <c r="E678" s="120"/>
      <c r="F678" s="121" t="str">
        <f>INDEX(Teamlists!A:D,MATCH($F$671,Teamlists!B:B,0)+7,4)</f>
        <v>Rohan Thurstans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Kim Fitzmaurice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Paul Wignell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Roster!G107</f>
        <v>Plying Pucksters</v>
      </c>
      <c r="C681" s="112"/>
      <c r="D681" s="119"/>
      <c r="E681" s="120"/>
      <c r="F681" s="121" t="str">
        <f>INDEX(Teamlists!A:D,MATCH($F$671,Teamlists!B:B,0)+10,4)</f>
        <v>John Robinson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 t="str">
        <f>INDEX(Teamlists!A:D,MATCH($F$671,Teamlists!B:B,0)+11,4)</f>
        <v>Rohan Thurstans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 t="str">
        <f>INDEX(Teamlists!A:D,MATCH($F$671,Teamlists!B:B,0)+12,4)</f>
        <v>Heather Fenderson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Roster!G106</f>
        <v>Cardiac Concerns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David Horner ©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Adrian Birkett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Roster!G110</f>
        <v>0</v>
      </c>
      <c r="B691" s="523"/>
      <c r="C691" s="112"/>
      <c r="D691" s="137"/>
      <c r="E691" s="139"/>
      <c r="F691" s="121" t="str">
        <f>INDEX(Teamlists!A:D,MATCH($F$688,Teamlists!B:B,0)+3,4)</f>
        <v>Andrew Robert-Tissot</v>
      </c>
      <c r="G691" s="122"/>
      <c r="H691" s="123"/>
      <c r="I691" s="121"/>
      <c r="J691" s="121"/>
      <c r="K691" s="121"/>
    </row>
    <row r="692" spans="1:13" ht="12.75" customHeight="1" x14ac:dyDescent="0.25">
      <c r="A692" s="522" t="str">
        <f>Roster!G111</f>
        <v>Henry M</v>
      </c>
      <c r="B692" s="523"/>
      <c r="C692" s="112"/>
      <c r="D692" s="137"/>
      <c r="E692" s="120"/>
      <c r="F692" s="121" t="str">
        <f>INDEX(Teamlists!A:D,MATCH($F$688,Teamlists!B:B,0)+4,4)</f>
        <v>Brett Kitchener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Eamonn Turbitt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Glenn Keppel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Justin Welch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 t="str">
        <f>INDEX(Teamlists!A:D,MATCH($F$688,Teamlists!B:B,0)+8,4)</f>
        <v>Thomas Le Coz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 t="str">
        <f>INDEX(Teamlists!A:D,MATCH($F$688,Teamlists!B:B,0)+9,4)</f>
        <v>Mahala Fannon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 t="str">
        <f>INDEX(Teamlists!A:D,MATCH($F$688,Teamlists!B:B,0)+10,4)</f>
        <v>Simon Watt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>
        <f>INDEX(Teamlists!A:D,MATCH($F$688,Teamlists!B:B,0)+11,4)</f>
        <v>0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>
        <f>INDEX(Teamlists!A:D,MATCH($F$688,Teamlists!B:B,0)+14,4)</f>
        <v>0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502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502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502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503"/>
      <c r="C734" s="503"/>
      <c r="D734" s="503"/>
      <c r="E734" s="503"/>
      <c r="F734" s="503"/>
      <c r="G734" s="503"/>
      <c r="H734" s="503"/>
      <c r="I734" s="503"/>
      <c r="J734" s="503"/>
    </row>
    <row r="735" spans="1:29" s="502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502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502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Roster!H105</f>
        <v>Crabs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Bruce Maher ©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12</v>
      </c>
      <c r="B740" s="519"/>
      <c r="C740" s="112"/>
      <c r="D740" s="119"/>
      <c r="E740" s="120"/>
      <c r="F740" s="121" t="str">
        <f>INDEX(Teamlists!A:D,MATCH($F$738,Teamlists!B:B,0)+2,4)</f>
        <v>Andy Maver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Roster!F78</f>
        <v>42284</v>
      </c>
      <c r="B741" s="521"/>
      <c r="C741" s="112"/>
      <c r="D741" s="119"/>
      <c r="E741" s="120"/>
      <c r="F741" s="121" t="str">
        <f>INDEX(Teamlists!A:D,MATCH($F$738,Teamlists!B:B,0)+3,4)</f>
        <v>Lea Fannon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Justin Welch ®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Roster!H104</f>
        <v>B Grade</v>
      </c>
      <c r="C743" s="112"/>
      <c r="D743" s="119"/>
      <c r="E743" s="120"/>
      <c r="F743" s="121" t="str">
        <f>INDEX(Teamlists!A:D,MATCH($F$738,Teamlists!B:B,0)+5,4)</f>
        <v>Malcolm Little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Roster!H79</f>
        <v>Court 3</v>
      </c>
      <c r="C744" s="112"/>
      <c r="D744" s="119"/>
      <c r="E744" s="120"/>
      <c r="F744" s="121" t="str">
        <f>INDEX(Teamlists!A:D,MATCH($F$738,Teamlists!B:B,0)+6,4)</f>
        <v>Mark Lewis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Roster!B104</f>
        <v>9:05pm</v>
      </c>
      <c r="C745" s="112"/>
      <c r="D745" s="119"/>
      <c r="E745" s="120"/>
      <c r="F745" s="121" t="str">
        <f>INDEX(Teamlists!A:D,MATCH($F$738,Teamlists!B:B,0)+7,4)</f>
        <v>Shane Miller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Tony Lumley ®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William Maher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Roster!H107</f>
        <v>Old Puckers</v>
      </c>
      <c r="C748" s="112"/>
      <c r="D748" s="119"/>
      <c r="E748" s="120"/>
      <c r="F748" s="121">
        <f>INDEX(Teamlists!A:D,MATCH($F$738,Teamlists!B:B,0)+10,4)</f>
        <v>0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 t="str">
        <f>INDEX(Teamlists!A:D,MATCH($F$738,Teamlists!B:B,0)+12,4)</f>
        <v xml:space="preserve"> 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Roster!H106</f>
        <v>Water Rats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Matt Debnam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Robbie Maver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Roster!H110</f>
        <v>0</v>
      </c>
      <c r="B758" s="523"/>
      <c r="C758" s="112"/>
      <c r="D758" s="137"/>
      <c r="E758" s="139"/>
      <c r="F758" s="121" t="str">
        <f>INDEX(Teamlists!A:D,MATCH($F$755,Teamlists!B:B,0)+3,4)</f>
        <v>Daniel Debnam</v>
      </c>
      <c r="G758" s="122"/>
      <c r="H758" s="123"/>
      <c r="I758" s="121"/>
      <c r="J758" s="121"/>
      <c r="K758" s="121"/>
    </row>
    <row r="759" spans="1:13" ht="12.75" customHeight="1" x14ac:dyDescent="0.25">
      <c r="A759" s="522" t="str">
        <f>Roster!H111</f>
        <v>Pud</v>
      </c>
      <c r="B759" s="523"/>
      <c r="C759" s="112"/>
      <c r="D759" s="137"/>
      <c r="E759" s="120"/>
      <c r="F759" s="121" t="str">
        <f>INDEX(Teamlists!A:D,MATCH($F$755,Teamlists!B:B,0)+4,4)</f>
        <v>Damien Johnson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Josh Debnam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David Lambert (?)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Rhys Jones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Glenn Keppel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Alex Davies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>
        <f>INDEX(Teamlists!A:D,MATCH($F$755,Teamlists!B:B,0)+12,4)</f>
        <v>0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>
        <f>INDEX(Teamlists!A:D,MATCH($F$755,Teamlists!B:B,0)+13,4)</f>
        <v>0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>
        <f>INDEX(Teamlists!A:D,MATCH($F$755,Teamlists!B:B,0)+14,4)</f>
        <v>0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502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502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502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503"/>
      <c r="C801" s="503"/>
      <c r="D801" s="503"/>
      <c r="E801" s="503"/>
      <c r="F801" s="503"/>
      <c r="G801" s="503"/>
      <c r="H801" s="503"/>
      <c r="I801" s="503"/>
      <c r="J801" s="503"/>
    </row>
    <row r="802" spans="1:29" s="502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502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502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502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502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502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502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502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502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502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502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502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502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502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502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502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502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502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503"/>
      <c r="C1002" s="503"/>
      <c r="D1002" s="503"/>
      <c r="E1002" s="503"/>
      <c r="F1002" s="503"/>
      <c r="G1002" s="503"/>
      <c r="H1002" s="503"/>
      <c r="I1002" s="503"/>
      <c r="J1002" s="503"/>
    </row>
    <row r="1003" spans="1:29" s="502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502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502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327" priority="76" stopIfTrue="1" operator="equal">
      <formula>0</formula>
    </cfRule>
  </conditionalFormatting>
  <conditionalFormatting sqref="F2:F15 G2:N2">
    <cfRule type="cellIs" dxfId="326" priority="75" stopIfTrue="1" operator="equal">
      <formula>0</formula>
    </cfRule>
  </conditionalFormatting>
  <conditionalFormatting sqref="F2:F15 G2:N2">
    <cfRule type="cellIs" dxfId="325" priority="74" stopIfTrue="1" operator="equal">
      <formula>0</formula>
    </cfRule>
  </conditionalFormatting>
  <conditionalFormatting sqref="F19:F32">
    <cfRule type="cellIs" dxfId="324" priority="73" stopIfTrue="1" operator="equal">
      <formula>0</formula>
    </cfRule>
  </conditionalFormatting>
  <conditionalFormatting sqref="F19:F32">
    <cfRule type="cellIs" dxfId="323" priority="72" stopIfTrue="1" operator="equal">
      <formula>0</formula>
    </cfRule>
  </conditionalFormatting>
  <conditionalFormatting sqref="F69:F82">
    <cfRule type="cellIs" dxfId="322" priority="71" stopIfTrue="1" operator="equal">
      <formula>0</formula>
    </cfRule>
  </conditionalFormatting>
  <conditionalFormatting sqref="F69:F82">
    <cfRule type="cellIs" dxfId="321" priority="70" stopIfTrue="1" operator="equal">
      <formula>0</formula>
    </cfRule>
  </conditionalFormatting>
  <conditionalFormatting sqref="F86:F99">
    <cfRule type="cellIs" dxfId="320" priority="69" stopIfTrue="1" operator="equal">
      <formula>0</formula>
    </cfRule>
  </conditionalFormatting>
  <conditionalFormatting sqref="F86:F99">
    <cfRule type="cellIs" dxfId="319" priority="68" stopIfTrue="1" operator="equal">
      <formula>0</formula>
    </cfRule>
  </conditionalFormatting>
  <conditionalFormatting sqref="F136:F149">
    <cfRule type="cellIs" dxfId="318" priority="67" stopIfTrue="1" operator="equal">
      <formula>0</formula>
    </cfRule>
  </conditionalFormatting>
  <conditionalFormatting sqref="F136:F149">
    <cfRule type="cellIs" dxfId="317" priority="66" stopIfTrue="1" operator="equal">
      <formula>0</formula>
    </cfRule>
  </conditionalFormatting>
  <conditionalFormatting sqref="F153:F166">
    <cfRule type="cellIs" dxfId="316" priority="65" stopIfTrue="1" operator="equal">
      <formula>0</formula>
    </cfRule>
  </conditionalFormatting>
  <conditionalFormatting sqref="F153:F166">
    <cfRule type="cellIs" dxfId="315" priority="64" stopIfTrue="1" operator="equal">
      <formula>0</formula>
    </cfRule>
  </conditionalFormatting>
  <conditionalFormatting sqref="F203:F216">
    <cfRule type="cellIs" dxfId="314" priority="63" stopIfTrue="1" operator="equal">
      <formula>0</formula>
    </cfRule>
  </conditionalFormatting>
  <conditionalFormatting sqref="F203:F216">
    <cfRule type="cellIs" dxfId="313" priority="62" stopIfTrue="1" operator="equal">
      <formula>0</formula>
    </cfRule>
  </conditionalFormatting>
  <conditionalFormatting sqref="F220:F233">
    <cfRule type="cellIs" dxfId="312" priority="61" stopIfTrue="1" operator="equal">
      <formula>0</formula>
    </cfRule>
  </conditionalFormatting>
  <conditionalFormatting sqref="F220:F233">
    <cfRule type="cellIs" dxfId="311" priority="60" stopIfTrue="1" operator="equal">
      <formula>0</formula>
    </cfRule>
  </conditionalFormatting>
  <conditionalFormatting sqref="F270:F283">
    <cfRule type="cellIs" dxfId="310" priority="59" stopIfTrue="1" operator="equal">
      <formula>0</formula>
    </cfRule>
  </conditionalFormatting>
  <conditionalFormatting sqref="F270:F283">
    <cfRule type="cellIs" dxfId="309" priority="58" stopIfTrue="1" operator="equal">
      <formula>0</formula>
    </cfRule>
  </conditionalFormatting>
  <conditionalFormatting sqref="F287:F300">
    <cfRule type="cellIs" dxfId="308" priority="57" stopIfTrue="1" operator="equal">
      <formula>0</formula>
    </cfRule>
  </conditionalFormatting>
  <conditionalFormatting sqref="F287:F300">
    <cfRule type="cellIs" dxfId="307" priority="56" stopIfTrue="1" operator="equal">
      <formula>0</formula>
    </cfRule>
  </conditionalFormatting>
  <conditionalFormatting sqref="F337:F350">
    <cfRule type="cellIs" dxfId="306" priority="55" stopIfTrue="1" operator="equal">
      <formula>0</formula>
    </cfRule>
  </conditionalFormatting>
  <conditionalFormatting sqref="F337:F350">
    <cfRule type="cellIs" dxfId="305" priority="54" stopIfTrue="1" operator="equal">
      <formula>0</formula>
    </cfRule>
  </conditionalFormatting>
  <conditionalFormatting sqref="F354:F367">
    <cfRule type="cellIs" dxfId="304" priority="53" stopIfTrue="1" operator="equal">
      <formula>0</formula>
    </cfRule>
  </conditionalFormatting>
  <conditionalFormatting sqref="F354:F367">
    <cfRule type="cellIs" dxfId="303" priority="52" stopIfTrue="1" operator="equal">
      <formula>0</formula>
    </cfRule>
  </conditionalFormatting>
  <conditionalFormatting sqref="F404:F417">
    <cfRule type="cellIs" dxfId="302" priority="51" stopIfTrue="1" operator="equal">
      <formula>0</formula>
    </cfRule>
  </conditionalFormatting>
  <conditionalFormatting sqref="F404:F417">
    <cfRule type="cellIs" dxfId="301" priority="50" stopIfTrue="1" operator="equal">
      <formula>0</formula>
    </cfRule>
  </conditionalFormatting>
  <conditionalFormatting sqref="F421:F434">
    <cfRule type="cellIs" dxfId="300" priority="49" stopIfTrue="1" operator="equal">
      <formula>0</formula>
    </cfRule>
  </conditionalFormatting>
  <conditionalFormatting sqref="F421:F434">
    <cfRule type="cellIs" dxfId="299" priority="48" stopIfTrue="1" operator="equal">
      <formula>0</formula>
    </cfRule>
  </conditionalFormatting>
  <conditionalFormatting sqref="F471:F484">
    <cfRule type="cellIs" dxfId="298" priority="47" stopIfTrue="1" operator="equal">
      <formula>0</formula>
    </cfRule>
  </conditionalFormatting>
  <conditionalFormatting sqref="F471:F484">
    <cfRule type="cellIs" dxfId="297" priority="46" stopIfTrue="1" operator="equal">
      <formula>0</formula>
    </cfRule>
  </conditionalFormatting>
  <conditionalFormatting sqref="F488:F501">
    <cfRule type="cellIs" dxfId="296" priority="45" stopIfTrue="1" operator="equal">
      <formula>0</formula>
    </cfRule>
  </conditionalFormatting>
  <conditionalFormatting sqref="F488:F501">
    <cfRule type="cellIs" dxfId="295" priority="44" stopIfTrue="1" operator="equal">
      <formula>0</formula>
    </cfRule>
  </conditionalFormatting>
  <conditionalFormatting sqref="F538:F551">
    <cfRule type="cellIs" dxfId="294" priority="43" stopIfTrue="1" operator="equal">
      <formula>0</formula>
    </cfRule>
  </conditionalFormatting>
  <conditionalFormatting sqref="F538:F551">
    <cfRule type="cellIs" dxfId="293" priority="42" stopIfTrue="1" operator="equal">
      <formula>0</formula>
    </cfRule>
  </conditionalFormatting>
  <conditionalFormatting sqref="F555:F568">
    <cfRule type="cellIs" dxfId="292" priority="41" stopIfTrue="1" operator="equal">
      <formula>0</formula>
    </cfRule>
  </conditionalFormatting>
  <conditionalFormatting sqref="F555:F568">
    <cfRule type="cellIs" dxfId="291" priority="40" stopIfTrue="1" operator="equal">
      <formula>0</formula>
    </cfRule>
  </conditionalFormatting>
  <conditionalFormatting sqref="F605:F618">
    <cfRule type="cellIs" dxfId="290" priority="39" stopIfTrue="1" operator="equal">
      <formula>0</formula>
    </cfRule>
  </conditionalFormatting>
  <conditionalFormatting sqref="F605:F618">
    <cfRule type="cellIs" dxfId="289" priority="38" stopIfTrue="1" operator="equal">
      <formula>0</formula>
    </cfRule>
  </conditionalFormatting>
  <conditionalFormatting sqref="F622:F635">
    <cfRule type="cellIs" dxfId="288" priority="37" stopIfTrue="1" operator="equal">
      <formula>0</formula>
    </cfRule>
  </conditionalFormatting>
  <conditionalFormatting sqref="F622:F635">
    <cfRule type="cellIs" dxfId="287" priority="36" stopIfTrue="1" operator="equal">
      <formula>0</formula>
    </cfRule>
  </conditionalFormatting>
  <conditionalFormatting sqref="F672:F685">
    <cfRule type="cellIs" dxfId="286" priority="35" stopIfTrue="1" operator="equal">
      <formula>0</formula>
    </cfRule>
  </conditionalFormatting>
  <conditionalFormatting sqref="F672:F685">
    <cfRule type="cellIs" dxfId="285" priority="34" stopIfTrue="1" operator="equal">
      <formula>0</formula>
    </cfRule>
  </conditionalFormatting>
  <conditionalFormatting sqref="F689:F702">
    <cfRule type="cellIs" dxfId="284" priority="33" stopIfTrue="1" operator="equal">
      <formula>0</formula>
    </cfRule>
  </conditionalFormatting>
  <conditionalFormatting sqref="F689:F702">
    <cfRule type="cellIs" dxfId="283" priority="32" stopIfTrue="1" operator="equal">
      <formula>0</formula>
    </cfRule>
  </conditionalFormatting>
  <conditionalFormatting sqref="F739:F752">
    <cfRule type="cellIs" dxfId="282" priority="31" stopIfTrue="1" operator="equal">
      <formula>0</formula>
    </cfRule>
  </conditionalFormatting>
  <conditionalFormatting sqref="F739:F752">
    <cfRule type="cellIs" dxfId="281" priority="30" stopIfTrue="1" operator="equal">
      <formula>0</formula>
    </cfRule>
  </conditionalFormatting>
  <conditionalFormatting sqref="F756:F769">
    <cfRule type="cellIs" dxfId="280" priority="29" stopIfTrue="1" operator="equal">
      <formula>0</formula>
    </cfRule>
  </conditionalFormatting>
  <conditionalFormatting sqref="F756:F769">
    <cfRule type="cellIs" dxfId="279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278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277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276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275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274" priority="23" stopIfTrue="1" operator="equal">
      <formula>0</formula>
    </cfRule>
  </conditionalFormatting>
  <conditionalFormatting sqref="K69">
    <cfRule type="cellIs" dxfId="273" priority="22" stopIfTrue="1" operator="equal">
      <formula>0</formula>
    </cfRule>
  </conditionalFormatting>
  <conditionalFormatting sqref="K69">
    <cfRule type="cellIs" dxfId="272" priority="21" stopIfTrue="1" operator="equal">
      <formula>0</formula>
    </cfRule>
  </conditionalFormatting>
  <conditionalFormatting sqref="K136">
    <cfRule type="cellIs" dxfId="271" priority="20" stopIfTrue="1" operator="equal">
      <formula>0</formula>
    </cfRule>
  </conditionalFormatting>
  <conditionalFormatting sqref="K136">
    <cfRule type="cellIs" dxfId="270" priority="19" stopIfTrue="1" operator="equal">
      <formula>0</formula>
    </cfRule>
  </conditionalFormatting>
  <conditionalFormatting sqref="K203">
    <cfRule type="cellIs" dxfId="269" priority="18" stopIfTrue="1" operator="equal">
      <formula>0</formula>
    </cfRule>
  </conditionalFormatting>
  <conditionalFormatting sqref="K203">
    <cfRule type="cellIs" dxfId="268" priority="17" stopIfTrue="1" operator="equal">
      <formula>0</formula>
    </cfRule>
  </conditionalFormatting>
  <conditionalFormatting sqref="K270">
    <cfRule type="cellIs" dxfId="267" priority="16" stopIfTrue="1" operator="equal">
      <formula>0</formula>
    </cfRule>
  </conditionalFormatting>
  <conditionalFormatting sqref="K270">
    <cfRule type="cellIs" dxfId="266" priority="15" stopIfTrue="1" operator="equal">
      <formula>0</formula>
    </cfRule>
  </conditionalFormatting>
  <conditionalFormatting sqref="K337">
    <cfRule type="cellIs" dxfId="265" priority="14" stopIfTrue="1" operator="equal">
      <formula>0</formula>
    </cfRule>
  </conditionalFormatting>
  <conditionalFormatting sqref="K337">
    <cfRule type="cellIs" dxfId="264" priority="13" stopIfTrue="1" operator="equal">
      <formula>0</formula>
    </cfRule>
  </conditionalFormatting>
  <conditionalFormatting sqref="K404">
    <cfRule type="cellIs" dxfId="263" priority="12" stopIfTrue="1" operator="equal">
      <formula>0</formula>
    </cfRule>
  </conditionalFormatting>
  <conditionalFormatting sqref="K404">
    <cfRule type="cellIs" dxfId="262" priority="11" stopIfTrue="1" operator="equal">
      <formula>0</formula>
    </cfRule>
  </conditionalFormatting>
  <conditionalFormatting sqref="K471">
    <cfRule type="cellIs" dxfId="261" priority="10" stopIfTrue="1" operator="equal">
      <formula>0</formula>
    </cfRule>
  </conditionalFormatting>
  <conditionalFormatting sqref="K471">
    <cfRule type="cellIs" dxfId="260" priority="9" stopIfTrue="1" operator="equal">
      <formula>0</formula>
    </cfRule>
  </conditionalFormatting>
  <conditionalFormatting sqref="K538">
    <cfRule type="cellIs" dxfId="259" priority="8" stopIfTrue="1" operator="equal">
      <formula>0</formula>
    </cfRule>
  </conditionalFormatting>
  <conditionalFormatting sqref="K538">
    <cfRule type="cellIs" dxfId="258" priority="7" stopIfTrue="1" operator="equal">
      <formula>0</formula>
    </cfRule>
  </conditionalFormatting>
  <conditionalFormatting sqref="K605">
    <cfRule type="cellIs" dxfId="257" priority="6" stopIfTrue="1" operator="equal">
      <formula>0</formula>
    </cfRule>
  </conditionalFormatting>
  <conditionalFormatting sqref="K605">
    <cfRule type="cellIs" dxfId="256" priority="5" stopIfTrue="1" operator="equal">
      <formula>0</formula>
    </cfRule>
  </conditionalFormatting>
  <conditionalFormatting sqref="K672">
    <cfRule type="cellIs" dxfId="255" priority="4" stopIfTrue="1" operator="equal">
      <formula>0</formula>
    </cfRule>
  </conditionalFormatting>
  <conditionalFormatting sqref="K672">
    <cfRule type="cellIs" dxfId="254" priority="3" stopIfTrue="1" operator="equal">
      <formula>0</formula>
    </cfRule>
  </conditionalFormatting>
  <conditionalFormatting sqref="K739">
    <cfRule type="cellIs" dxfId="253" priority="2" stopIfTrue="1" operator="equal">
      <formula>0</formula>
    </cfRule>
  </conditionalFormatting>
  <conditionalFormatting sqref="K739">
    <cfRule type="cellIs" dxfId="252" priority="1" stopIfTrue="1" operator="equal">
      <formula>0</formula>
    </cfRule>
  </conditionalFormatting>
  <pageMargins left="0.14000000000000001" right="0.13" top="0.36" bottom="0.47" header="0.3" footer="0.3"/>
  <pageSetup paperSize="9" scale="97" fitToHeight="0" orientation="portrait" horizontalDpi="4294967293" verticalDpi="4294967293" r:id="rId1"/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workbookViewId="0">
      <selection activeCell="G81" sqref="G81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Roster!I81</f>
        <v>Old Puckers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Edward Forbes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517</v>
      </c>
      <c r="B3" s="519"/>
      <c r="C3" s="112"/>
      <c r="D3" s="119"/>
      <c r="E3" s="120"/>
      <c r="F3" s="121" t="str">
        <f>INDEX(Teamlists!A:D,MATCH($F$1,Teamlists!B:B,0)+2,4)</f>
        <v>Adam Bridley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Roster!I78</f>
        <v>42291</v>
      </c>
      <c r="B4" s="521"/>
      <c r="C4" s="112"/>
      <c r="D4" s="119"/>
      <c r="E4" s="120"/>
      <c r="F4" s="121" t="str">
        <f>INDEX(Teamlists!A:D,MATCH($F$1,Teamlists!B:B,0)+3,4)</f>
        <v>Andrew Cawthorn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Brett Muir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87" t="str">
        <f>Roster!I80</f>
        <v>B Grade</v>
      </c>
      <c r="C6" s="112"/>
      <c r="D6" s="119"/>
      <c r="E6" s="120"/>
      <c r="F6" s="121" t="str">
        <f>INDEX(Teamlists!A:D,MATCH($F$1,Teamlists!B:B,0)+5,4)</f>
        <v>Curtis Pizzalotto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Roster!I79</f>
        <v>Court 1</v>
      </c>
      <c r="C7" s="112"/>
      <c r="D7" s="119"/>
      <c r="E7" s="120"/>
      <c r="F7" s="121" t="str">
        <f>INDEX(Teamlists!A:D,MATCH($F$1,Teamlists!B:B,0)+6,4)</f>
        <v>Mark Packer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Roster!B80</f>
        <v>7:15pm</v>
      </c>
      <c r="C8" s="112"/>
      <c r="D8" s="119"/>
      <c r="E8" s="120"/>
      <c r="F8" s="121" t="str">
        <f>INDEX(Teamlists!A:D,MATCH($F$1,Teamlists!B:B,0)+7,4)</f>
        <v>Jamie McAllister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Joe Valentine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Mark Stalker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Roster!I83</f>
        <v>Turbo Taddies</v>
      </c>
      <c r="C11" s="112"/>
      <c r="D11" s="119"/>
      <c r="E11" s="120"/>
      <c r="F11" s="121">
        <f>INDEX(Teamlists!A:D,MATCH($F$1,Teamlists!B:B,0)+10,4)</f>
        <v>0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>
        <f>INDEX(Teamlists!A:D,MATCH($F$1,Teamlists!B:B,0)+12,4)</f>
        <v>0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Roster!I82</f>
        <v>Water Rats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Matt Debnam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Robbie Maver</v>
      </c>
      <c r="G20" s="122"/>
      <c r="H20" s="123"/>
      <c r="I20" s="121"/>
      <c r="J20" s="121"/>
      <c r="K20" s="121"/>
    </row>
    <row r="21" spans="1:13" ht="12.75" customHeight="1" x14ac:dyDescent="0.2">
      <c r="A21" s="522">
        <f>Roster!I86</f>
        <v>0</v>
      </c>
      <c r="B21" s="523"/>
      <c r="C21" s="112"/>
      <c r="D21" s="137"/>
      <c r="E21" s="139"/>
      <c r="F21" s="121" t="str">
        <f>INDEX(Teamlists!A:D,MATCH($F$18,Teamlists!B:B,0)+3,4)</f>
        <v>Daniel Debnam</v>
      </c>
      <c r="G21" s="122"/>
      <c r="H21" s="123"/>
      <c r="I21" s="121"/>
      <c r="J21" s="121"/>
      <c r="K21" s="121"/>
    </row>
    <row r="22" spans="1:13" ht="12.75" customHeight="1" x14ac:dyDescent="0.25">
      <c r="A22" s="522" t="str">
        <f>Roster!I87</f>
        <v>Angus</v>
      </c>
      <c r="B22" s="523"/>
      <c r="C22" s="112"/>
      <c r="D22" s="137"/>
      <c r="E22" s="120"/>
      <c r="F22" s="121" t="str">
        <f>INDEX(Teamlists!A:D,MATCH($F$18,Teamlists!B:B,0)+4,4)</f>
        <v>Damien Johnson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Josh Debnam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David Lambert (?)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Rhys Jones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Glenn Keppel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 t="str">
        <f>INDEX(Teamlists!A:D,MATCH($F$18,Teamlists!B:B,0)+9,4)</f>
        <v>Alex Davies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3">
      <c r="A30" s="143"/>
      <c r="B30" s="144"/>
      <c r="C30" s="112"/>
      <c r="D30" s="137"/>
      <c r="E30" s="120"/>
      <c r="F30" s="121">
        <f>INDEX(Teamlists!A:D,MATCH($F$18,Teamlists!B:B,0)+12,4)</f>
        <v>0</v>
      </c>
      <c r="G30" s="122"/>
      <c r="H30" s="123"/>
      <c r="I30" s="121"/>
      <c r="J30" s="121"/>
      <c r="K30" s="121"/>
    </row>
    <row r="31" spans="1:13" ht="12.75" customHeight="1" x14ac:dyDescent="0.25">
      <c r="A31" s="112"/>
      <c r="B31" s="133"/>
      <c r="C31" s="112"/>
      <c r="D31" s="137"/>
      <c r="E31" s="120"/>
      <c r="F31" s="121">
        <f>INDEX(Teamlists!A:D,MATCH($F$18,Teamlists!B:B,0)+13,4)</f>
        <v>0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>
        <f>INDEX(Teamlists!A:D,MATCH($F$18,Teamlists!B:B,0)+14,4)</f>
        <v>0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502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502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502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503"/>
      <c r="C64" s="503"/>
      <c r="D64" s="503"/>
      <c r="E64" s="503"/>
      <c r="F64" s="503"/>
      <c r="G64" s="503"/>
      <c r="H64" s="503"/>
      <c r="I64" s="503"/>
      <c r="J64" s="503"/>
    </row>
    <row r="65" spans="1:29" s="502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502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502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Roster!J81</f>
        <v>Gladiators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Maisey  Fraser-Easton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13</v>
      </c>
      <c r="B70" s="519"/>
      <c r="C70" s="112"/>
      <c r="D70" s="119"/>
      <c r="E70" s="120"/>
      <c r="F70" s="121" t="str">
        <f>INDEX(Teamlists!A:D,MATCH($F$68,Teamlists!B:B,0)+2,4)</f>
        <v>Alex  Davies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Roster!I78</f>
        <v>42291</v>
      </c>
      <c r="B71" s="521"/>
      <c r="C71" s="112"/>
      <c r="D71" s="119"/>
      <c r="E71" s="120"/>
      <c r="F71" s="121" t="str">
        <f>INDEX(Teamlists!A:D,MATCH($F$68,Teamlists!B:B,0)+3,4)</f>
        <v>Simon Watt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Elise Cleary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Roster!J5</f>
        <v>D Grade</v>
      </c>
      <c r="C73" s="112"/>
      <c r="D73" s="119"/>
      <c r="E73" s="120"/>
      <c r="F73" s="121" t="str">
        <f>INDEX(Teamlists!A:D,MATCH($F$68,Teamlists!B:B,0)+5,4)</f>
        <v>Matthew French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Roster!J4</f>
        <v>Court 2</v>
      </c>
      <c r="C74" s="112"/>
      <c r="D74" s="119"/>
      <c r="E74" s="120"/>
      <c r="F74" s="121" t="str">
        <f>INDEX(Teamlists!A:D,MATCH($F$68,Teamlists!B:B,0)+6,4)</f>
        <v>Maddie Lohrey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Roster!B5</f>
        <v>7:15pm</v>
      </c>
      <c r="C75" s="112"/>
      <c r="D75" s="119"/>
      <c r="E75" s="120"/>
      <c r="F75" s="121" t="str">
        <f>INDEX(Teamlists!A:D,MATCH($F$68,Teamlists!B:B,0)+7,4)</f>
        <v>Max Chung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Katie Hamilton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Jerry Eaton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Roster!J83</f>
        <v>Sharks</v>
      </c>
      <c r="C78" s="112"/>
      <c r="D78" s="119"/>
      <c r="E78" s="120"/>
      <c r="F78" s="121" t="str">
        <f>INDEX(Teamlists!A:D,MATCH($F$68,Teamlists!B:B,0)+10,4)</f>
        <v>Oliver Wareing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>
        <f>INDEX(Teamlists!A:D,MATCH($F$68,Teamlists!B:B,0)+14,4)</f>
        <v>0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Roster!J82</f>
        <v xml:space="preserve">Vikings 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Hunter Smalley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Roster!J9</f>
        <v>0</v>
      </c>
      <c r="C87" s="112"/>
      <c r="D87" s="137"/>
      <c r="E87" s="139"/>
      <c r="F87" s="121" t="str">
        <f>INDEX(Teamlists!A:D,MATCH($F$85,Teamlists!B:B,0)+2,4)</f>
        <v>Holly Russell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Roster!J86</f>
        <v>0</v>
      </c>
      <c r="B88" s="523"/>
      <c r="C88" s="112"/>
      <c r="D88" s="137"/>
      <c r="E88" s="139"/>
      <c r="F88" s="121" t="str">
        <f>INDEX(Teamlists!A:D,MATCH($F$85,Teamlists!B:B,0)+3,4)</f>
        <v>Louis Crowe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Roster!J87</f>
        <v>0</v>
      </c>
      <c r="B89" s="523"/>
      <c r="C89" s="112"/>
      <c r="D89" s="137"/>
      <c r="E89" s="120"/>
      <c r="F89" s="121" t="str">
        <f>INDEX(Teamlists!A:D,MATCH($F$85,Teamlists!B:B,0)+4,4)</f>
        <v>Bronte Abell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Jaidyn Estcourt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Emily Taylor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Jordan Struthers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Ellie Bowd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James Trotter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 t="str">
        <f>INDEX(Teamlists!A:D,MATCH($F$85,Teamlists!B:B,0)+10,4)</f>
        <v>Joe Waddington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 t="str">
        <f>INDEX(Teamlists!A:D,MATCH($F$85,Teamlists!B:B,0)+14,4)</f>
        <v xml:space="preserve"> 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502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502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502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503"/>
      <c r="C131" s="503"/>
      <c r="D131" s="503"/>
      <c r="E131" s="503"/>
      <c r="F131" s="503"/>
      <c r="G131" s="503"/>
      <c r="H131" s="503"/>
      <c r="I131" s="503"/>
      <c r="J131" s="503"/>
    </row>
    <row r="132" spans="1:29" s="502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502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502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Roster!K81</f>
        <v>Barbarians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Heather Fenderson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13</v>
      </c>
      <c r="B137" s="519"/>
      <c r="C137" s="112"/>
      <c r="D137" s="119"/>
      <c r="E137" s="120"/>
      <c r="F137" s="121" t="str">
        <f>INDEX(Teamlists!A:D,MATCH($F$135,Teamlists!B:B,0)+2,4)</f>
        <v>Ben Linton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Roster!I78</f>
        <v>42291</v>
      </c>
      <c r="B138" s="521"/>
      <c r="C138" s="112"/>
      <c r="D138" s="119"/>
      <c r="E138" s="120"/>
      <c r="F138" s="121" t="str">
        <f>INDEX(Teamlists!A:D,MATCH($F$135,Teamlists!B:B,0)+3,4)</f>
        <v>Harry  Owens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Mahala Fannon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Roster!K80</f>
        <v>D Grade</v>
      </c>
      <c r="C140" s="112"/>
      <c r="D140" s="119"/>
      <c r="E140" s="120"/>
      <c r="F140" s="121" t="str">
        <f>INDEX(Teamlists!A:D,MATCH($F$135,Teamlists!B:B,0)+5,4)</f>
        <v>Erik Roberts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Roster!K79</f>
        <v>Court 3</v>
      </c>
      <c r="C141" s="112"/>
      <c r="D141" s="119"/>
      <c r="E141" s="120"/>
      <c r="F141" s="121" t="str">
        <f>INDEX(Teamlists!A:D,MATCH($F$135,Teamlists!B:B,0)+6,4)</f>
        <v>Maia Medhurst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Roster!B80</f>
        <v>7:15pm</v>
      </c>
      <c r="C142" s="112"/>
      <c r="D142" s="119"/>
      <c r="E142" s="120"/>
      <c r="F142" s="121" t="str">
        <f>INDEX(Teamlists!A:D,MATCH($F$135,Teamlists!B:B,0)+7,4)</f>
        <v>Tasman Inglis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INDEX(Teamlists!A:D,MATCH($F$18,Teamlists!B:B,0)+8,4)</f>
        <v>Glenn Keppel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Brumby Smalley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Roster!K83</f>
        <v>Crabs</v>
      </c>
      <c r="C145" s="112"/>
      <c r="D145" s="119"/>
      <c r="E145" s="120"/>
      <c r="F145" s="121">
        <f>INDEX(Teamlists!A:D,MATCH($F$135,Teamlists!B:B,0)+10,4)</f>
        <v>0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Roster!K82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Roster!K9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Roster!K86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Roster!K87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502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502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502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503"/>
      <c r="C198" s="503"/>
      <c r="D198" s="503"/>
      <c r="E198" s="503"/>
      <c r="F198" s="503"/>
      <c r="G198" s="503"/>
      <c r="H198" s="503"/>
      <c r="I198" s="503"/>
      <c r="J198" s="503"/>
    </row>
    <row r="199" spans="1:29" s="502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502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502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Roster!I89</f>
        <v>Turbo Taddies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Nick Yong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13</v>
      </c>
      <c r="B204" s="519"/>
      <c r="C204" s="112"/>
      <c r="D204" s="119"/>
      <c r="E204" s="120"/>
      <c r="F204" s="121" t="str">
        <f>INDEX(Teamlists!A:D,MATCH($F$202,Teamlists!B:B,0)+2,4)</f>
        <v>Aidan Young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Roster!I78</f>
        <v>42291</v>
      </c>
      <c r="B205" s="521"/>
      <c r="C205" s="112"/>
      <c r="D205" s="119"/>
      <c r="E205" s="120"/>
      <c r="F205" s="121" t="str">
        <f>INDEX(Teamlists!A:D,MATCH($F$202,Teamlists!B:B,0)+3,4)</f>
        <v>Cameron Lewis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>Olivia Johnson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Roster!I88</f>
        <v>A Grade</v>
      </c>
      <c r="C207" s="112"/>
      <c r="D207" s="119"/>
      <c r="E207" s="120"/>
      <c r="F207" s="121" t="str">
        <f>INDEX(Teamlists!A:D,MATCH($F$202,Teamlists!B:B,0)+5,4)</f>
        <v>Jason Whelan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Roster!I79</f>
        <v>Court 1</v>
      </c>
      <c r="C208" s="112"/>
      <c r="D208" s="119"/>
      <c r="E208" s="120"/>
      <c r="F208" s="121" t="str">
        <f>INDEX(Teamlists!A:D,MATCH($F$202,Teamlists!B:B,0)+6,4)</f>
        <v>Job Carr-Turbitt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Roster!B88</f>
        <v>7:53pm</v>
      </c>
      <c r="C209" s="112"/>
      <c r="D209" s="119"/>
      <c r="E209" s="120"/>
      <c r="F209" s="121" t="str">
        <f>INDEX(Teamlists!A:D,MATCH($F$202,Teamlists!B:B,0)+7,4)</f>
        <v>Ben Coombe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Nathan Whelan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Matt Iiles ®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Roster!I91</f>
        <v>Depth Charges</v>
      </c>
      <c r="C212" s="112"/>
      <c r="D212" s="119"/>
      <c r="E212" s="120"/>
      <c r="F212" s="121">
        <f>INDEX(Teamlists!A:D,MATCH($F$202,Teamlists!B:B,0)+10,4)</f>
        <v>0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>
        <f>INDEX(Teamlists!A:D,MATCH($F$202,Teamlists!B:B,0)+11,4)</f>
        <v>0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Roster!I90</f>
        <v>Floggers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Hannah Robert-Tissot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Claudia Payne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Roster!I94</f>
        <v>0</v>
      </c>
      <c r="B222" s="523"/>
      <c r="C222" s="112"/>
      <c r="D222" s="137"/>
      <c r="E222" s="139"/>
      <c r="F222" s="121" t="str">
        <f>INDEX(Teamlists!A:D,MATCH($F$219,Teamlists!B:B,0)+3,4)</f>
        <v>Eliza Game</v>
      </c>
      <c r="G222" s="122"/>
      <c r="H222" s="123"/>
      <c r="I222" s="121"/>
      <c r="J222" s="121"/>
      <c r="K222" s="121"/>
    </row>
    <row r="223" spans="1:13" ht="12.75" customHeight="1" x14ac:dyDescent="0.25">
      <c r="A223" s="522" t="str">
        <f>Roster!I95</f>
        <v>Colin H</v>
      </c>
      <c r="B223" s="523"/>
      <c r="C223" s="112"/>
      <c r="D223" s="137"/>
      <c r="E223" s="120"/>
      <c r="F223" s="121" t="str">
        <f>INDEX(Teamlists!A:D,MATCH($F$219,Teamlists!B:B,0)+4,4)</f>
        <v xml:space="preserve">Nick Martyn 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James Martyn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Jeremy Crawford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Marty Jack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Mathew Paine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Callum Wishart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>
        <f>INDEX(Teamlists!A:D,MATCH($F$219,Teamlists!B:B,0)+10,4)</f>
        <v>0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502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502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502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503"/>
      <c r="C265" s="503"/>
      <c r="D265" s="503"/>
      <c r="E265" s="503"/>
      <c r="F265" s="503"/>
      <c r="G265" s="503"/>
      <c r="H265" s="503"/>
      <c r="I265" s="503"/>
      <c r="J265" s="503"/>
    </row>
    <row r="266" spans="1:29" s="502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502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502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Roster!J89</f>
        <v>What the Puck?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 xml:space="preserve">Izzy Dunn © 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13</v>
      </c>
      <c r="B271" s="519"/>
      <c r="C271" s="112"/>
      <c r="D271" s="119"/>
      <c r="E271" s="120"/>
      <c r="F271" s="121" t="str">
        <f>INDEX(Teamlists!A:D,MATCH($F$269,Teamlists!B:B,0)+2,4)</f>
        <v>Louis Roberts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Roster!I78</f>
        <v>42291</v>
      </c>
      <c r="B272" s="521"/>
      <c r="C272" s="112"/>
      <c r="D272" s="119"/>
      <c r="E272" s="120"/>
      <c r="F272" s="121" t="str">
        <f>INDEX(Teamlists!A:D,MATCH($F$269,Teamlists!B:B,0)+3,4)</f>
        <v>Lauren Davidson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Emma Condie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Roster!J88</f>
        <v>C Grade</v>
      </c>
      <c r="C274" s="112"/>
      <c r="D274" s="119"/>
      <c r="E274" s="120"/>
      <c r="F274" s="121" t="str">
        <f>INDEX(Teamlists!A:D,MATCH($F$269,Teamlists!B:B,0)+5,4)</f>
        <v>Harry Owens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Roster!J79</f>
        <v>Court 2</v>
      </c>
      <c r="C275" s="112"/>
      <c r="D275" s="119"/>
      <c r="E275" s="120"/>
      <c r="F275" s="121" t="str">
        <f>INDEX(Teamlists!A:D,MATCH($F$269,Teamlists!B:B,0)+6,4)</f>
        <v>Harry Payne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Roster!B88</f>
        <v>7:53pm</v>
      </c>
      <c r="C276" s="112"/>
      <c r="D276" s="119"/>
      <c r="E276" s="120"/>
      <c r="F276" s="121" t="str">
        <f>INDEX(Teamlists!A:D,MATCH($F$269,Teamlists!B:B,0)+7,4)</f>
        <v>Miriam Roberts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Phillida Bridley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Maisey Fraser-Easton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Roster!J91</f>
        <v>Old Puckers</v>
      </c>
      <c r="C279" s="112"/>
      <c r="D279" s="119"/>
      <c r="E279" s="120"/>
      <c r="F279" s="121">
        <f>INDEX(Teamlists!A:D,MATCH($F$269,Teamlists!B:B,0)+10,4)</f>
        <v>0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>
        <f>INDEX(Teamlists!A:D,MATCH($F$269,Teamlists!B:B,0)+11,4)</f>
        <v>0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>
        <f>INDEX(Teamlists!A:D,MATCH($F$269,Teamlists!B:B,0)+12,4)</f>
        <v>0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Roster!J90</f>
        <v>Sharks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Ralph Schwertner ©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Andrew Wignall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Roster!J94</f>
        <v>0</v>
      </c>
      <c r="B289" s="523"/>
      <c r="C289" s="112"/>
      <c r="D289" s="137"/>
      <c r="E289" s="139"/>
      <c r="F289" s="121" t="str">
        <f>INDEX(Teamlists!A:D,MATCH($F$286,Teamlists!B:B,0)+3,4)</f>
        <v>Simon Turbett</v>
      </c>
      <c r="G289" s="122"/>
      <c r="H289" s="123"/>
      <c r="I289" s="121"/>
      <c r="J289" s="121"/>
      <c r="K289" s="121"/>
    </row>
    <row r="290" spans="1:13" ht="12.75" customHeight="1" x14ac:dyDescent="0.25">
      <c r="A290" s="522" t="str">
        <f>Roster!J95</f>
        <v>Pud</v>
      </c>
      <c r="B290" s="523"/>
      <c r="C290" s="112"/>
      <c r="D290" s="137"/>
      <c r="E290" s="120"/>
      <c r="F290" s="121" t="str">
        <f>INDEX(Teamlists!A:D,MATCH($F$286,Teamlists!B:B,0)+4,4)</f>
        <v>Chris Wright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Damien Bidgood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Paul Wignall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Rohan Thurstans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 t="str">
        <f>INDEX(Teamlists!A:D,MATCH($F$286,Teamlists!B:B,0)+8,4)</f>
        <v>Kim Fitzmaurice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 t="str">
        <f>INDEX(Teamlists!A:D,MATCH($F$286,Teamlists!B:B,0)+9,4)</f>
        <v>Paul Wignell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 t="str">
        <f>INDEX(Teamlists!A:D,MATCH($F$286,Teamlists!B:B,0)+10,4)</f>
        <v>John Robinson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 t="str">
        <f>INDEX(Teamlists!A:D,MATCH($F$286,Teamlists!B:B,0)+11,4)</f>
        <v>Rohan Thurstans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 t="str">
        <f>INDEX(Teamlists!A:D,MATCH($F$286,Teamlists!B:B,0)+12,4)</f>
        <v>Heather Fenderson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502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502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502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503"/>
      <c r="C332" s="503"/>
      <c r="D332" s="503"/>
      <c r="E332" s="503"/>
      <c r="F332" s="503"/>
      <c r="G332" s="503"/>
      <c r="H332" s="503"/>
      <c r="I332" s="503"/>
      <c r="J332" s="503"/>
    </row>
    <row r="333" spans="1:29" s="502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502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502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Roster!K89</f>
        <v>SOS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Andrew Winch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13</v>
      </c>
      <c r="B338" s="519"/>
      <c r="C338" s="112"/>
      <c r="D338" s="119"/>
      <c r="E338" s="120"/>
      <c r="F338" s="121" t="str">
        <f>INDEX(Teamlists!A:D,MATCH($F$336,Teamlists!B:B,0)+2,4)</f>
        <v>Bob Schlesinger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Roster!I78</f>
        <v>42291</v>
      </c>
      <c r="B339" s="521"/>
      <c r="C339" s="112"/>
      <c r="D339" s="119"/>
      <c r="E339" s="120"/>
      <c r="F339" s="121" t="str">
        <f>INDEX(Teamlists!A:D,MATCH($F$336,Teamlists!B:B,0)+3,4)</f>
        <v>Chris Schuecker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Damien Jacobs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Roster!K88</f>
        <v>B Grade</v>
      </c>
      <c r="C341" s="112"/>
      <c r="D341" s="119"/>
      <c r="E341" s="120"/>
      <c r="F341" s="121" t="str">
        <f>INDEX(Teamlists!A:D,MATCH($F$336,Teamlists!B:B,0)+5,4)</f>
        <v>David Moody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Roster!K79</f>
        <v>Court 3</v>
      </c>
      <c r="C342" s="112"/>
      <c r="D342" s="119"/>
      <c r="E342" s="120"/>
      <c r="F342" s="121" t="str">
        <f>INDEX(Teamlists!A:D,MATCH($F$336,Teamlists!B:B,0)+6,4)</f>
        <v>Ed Jamieson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Roster!B88</f>
        <v>7:53pm</v>
      </c>
      <c r="C343" s="112"/>
      <c r="D343" s="119"/>
      <c r="E343" s="120"/>
      <c r="F343" s="121" t="str">
        <f>INDEX(Teamlists!A:D,MATCH($F$336,Teamlists!B:B,0)+7,4)</f>
        <v>Paul McCartney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Rohan Thurstans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Scott Cooper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Roster!K91</f>
        <v>Water Rats</v>
      </c>
      <c r="C346" s="112"/>
      <c r="D346" s="119"/>
      <c r="E346" s="120"/>
      <c r="F346" s="121" t="str">
        <f>INDEX(Teamlists!A:D,MATCH($F$336,Teamlists!B:B,0)+10,4)</f>
        <v>Sven Doedens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Roster!K90</f>
        <v>Dr Schwant von Eaglehorn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John Borojevic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Craig Proctor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Roster!K94</f>
        <v>0</v>
      </c>
      <c r="B356" s="523"/>
      <c r="C356" s="112"/>
      <c r="D356" s="137"/>
      <c r="E356" s="139"/>
      <c r="F356" s="121" t="str">
        <f>INDEX(Teamlists!A:D,MATCH($F$353,Teamlists!B:B,0)+3,4)</f>
        <v>David Marshall</v>
      </c>
      <c r="G356" s="122"/>
      <c r="H356" s="123"/>
      <c r="I356" s="121"/>
      <c r="J356" s="121"/>
      <c r="K356" s="121"/>
    </row>
    <row r="357" spans="1:13" ht="12.75" customHeight="1" x14ac:dyDescent="0.25">
      <c r="A357" s="522" t="str">
        <f>Roster!K95</f>
        <v>Harry VdW</v>
      </c>
      <c r="B357" s="523"/>
      <c r="C357" s="112"/>
      <c r="D357" s="137"/>
      <c r="E357" s="120"/>
      <c r="F357" s="121" t="str">
        <f>INDEX(Teamlists!A:D,MATCH($F$353,Teamlists!B:B,0)+4,4)</f>
        <v>Tim Lynch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Jane Davis ®®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Pete Rand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Stephen Spinks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Talbot Matthews ®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 t="str">
        <f>INDEX(Teamlists!A:D,MATCH($F$353,Teamlists!B:B,0)+9,4)</f>
        <v>Eddy Rand ®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 t="str">
        <f>INDEX(Teamlists!A:D,MATCH($F$353,Teamlists!B:B,0)+10,4)</f>
        <v>Ben Linton ®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 t="str">
        <f>INDEX(Teamlists!A:D,MATCH($F$353,Teamlists!B:B,0)+11,4)</f>
        <v>Mark Richards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 t="str">
        <f>INDEX(Teamlists!A:D,MATCH($F$353,Teamlists!B:B,0)+12,4)</f>
        <v>Claire McCartney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 t="str">
        <f>INDEX(Teamlists!A:D,MATCH($F$353,Teamlists!B:B,0)+13,4)</f>
        <v xml:space="preserve"> 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 t="str">
        <f>INDEX(Teamlists!A:D,MATCH($F$353,Teamlists!B:B,0)+14,4)</f>
        <v xml:space="preserve"> 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502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502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502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503"/>
      <c r="C399" s="503"/>
      <c r="D399" s="503"/>
      <c r="E399" s="503"/>
      <c r="F399" s="503"/>
      <c r="G399" s="503"/>
      <c r="H399" s="503"/>
      <c r="I399" s="503"/>
      <c r="J399" s="503"/>
    </row>
    <row r="400" spans="1:29" s="502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502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502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Roster!I97</f>
        <v>Raging Ranga's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Jack Robert-Tissot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13</v>
      </c>
      <c r="B405" s="519"/>
      <c r="C405" s="112"/>
      <c r="D405" s="119"/>
      <c r="E405" s="120"/>
      <c r="F405" s="121" t="str">
        <f>INDEX(Teamlists!A:D,MATCH($F$403,Teamlists!B:B,0)+2,4)</f>
        <v>Romy Keppel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Roster!I78</f>
        <v>42291</v>
      </c>
      <c r="B406" s="521"/>
      <c r="C406" s="112"/>
      <c r="D406" s="119"/>
      <c r="E406" s="120"/>
      <c r="F406" s="121" t="str">
        <f>INDEX(Teamlists!A:D,MATCH($F$403,Teamlists!B:B,0)+3,4)</f>
        <v>Liam Quin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Garry Davidson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Roster!I96</f>
        <v>A Grade</v>
      </c>
      <c r="C408" s="112"/>
      <c r="D408" s="119"/>
      <c r="E408" s="120"/>
      <c r="F408" s="121" t="str">
        <f>INDEX(Teamlists!A:D,MATCH($F$403,Teamlists!B:B,0)+5,4)</f>
        <v>Richard Cleary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Roster!I79</f>
        <v>Court 1</v>
      </c>
      <c r="C409" s="112"/>
      <c r="D409" s="119"/>
      <c r="E409" s="120"/>
      <c r="F409" s="121" t="str">
        <f>INDEX(Teamlists!A:D,MATCH($F$403,Teamlists!B:B,0)+6,4)</f>
        <v>Tom Howarth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Roster!B96</f>
        <v>8:29pm</v>
      </c>
      <c r="C410" s="112"/>
      <c r="D410" s="119"/>
      <c r="E410" s="120"/>
      <c r="F410" s="121" t="str">
        <f>INDEX(Teamlists!A:D,MATCH($F$403,Teamlists!B:B,0)+7,4)</f>
        <v>William Bowling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Toby Bond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Patrick Meany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Roster!I99</f>
        <v>Red dogs</v>
      </c>
      <c r="C413" s="112"/>
      <c r="D413" s="119"/>
      <c r="E413" s="120"/>
      <c r="F413" s="121">
        <f>INDEX(Teamlists!A:D,MATCH($F$403,Teamlists!B:B,0)+10,4)</f>
        <v>0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Roster!I98</f>
        <v>Depth Charges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Harry Van Der Woude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Craig Granquist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Roster!I102</f>
        <v>0</v>
      </c>
      <c r="B423" s="523"/>
      <c r="C423" s="112"/>
      <c r="D423" s="137"/>
      <c r="E423" s="139"/>
      <c r="F423" s="121" t="str">
        <f>INDEX(Teamlists!A:D,MATCH($F$420,Teamlists!B:B,0)+3,4)</f>
        <v>Glenn Wickham</v>
      </c>
      <c r="G423" s="122"/>
      <c r="H423" s="123"/>
      <c r="I423" s="121"/>
      <c r="J423" s="121"/>
      <c r="K423" s="121"/>
    </row>
    <row r="424" spans="1:13" ht="12.75" customHeight="1" x14ac:dyDescent="0.25">
      <c r="A424" s="522" t="str">
        <f>Roster!I103</f>
        <v>Chris C</v>
      </c>
      <c r="B424" s="523"/>
      <c r="C424" s="112"/>
      <c r="D424" s="137"/>
      <c r="E424" s="120"/>
      <c r="F424" s="121" t="str">
        <f>INDEX(Teamlists!A:D,MATCH($F$420,Teamlists!B:B,0)+4,4)</f>
        <v>Colin Hepher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Ian Shanahan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Matt McCartney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Simon Talbot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Tori Wickham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Fiona Walsh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James Milner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 t="str">
        <f>INDEX(Teamlists!A:D,MATCH($F$420,Teamlists!B:B,0)+11,4)</f>
        <v xml:space="preserve"> 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502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502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502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503"/>
      <c r="C466" s="503"/>
      <c r="D466" s="503"/>
      <c r="E466" s="503"/>
      <c r="F466" s="503"/>
      <c r="G466" s="503"/>
      <c r="H466" s="503"/>
      <c r="I466" s="503"/>
      <c r="J466" s="503"/>
    </row>
    <row r="467" spans="1:29" s="502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502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502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Roster!J97</f>
        <v>The Grizzlies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>Henry Maxwell ©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13</v>
      </c>
      <c r="B472" s="519"/>
      <c r="C472" s="112"/>
      <c r="D472" s="119"/>
      <c r="E472" s="120"/>
      <c r="F472" s="121" t="str">
        <f>INDEX(Teamlists!A:D,MATCH($F$470,Teamlists!B:B,0)+2,4)</f>
        <v>Austin Stephens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Roster!I78</f>
        <v>42291</v>
      </c>
      <c r="B473" s="521"/>
      <c r="C473" s="112"/>
      <c r="D473" s="119"/>
      <c r="E473" s="120"/>
      <c r="F473" s="121" t="str">
        <f>INDEX(Teamlists!A:D,MATCH($F$470,Teamlists!B:B,0)+3,4)</f>
        <v>David Furmage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Elizabeth Thurn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Roster!J96</f>
        <v>C Grade</v>
      </c>
      <c r="C475" s="112"/>
      <c r="D475" s="119"/>
      <c r="E475" s="120"/>
      <c r="F475" s="121" t="str">
        <f>INDEX(Teamlists!A:D,MATCH($F$470,Teamlists!B:B,0)+5,4)</f>
        <v>Oliver Maxwell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Roster!J79</f>
        <v>Court 2</v>
      </c>
      <c r="C476" s="112"/>
      <c r="D476" s="119"/>
      <c r="E476" s="120"/>
      <c r="F476" s="121" t="str">
        <f>INDEX(Teamlists!A:D,MATCH($F$470,Teamlists!B:B,0)+6,4)</f>
        <v>Robbie Gaffney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Roster!B96</f>
        <v>8:29pm</v>
      </c>
      <c r="C477" s="112"/>
      <c r="D477" s="119"/>
      <c r="E477" s="120"/>
      <c r="F477" s="121" t="str">
        <f>INDEX(Teamlists!A:D,MATCH($F$470,Teamlists!B:B,0)+7,4)</f>
        <v>Seb Krasnicki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Scott Rag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Tim Lamb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Roster!J99</f>
        <v>SOS</v>
      </c>
      <c r="C480" s="112"/>
      <c r="D480" s="119"/>
      <c r="E480" s="120"/>
      <c r="F480" s="121" t="str">
        <f>INDEX(Teamlists!A:D,MATCH($F$470,Teamlists!B:B,0)+10,4)</f>
        <v>Tom Krasnicki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 t="str">
        <f>INDEX(Teamlists!A:D,MATCH($F$470,Teamlists!B:B,0)+11,4)</f>
        <v>Laura Smith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Roster!J98</f>
        <v>UTAS Flounders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Eddy Rand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Ben Linton</v>
      </c>
      <c r="G489" s="122"/>
      <c r="H489" s="123"/>
      <c r="I489" s="121"/>
      <c r="J489" s="121"/>
      <c r="K489" s="121"/>
    </row>
    <row r="490" spans="1:13" ht="12.75" customHeight="1" x14ac:dyDescent="0.25">
      <c r="A490" s="522">
        <f>Roster!J102</f>
        <v>0</v>
      </c>
      <c r="B490" s="523"/>
      <c r="C490" s="112"/>
      <c r="D490" s="137"/>
      <c r="E490" s="139"/>
      <c r="F490" s="121" t="str">
        <f>INDEX(Teamlists!A:D,MATCH($F$487,Teamlists!B:B,0)+3,4)</f>
        <v>Nate Brennan</v>
      </c>
      <c r="G490" s="122"/>
      <c r="H490" s="123"/>
      <c r="I490" s="121"/>
      <c r="J490" s="121"/>
      <c r="K490" s="121"/>
    </row>
    <row r="491" spans="1:13" ht="12.75" customHeight="1" x14ac:dyDescent="0.25">
      <c r="A491" s="522" t="str">
        <f>Roster!J103</f>
        <v>Ralph</v>
      </c>
      <c r="B491" s="523"/>
      <c r="C491" s="112"/>
      <c r="D491" s="137"/>
      <c r="E491" s="120"/>
      <c r="F491" s="121">
        <f>INDEX(Teamlists!A:D,MATCH($F$487,Teamlists!B:B,0)+4,4)</f>
        <v>0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>
        <f>INDEX(Teamlists!A:D,MATCH($F$487,Teamlists!B:B,0)+5,4)</f>
        <v>0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>
        <f>INDEX(Teamlists!A:D,MATCH($F$487,Teamlists!B:B,0)+6,4)</f>
        <v>0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>
        <f>INDEX(Teamlists!A:D,MATCH($F$487,Teamlists!B:B,0)+7,4)</f>
        <v>0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>
        <f>INDEX(Teamlists!A:D,MATCH($F$487,Teamlists!B:B,0)+8,4)</f>
        <v>0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>
        <f>INDEX(Teamlists!A:D,MATCH($F$487,Teamlists!B:B,0)+9,4)</f>
        <v>0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>
        <f>INDEX(Teamlists!A:D,MATCH($F$487,Teamlists!B:B,0)+10,4)</f>
        <v>0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502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502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502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503"/>
      <c r="C533" s="503"/>
      <c r="D533" s="503"/>
      <c r="E533" s="503"/>
      <c r="F533" s="503"/>
      <c r="G533" s="503"/>
      <c r="H533" s="503"/>
      <c r="I533" s="503"/>
      <c r="J533" s="503"/>
    </row>
    <row r="534" spans="1:29" s="502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502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502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Roster!K97</f>
        <v>Cilia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Michelle Castle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13</v>
      </c>
      <c r="B539" s="519"/>
      <c r="C539" s="112"/>
      <c r="D539" s="119"/>
      <c r="E539" s="120"/>
      <c r="F539" s="121" t="str">
        <f>INDEX(Teamlists!A:D,MATCH($F$537,Teamlists!B:B,0)+2,4)</f>
        <v>Simon Featherstone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Roster!I78</f>
        <v>42291</v>
      </c>
      <c r="B540" s="521"/>
      <c r="C540" s="112"/>
      <c r="D540" s="119"/>
      <c r="E540" s="120"/>
      <c r="F540" s="121" t="str">
        <f>INDEX(Teamlists!A:D,MATCH($F$537,Teamlists!B:B,0)+3,4)</f>
        <v>Greg Taylor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Harry Payne ®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Roster!K96</f>
        <v>B Grade</v>
      </c>
      <c r="C542" s="112"/>
      <c r="D542" s="119"/>
      <c r="E542" s="120"/>
      <c r="F542" s="121" t="str">
        <f>INDEX(Teamlists!A:D,MATCH($F$537,Teamlists!B:B,0)+5,4)</f>
        <v>Imogen Paine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Roster!K79</f>
        <v>Court 3</v>
      </c>
      <c r="C543" s="112"/>
      <c r="D543" s="119"/>
      <c r="E543" s="120"/>
      <c r="F543" s="121" t="str">
        <f>INDEX(Teamlists!A:D,MATCH($F$537,Teamlists!B:B,0)+6,4)</f>
        <v>Juliet Payne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Roster!B96</f>
        <v>8:29pm</v>
      </c>
      <c r="C544" s="112"/>
      <c r="D544" s="119"/>
      <c r="E544" s="120"/>
      <c r="F544" s="121" t="str">
        <f>INDEX(Teamlists!A:D,MATCH($F$537,Teamlists!B:B,0)+7,4)</f>
        <v>Marty Jack ®®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Rob Meijers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 t="str">
        <f>INDEX(Teamlists!A:D,MATCH($F$537,Teamlists!B:B,0)+9,4)</f>
        <v>Sam Lohrey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Roster!K99</f>
        <v>Dr Schwant von Eaglehorn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>
        <f>INDEX(Teamlists!A:D,MATCH($F$537,Teamlists!B:B,0)+12,4)</f>
        <v>0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>
        <f>INDEX(Teamlists!A:D,MATCH($F$537,Teamlists!B:B,0)+13,4)</f>
        <v>0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>
        <f>INDEX(Teamlists!A:D,MATCH($F$537,Teamlists!B:B,0)+14,4)</f>
        <v>0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Roster!K98</f>
        <v>Crabs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Bruce Maher ©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Andy Maver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Roster!K102</f>
        <v>0</v>
      </c>
      <c r="B557" s="523"/>
      <c r="C557" s="112"/>
      <c r="D557" s="137"/>
      <c r="E557" s="139"/>
      <c r="F557" s="121" t="str">
        <f>INDEX(Teamlists!A:D,MATCH($F$554,Teamlists!B:B,0)+3,4)</f>
        <v>Lea Fannon</v>
      </c>
      <c r="G557" s="122"/>
      <c r="H557" s="123"/>
      <c r="I557" s="121"/>
      <c r="J557" s="121"/>
      <c r="K557" s="121"/>
    </row>
    <row r="558" spans="1:13" ht="12.75" customHeight="1" x14ac:dyDescent="0.25">
      <c r="A558" s="522" t="str">
        <f>Roster!K103</f>
        <v>Jane D</v>
      </c>
      <c r="B558" s="523"/>
      <c r="C558" s="112"/>
      <c r="D558" s="137"/>
      <c r="E558" s="120"/>
      <c r="F558" s="121" t="str">
        <f>INDEX(Teamlists!A:D,MATCH($F$554,Teamlists!B:B,0)+4,4)</f>
        <v>Justin Welch ®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Malcolm Little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Mark Lewis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Shane Miller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Tony Lumley ®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William Maher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>
        <f>INDEX(Teamlists!A:D,MATCH($F$554,Teamlists!B:B,0)+10,4)</f>
        <v>0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 t="str">
        <f>INDEX(Teamlists!A:D,MATCH($F$554,Teamlists!B:B,0)+12,4)</f>
        <v xml:space="preserve"> 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502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502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502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503"/>
      <c r="C600" s="503"/>
      <c r="D600" s="503"/>
      <c r="E600" s="503"/>
      <c r="F600" s="503"/>
      <c r="G600" s="503"/>
      <c r="H600" s="503"/>
      <c r="I600" s="503"/>
      <c r="J600" s="503"/>
    </row>
    <row r="601" spans="1:29" s="502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502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502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Roster!I105</f>
        <v>Red dogs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Rowan Bridley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13</v>
      </c>
      <c r="B606" s="519"/>
      <c r="C606" s="112"/>
      <c r="D606" s="119"/>
      <c r="E606" s="120"/>
      <c r="F606" s="121" t="str">
        <f>INDEX(Teamlists!A:D,MATCH($F$604,Teamlists!B:B,0)+2,4)</f>
        <v>Chris Cleaver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Roster!I78</f>
        <v>42291</v>
      </c>
      <c r="B607" s="521"/>
      <c r="C607" s="112"/>
      <c r="D607" s="119"/>
      <c r="E607" s="120"/>
      <c r="F607" s="121" t="str">
        <f>INDEX(Teamlists!A:D,MATCH($F$604,Teamlists!B:B,0)+3,4)</f>
        <v>Connor Munnings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Danielle Hunt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Roster!I104</f>
        <v>A Grade</v>
      </c>
      <c r="C609" s="112"/>
      <c r="D609" s="119"/>
      <c r="E609" s="120"/>
      <c r="F609" s="121" t="str">
        <f>INDEX(Teamlists!A:D,MATCH($F$604,Teamlists!B:B,0)+5,4)</f>
        <v>Declan Hilder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Roster!I79</f>
        <v>Court 1</v>
      </c>
      <c r="C610" s="112"/>
      <c r="D610" s="119"/>
      <c r="E610" s="120"/>
      <c r="F610" s="121" t="str">
        <f>INDEX(Teamlists!A:D,MATCH($F$604,Teamlists!B:B,0)+6,4)</f>
        <v>Isaac Bridley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Roster!B104</f>
        <v>9:05pm</v>
      </c>
      <c r="C611" s="112"/>
      <c r="D611" s="119"/>
      <c r="E611" s="120"/>
      <c r="F611" s="121" t="str">
        <f>INDEX(Teamlists!A:D,MATCH($F$604,Teamlists!B:B,0)+7,4)</f>
        <v>Jane Davis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Richard Lane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Tom Milner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Roster!I107</f>
        <v>Raging Ranga's</v>
      </c>
      <c r="C614" s="112"/>
      <c r="D614" s="119"/>
      <c r="E614" s="120"/>
      <c r="F614" s="121" t="str">
        <f>INDEX(Teamlists!A:D,MATCH($F$604,Teamlists!B:B,0)+10,4)</f>
        <v>Nathalie Meessen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 t="str">
        <f>INDEX(Teamlists!A:D,MATCH($F$604,Teamlists!B:B,0)+11,4)</f>
        <v xml:space="preserve"> 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Roster!I106</f>
        <v>Aquaholics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Steve Kilpatrick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Olivia Sanderson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Roster!I110</f>
        <v>0</v>
      </c>
      <c r="B624" s="523"/>
      <c r="C624" s="112"/>
      <c r="D624" s="137"/>
      <c r="E624" s="139"/>
      <c r="F624" s="121" t="str">
        <f>INDEX(Teamlists!A:D,MATCH($F$621,Teamlists!B:B,0)+3,4)</f>
        <v>Brett Blandford</v>
      </c>
      <c r="G624" s="122"/>
      <c r="H624" s="123"/>
      <c r="I624" s="121"/>
      <c r="J624" s="121"/>
      <c r="K624" s="121"/>
    </row>
    <row r="625" spans="1:13" ht="12.75" customHeight="1" x14ac:dyDescent="0.25">
      <c r="A625" s="522" t="str">
        <f>Roster!I111</f>
        <v>Matt Mc</v>
      </c>
      <c r="B625" s="523"/>
      <c r="C625" s="112"/>
      <c r="D625" s="137"/>
      <c r="E625" s="120"/>
      <c r="F625" s="121" t="str">
        <f>INDEX(Teamlists!A:D,MATCH($F$621,Teamlists!B:B,0)+4,4)</f>
        <v>Chris Schuecker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Jeremy Sugden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Matt Baker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Nick Johnston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Robbie Kilpatrick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Scott Allen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 t="str">
        <f>INDEX(Teamlists!A:D,MATCH($F$621,Teamlists!B:B,0)+10,4)</f>
        <v>Rowan Trebilco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>
        <f>INDEX(Teamlists!A:D,MATCH($F$621,Teamlists!B:B,0)+11,4)</f>
        <v>0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502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502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502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503"/>
      <c r="C667" s="503"/>
      <c r="D667" s="503"/>
      <c r="E667" s="503"/>
      <c r="F667" s="503"/>
      <c r="G667" s="503"/>
      <c r="H667" s="503"/>
      <c r="I667" s="503"/>
      <c r="J667" s="503"/>
    </row>
    <row r="668" spans="1:29" s="502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502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502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Roster!J105</f>
        <v>Cardiac Concerns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David Horner ©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13</v>
      </c>
      <c r="B673" s="519"/>
      <c r="C673" s="112"/>
      <c r="D673" s="119"/>
      <c r="E673" s="120"/>
      <c r="F673" s="121" t="str">
        <f>INDEX(Teamlists!A:D,MATCH($F$671,Teamlists!B:B,0)+2,4)</f>
        <v>Adrian Birkett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Roster!I78</f>
        <v>42291</v>
      </c>
      <c r="B674" s="521"/>
      <c r="C674" s="112"/>
      <c r="D674" s="119"/>
      <c r="E674" s="120"/>
      <c r="F674" s="121" t="str">
        <f>INDEX(Teamlists!A:D,MATCH($F$671,Teamlists!B:B,0)+3,4)</f>
        <v>Andrew Robert-Tissot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Brett Kitchener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Roster!J104</f>
        <v>C Grade</v>
      </c>
      <c r="C676" s="112"/>
      <c r="D676" s="119"/>
      <c r="E676" s="120"/>
      <c r="F676" s="121" t="str">
        <f>INDEX(Teamlists!A:D,MATCH($F$671,Teamlists!B:B,0)+5,4)</f>
        <v>Eamonn Turbitt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Roster!J79</f>
        <v>Court 2</v>
      </c>
      <c r="C677" s="112"/>
      <c r="D677" s="119"/>
      <c r="E677" s="120"/>
      <c r="F677" s="121" t="str">
        <f>INDEX(Teamlists!A:D,MATCH($F$671,Teamlists!B:B,0)+6,4)</f>
        <v>Glenn Keppel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Roster!B104</f>
        <v>9:05pm</v>
      </c>
      <c r="C678" s="112"/>
      <c r="D678" s="119"/>
      <c r="E678" s="120"/>
      <c r="F678" s="121" t="str">
        <f>INDEX(Teamlists!A:D,MATCH($F$671,Teamlists!B:B,0)+7,4)</f>
        <v>Justin Welch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Thomas Le Coz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Mahala Fannon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Roster!J107</f>
        <v>UTAS Flounders</v>
      </c>
      <c r="C681" s="112"/>
      <c r="D681" s="119"/>
      <c r="E681" s="120"/>
      <c r="F681" s="121" t="str">
        <f>INDEX(Teamlists!A:D,MATCH($F$671,Teamlists!B:B,0)+10,4)</f>
        <v>Simon Watt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>
        <f>INDEX(Teamlists!A:D,MATCH($F$671,Teamlists!B:B,0)+14,4)</f>
        <v>0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Roster!J106</f>
        <v>Plying Pucksters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Chris Allchin ©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 xml:space="preserve">George Williams 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Roster!J110</f>
        <v>0</v>
      </c>
      <c r="B691" s="523"/>
      <c r="C691" s="112"/>
      <c r="D691" s="137"/>
      <c r="E691" s="139"/>
      <c r="F691" s="121" t="str">
        <f>INDEX(Teamlists!A:D,MATCH($F$688,Teamlists!B:B,0)+3,4)</f>
        <v>Jeremy Kearney</v>
      </c>
      <c r="G691" s="122"/>
      <c r="H691" s="123"/>
      <c r="I691" s="121"/>
      <c r="J691" s="121"/>
      <c r="K691" s="121"/>
    </row>
    <row r="692" spans="1:13" ht="12.75" customHeight="1" x14ac:dyDescent="0.25">
      <c r="A692" s="522" t="str">
        <f>Roster!J111</f>
        <v>Henry M</v>
      </c>
      <c r="B692" s="523"/>
      <c r="C692" s="112"/>
      <c r="D692" s="137"/>
      <c r="E692" s="120"/>
      <c r="F692" s="121" t="str">
        <f>INDEX(Teamlists!A:D,MATCH($F$688,Teamlists!B:B,0)+4,4)</f>
        <v>Dan Brown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Gabby Brown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John Walch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Tony Lumley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>
        <f>INDEX(Teamlists!A:D,MATCH($F$688,Teamlists!B:B,0)+8,4)</f>
        <v>0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>
        <f>INDEX(Teamlists!A:D,MATCH($F$688,Teamlists!B:B,0)+9,4)</f>
        <v>0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>
        <f>INDEX(Teamlists!A:D,MATCH($F$688,Teamlists!B:B,0)+10,4)</f>
        <v>0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>
        <f>INDEX(Teamlists!A:D,MATCH($F$688,Teamlists!B:B,0)+11,4)</f>
        <v>0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 t="str">
        <f>INDEX(Teamlists!A:D,MATCH($F$688,Teamlists!B:B,0)+13,4)</f>
        <v xml:space="preserve"> 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502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502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502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503"/>
      <c r="C734" s="503"/>
      <c r="D734" s="503"/>
      <c r="E734" s="503"/>
      <c r="F734" s="503"/>
      <c r="G734" s="503"/>
      <c r="H734" s="503"/>
      <c r="I734" s="503"/>
      <c r="J734" s="503"/>
    </row>
    <row r="735" spans="1:29" s="502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502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502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Roster!K105</f>
        <v>Ariba Amoebas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Chris Bond ©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13</v>
      </c>
      <c r="B740" s="519"/>
      <c r="C740" s="112"/>
      <c r="D740" s="119"/>
      <c r="E740" s="120"/>
      <c r="F740" s="121" t="str">
        <f>INDEX(Teamlists!A:D,MATCH($F$738,Teamlists!B:B,0)+2,4)</f>
        <v>Kirstie Kay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Roster!I78</f>
        <v>42291</v>
      </c>
      <c r="B741" s="521"/>
      <c r="C741" s="112"/>
      <c r="D741" s="119"/>
      <c r="E741" s="120"/>
      <c r="F741" s="121" t="str">
        <f>INDEX(Teamlists!A:D,MATCH($F$738,Teamlists!B:B,0)+3,4)</f>
        <v>Stephanie Wickham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David Hilder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Roster!K104</f>
        <v>B Grade</v>
      </c>
      <c r="C743" s="112"/>
      <c r="D743" s="119"/>
      <c r="E743" s="120"/>
      <c r="F743" s="121" t="str">
        <f>INDEX(Teamlists!A:D,MATCH($F$738,Teamlists!B:B,0)+5,4)</f>
        <v>Jack Adolph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Roster!K79</f>
        <v>Court 3</v>
      </c>
      <c r="C744" s="112"/>
      <c r="D744" s="119"/>
      <c r="E744" s="120"/>
      <c r="F744" s="121" t="str">
        <f>INDEX(Teamlists!A:D,MATCH($F$738,Teamlists!B:B,0)+6,4)</f>
        <v>Larnie Linton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Roster!B104</f>
        <v>9:05pm</v>
      </c>
      <c r="C745" s="112"/>
      <c r="D745" s="119"/>
      <c r="E745" s="120"/>
      <c r="F745" s="121" t="str">
        <f>INDEX(Teamlists!A:D,MATCH($F$738,Teamlists!B:B,0)+7,4)</f>
        <v>Jack Inglis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>
        <f>INDEX(Teamlists!A:D,MATCH($F$738,Teamlists!B:B,0)+8,4)</f>
        <v>0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>
        <f>INDEX(Teamlists!A:D,MATCH($F$738,Teamlists!B:B,0)+9,4)</f>
        <v>0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Roster!K107</f>
        <v>Crabs</v>
      </c>
      <c r="C748" s="112"/>
      <c r="D748" s="119"/>
      <c r="E748" s="120"/>
      <c r="F748" s="121">
        <f>INDEX(Teamlists!A:D,MATCH($F$738,Teamlists!B:B,0)+10,4)</f>
        <v>0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>
        <f>INDEX(Teamlists!A:D,MATCH($F$738,Teamlists!B:B,0)+12,4)</f>
        <v>0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>
        <f>INDEX(Teamlists!A:D,MATCH($F$738,Teamlists!B:B,0)+13,4)</f>
        <v>0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>
        <f>INDEX(Teamlists!A:D,MATCH($F$738,Teamlists!B:B,0)+14,4)</f>
        <v>0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Roster!K106</f>
        <v>Hot Chilli Prawns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Shaun Quin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Chris Lohberger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Roster!K110</f>
        <v>0</v>
      </c>
      <c r="B758" s="523"/>
      <c r="C758" s="112"/>
      <c r="D758" s="137"/>
      <c r="E758" s="139"/>
      <c r="F758" s="121" t="str">
        <f>INDEX(Teamlists!A:D,MATCH($F$755,Teamlists!B:B,0)+3,4)</f>
        <v>Craig Sanderson</v>
      </c>
      <c r="G758" s="122"/>
      <c r="H758" s="123"/>
      <c r="I758" s="121"/>
      <c r="J758" s="121"/>
      <c r="K758" s="121"/>
    </row>
    <row r="759" spans="1:13" ht="12.75" customHeight="1" x14ac:dyDescent="0.25">
      <c r="A759" s="522" t="str">
        <f>Roster!K111</f>
        <v>Simon T</v>
      </c>
      <c r="B759" s="523"/>
      <c r="C759" s="112"/>
      <c r="D759" s="137"/>
      <c r="E759" s="120"/>
      <c r="F759" s="121" t="str">
        <f>INDEX(Teamlists!A:D,MATCH($F$755,Teamlists!B:B,0)+4,4)</f>
        <v>Rudy Kloser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Matt Sherlock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Matt Webb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Piete Vanderwoude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Ray Brereton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>
        <f>INDEX(Teamlists!A:D,MATCH($F$755,Teamlists!B:B,0)+9,4)</f>
        <v>0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 t="str">
        <f>INDEX(Teamlists!A:D,MATCH($F$755,Teamlists!B:B,0)+12,4)</f>
        <v xml:space="preserve"> 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 t="str">
        <f>INDEX(Teamlists!A:D,MATCH($F$755,Teamlists!B:B,0)+13,4)</f>
        <v xml:space="preserve"> 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 t="str">
        <f>INDEX(Teamlists!A:D,MATCH($F$755,Teamlists!B:B,0)+14,4)</f>
        <v xml:space="preserve"> 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502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502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502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503"/>
      <c r="C801" s="503"/>
      <c r="D801" s="503"/>
      <c r="E801" s="503"/>
      <c r="F801" s="503"/>
      <c r="G801" s="503"/>
      <c r="H801" s="503"/>
      <c r="I801" s="503"/>
      <c r="J801" s="503"/>
    </row>
    <row r="802" spans="1:29" s="502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502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502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502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502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502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502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502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502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502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502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502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502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502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502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502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502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502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503"/>
      <c r="C1002" s="503"/>
      <c r="D1002" s="503"/>
      <c r="E1002" s="503"/>
      <c r="F1002" s="503"/>
      <c r="G1002" s="503"/>
      <c r="H1002" s="503"/>
      <c r="I1002" s="503"/>
      <c r="J1002" s="503"/>
    </row>
    <row r="1003" spans="1:29" s="502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502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502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251" priority="76" stopIfTrue="1" operator="equal">
      <formula>0</formula>
    </cfRule>
  </conditionalFormatting>
  <conditionalFormatting sqref="F2:F15 G2:N2">
    <cfRule type="cellIs" dxfId="250" priority="75" stopIfTrue="1" operator="equal">
      <formula>0</formula>
    </cfRule>
  </conditionalFormatting>
  <conditionalFormatting sqref="F2:F15 G2:N2">
    <cfRule type="cellIs" dxfId="249" priority="74" stopIfTrue="1" operator="equal">
      <formula>0</formula>
    </cfRule>
  </conditionalFormatting>
  <conditionalFormatting sqref="F19:F32">
    <cfRule type="cellIs" dxfId="248" priority="73" stopIfTrue="1" operator="equal">
      <formula>0</formula>
    </cfRule>
  </conditionalFormatting>
  <conditionalFormatting sqref="F19:F32">
    <cfRule type="cellIs" dxfId="247" priority="72" stopIfTrue="1" operator="equal">
      <formula>0</formula>
    </cfRule>
  </conditionalFormatting>
  <conditionalFormatting sqref="F69:F82">
    <cfRule type="cellIs" dxfId="246" priority="71" stopIfTrue="1" operator="equal">
      <formula>0</formula>
    </cfRule>
  </conditionalFormatting>
  <conditionalFormatting sqref="F69:F82">
    <cfRule type="cellIs" dxfId="245" priority="70" stopIfTrue="1" operator="equal">
      <formula>0</formula>
    </cfRule>
  </conditionalFormatting>
  <conditionalFormatting sqref="F86:F99">
    <cfRule type="cellIs" dxfId="244" priority="69" stopIfTrue="1" operator="equal">
      <formula>0</formula>
    </cfRule>
  </conditionalFormatting>
  <conditionalFormatting sqref="F86:F99">
    <cfRule type="cellIs" dxfId="243" priority="68" stopIfTrue="1" operator="equal">
      <formula>0</formula>
    </cfRule>
  </conditionalFormatting>
  <conditionalFormatting sqref="F136:F149">
    <cfRule type="cellIs" dxfId="242" priority="67" stopIfTrue="1" operator="equal">
      <formula>0</formula>
    </cfRule>
  </conditionalFormatting>
  <conditionalFormatting sqref="F136:F149">
    <cfRule type="cellIs" dxfId="241" priority="66" stopIfTrue="1" operator="equal">
      <formula>0</formula>
    </cfRule>
  </conditionalFormatting>
  <conditionalFormatting sqref="F153:F166">
    <cfRule type="cellIs" dxfId="240" priority="65" stopIfTrue="1" operator="equal">
      <formula>0</formula>
    </cfRule>
  </conditionalFormatting>
  <conditionalFormatting sqref="F153:F166">
    <cfRule type="cellIs" dxfId="239" priority="64" stopIfTrue="1" operator="equal">
      <formula>0</formula>
    </cfRule>
  </conditionalFormatting>
  <conditionalFormatting sqref="F203:F216">
    <cfRule type="cellIs" dxfId="238" priority="63" stopIfTrue="1" operator="equal">
      <formula>0</formula>
    </cfRule>
  </conditionalFormatting>
  <conditionalFormatting sqref="F203:F216">
    <cfRule type="cellIs" dxfId="237" priority="62" stopIfTrue="1" operator="equal">
      <formula>0</formula>
    </cfRule>
  </conditionalFormatting>
  <conditionalFormatting sqref="F220:F233">
    <cfRule type="cellIs" dxfId="236" priority="61" stopIfTrue="1" operator="equal">
      <formula>0</formula>
    </cfRule>
  </conditionalFormatting>
  <conditionalFormatting sqref="F220:F233">
    <cfRule type="cellIs" dxfId="235" priority="60" stopIfTrue="1" operator="equal">
      <formula>0</formula>
    </cfRule>
  </conditionalFormatting>
  <conditionalFormatting sqref="F270:F283">
    <cfRule type="cellIs" dxfId="234" priority="59" stopIfTrue="1" operator="equal">
      <formula>0</formula>
    </cfRule>
  </conditionalFormatting>
  <conditionalFormatting sqref="F270:F283">
    <cfRule type="cellIs" dxfId="233" priority="58" stopIfTrue="1" operator="equal">
      <formula>0</formula>
    </cfRule>
  </conditionalFormatting>
  <conditionalFormatting sqref="F287:F300">
    <cfRule type="cellIs" dxfId="232" priority="57" stopIfTrue="1" operator="equal">
      <formula>0</formula>
    </cfRule>
  </conditionalFormatting>
  <conditionalFormatting sqref="F287:F300">
    <cfRule type="cellIs" dxfId="231" priority="56" stopIfTrue="1" operator="equal">
      <formula>0</formula>
    </cfRule>
  </conditionalFormatting>
  <conditionalFormatting sqref="F337:F350">
    <cfRule type="cellIs" dxfId="230" priority="55" stopIfTrue="1" operator="equal">
      <formula>0</formula>
    </cfRule>
  </conditionalFormatting>
  <conditionalFormatting sqref="F337:F350">
    <cfRule type="cellIs" dxfId="229" priority="54" stopIfTrue="1" operator="equal">
      <formula>0</formula>
    </cfRule>
  </conditionalFormatting>
  <conditionalFormatting sqref="F354:F367">
    <cfRule type="cellIs" dxfId="228" priority="53" stopIfTrue="1" operator="equal">
      <formula>0</formula>
    </cfRule>
  </conditionalFormatting>
  <conditionalFormatting sqref="F354:F367">
    <cfRule type="cellIs" dxfId="227" priority="52" stopIfTrue="1" operator="equal">
      <formula>0</formula>
    </cfRule>
  </conditionalFormatting>
  <conditionalFormatting sqref="F404:F417">
    <cfRule type="cellIs" dxfId="226" priority="51" stopIfTrue="1" operator="equal">
      <formula>0</formula>
    </cfRule>
  </conditionalFormatting>
  <conditionalFormatting sqref="F404:F417">
    <cfRule type="cellIs" dxfId="225" priority="50" stopIfTrue="1" operator="equal">
      <formula>0</formula>
    </cfRule>
  </conditionalFormatting>
  <conditionalFormatting sqref="F421:F434">
    <cfRule type="cellIs" dxfId="224" priority="49" stopIfTrue="1" operator="equal">
      <formula>0</formula>
    </cfRule>
  </conditionalFormatting>
  <conditionalFormatting sqref="F421:F434">
    <cfRule type="cellIs" dxfId="223" priority="48" stopIfTrue="1" operator="equal">
      <formula>0</formula>
    </cfRule>
  </conditionalFormatting>
  <conditionalFormatting sqref="F471:F484">
    <cfRule type="cellIs" dxfId="222" priority="47" stopIfTrue="1" operator="equal">
      <formula>0</formula>
    </cfRule>
  </conditionalFormatting>
  <conditionalFormatting sqref="F471:F484">
    <cfRule type="cellIs" dxfId="221" priority="46" stopIfTrue="1" operator="equal">
      <formula>0</formula>
    </cfRule>
  </conditionalFormatting>
  <conditionalFormatting sqref="F488:F501">
    <cfRule type="cellIs" dxfId="220" priority="45" stopIfTrue="1" operator="equal">
      <formula>0</formula>
    </cfRule>
  </conditionalFormatting>
  <conditionalFormatting sqref="F488:F501">
    <cfRule type="cellIs" dxfId="219" priority="44" stopIfTrue="1" operator="equal">
      <formula>0</formula>
    </cfRule>
  </conditionalFormatting>
  <conditionalFormatting sqref="F538:F551">
    <cfRule type="cellIs" dxfId="218" priority="43" stopIfTrue="1" operator="equal">
      <formula>0</formula>
    </cfRule>
  </conditionalFormatting>
  <conditionalFormatting sqref="F538:F551">
    <cfRule type="cellIs" dxfId="217" priority="42" stopIfTrue="1" operator="equal">
      <formula>0</formula>
    </cfRule>
  </conditionalFormatting>
  <conditionalFormatting sqref="F555:F568">
    <cfRule type="cellIs" dxfId="216" priority="41" stopIfTrue="1" operator="equal">
      <formula>0</formula>
    </cfRule>
  </conditionalFormatting>
  <conditionalFormatting sqref="F555:F568">
    <cfRule type="cellIs" dxfId="215" priority="40" stopIfTrue="1" operator="equal">
      <formula>0</formula>
    </cfRule>
  </conditionalFormatting>
  <conditionalFormatting sqref="F605:F618">
    <cfRule type="cellIs" dxfId="214" priority="39" stopIfTrue="1" operator="equal">
      <formula>0</formula>
    </cfRule>
  </conditionalFormatting>
  <conditionalFormatting sqref="F605:F618">
    <cfRule type="cellIs" dxfId="213" priority="38" stopIfTrue="1" operator="equal">
      <formula>0</formula>
    </cfRule>
  </conditionalFormatting>
  <conditionalFormatting sqref="F622:F635">
    <cfRule type="cellIs" dxfId="212" priority="37" stopIfTrue="1" operator="equal">
      <formula>0</formula>
    </cfRule>
  </conditionalFormatting>
  <conditionalFormatting sqref="F622:F635">
    <cfRule type="cellIs" dxfId="211" priority="36" stopIfTrue="1" operator="equal">
      <formula>0</formula>
    </cfRule>
  </conditionalFormatting>
  <conditionalFormatting sqref="F672:F685">
    <cfRule type="cellIs" dxfId="210" priority="35" stopIfTrue="1" operator="equal">
      <formula>0</formula>
    </cfRule>
  </conditionalFormatting>
  <conditionalFormatting sqref="F672:F685">
    <cfRule type="cellIs" dxfId="209" priority="34" stopIfTrue="1" operator="equal">
      <formula>0</formula>
    </cfRule>
  </conditionalFormatting>
  <conditionalFormatting sqref="F689:F702">
    <cfRule type="cellIs" dxfId="208" priority="33" stopIfTrue="1" operator="equal">
      <formula>0</formula>
    </cfRule>
  </conditionalFormatting>
  <conditionalFormatting sqref="F689:F702">
    <cfRule type="cellIs" dxfId="207" priority="32" stopIfTrue="1" operator="equal">
      <formula>0</formula>
    </cfRule>
  </conditionalFormatting>
  <conditionalFormatting sqref="F739:F752">
    <cfRule type="cellIs" dxfId="206" priority="31" stopIfTrue="1" operator="equal">
      <formula>0</formula>
    </cfRule>
  </conditionalFormatting>
  <conditionalFormatting sqref="F739:F752">
    <cfRule type="cellIs" dxfId="205" priority="30" stopIfTrue="1" operator="equal">
      <formula>0</formula>
    </cfRule>
  </conditionalFormatting>
  <conditionalFormatting sqref="F756:F769">
    <cfRule type="cellIs" dxfId="204" priority="29" stopIfTrue="1" operator="equal">
      <formula>0</formula>
    </cfRule>
  </conditionalFormatting>
  <conditionalFormatting sqref="F756:F769">
    <cfRule type="cellIs" dxfId="203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202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201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200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199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198" priority="23" stopIfTrue="1" operator="equal">
      <formula>0</formula>
    </cfRule>
  </conditionalFormatting>
  <conditionalFormatting sqref="K69">
    <cfRule type="cellIs" dxfId="197" priority="22" stopIfTrue="1" operator="equal">
      <formula>0</formula>
    </cfRule>
  </conditionalFormatting>
  <conditionalFormatting sqref="K69">
    <cfRule type="cellIs" dxfId="196" priority="21" stopIfTrue="1" operator="equal">
      <formula>0</formula>
    </cfRule>
  </conditionalFormatting>
  <conditionalFormatting sqref="K136">
    <cfRule type="cellIs" dxfId="195" priority="20" stopIfTrue="1" operator="equal">
      <formula>0</formula>
    </cfRule>
  </conditionalFormatting>
  <conditionalFormatting sqref="K136">
    <cfRule type="cellIs" dxfId="194" priority="19" stopIfTrue="1" operator="equal">
      <formula>0</formula>
    </cfRule>
  </conditionalFormatting>
  <conditionalFormatting sqref="K203">
    <cfRule type="cellIs" dxfId="193" priority="18" stopIfTrue="1" operator="equal">
      <formula>0</formula>
    </cfRule>
  </conditionalFormatting>
  <conditionalFormatting sqref="K203">
    <cfRule type="cellIs" dxfId="192" priority="17" stopIfTrue="1" operator="equal">
      <formula>0</formula>
    </cfRule>
  </conditionalFormatting>
  <conditionalFormatting sqref="K270">
    <cfRule type="cellIs" dxfId="191" priority="16" stopIfTrue="1" operator="equal">
      <formula>0</formula>
    </cfRule>
  </conditionalFormatting>
  <conditionalFormatting sqref="K270">
    <cfRule type="cellIs" dxfId="190" priority="15" stopIfTrue="1" operator="equal">
      <formula>0</formula>
    </cfRule>
  </conditionalFormatting>
  <conditionalFormatting sqref="K337">
    <cfRule type="cellIs" dxfId="189" priority="14" stopIfTrue="1" operator="equal">
      <formula>0</formula>
    </cfRule>
  </conditionalFormatting>
  <conditionalFormatting sqref="K337">
    <cfRule type="cellIs" dxfId="188" priority="13" stopIfTrue="1" operator="equal">
      <formula>0</formula>
    </cfRule>
  </conditionalFormatting>
  <conditionalFormatting sqref="K404">
    <cfRule type="cellIs" dxfId="187" priority="12" stopIfTrue="1" operator="equal">
      <formula>0</formula>
    </cfRule>
  </conditionalFormatting>
  <conditionalFormatting sqref="K404">
    <cfRule type="cellIs" dxfId="186" priority="11" stopIfTrue="1" operator="equal">
      <formula>0</formula>
    </cfRule>
  </conditionalFormatting>
  <conditionalFormatting sqref="K471">
    <cfRule type="cellIs" dxfId="185" priority="10" stopIfTrue="1" operator="equal">
      <formula>0</formula>
    </cfRule>
  </conditionalFormatting>
  <conditionalFormatting sqref="K471">
    <cfRule type="cellIs" dxfId="184" priority="9" stopIfTrue="1" operator="equal">
      <formula>0</formula>
    </cfRule>
  </conditionalFormatting>
  <conditionalFormatting sqref="K538">
    <cfRule type="cellIs" dxfId="183" priority="8" stopIfTrue="1" operator="equal">
      <formula>0</formula>
    </cfRule>
  </conditionalFormatting>
  <conditionalFormatting sqref="K538">
    <cfRule type="cellIs" dxfId="182" priority="7" stopIfTrue="1" operator="equal">
      <formula>0</formula>
    </cfRule>
  </conditionalFormatting>
  <conditionalFormatting sqref="K605">
    <cfRule type="cellIs" dxfId="181" priority="6" stopIfTrue="1" operator="equal">
      <formula>0</formula>
    </cfRule>
  </conditionalFormatting>
  <conditionalFormatting sqref="K605">
    <cfRule type="cellIs" dxfId="180" priority="5" stopIfTrue="1" operator="equal">
      <formula>0</formula>
    </cfRule>
  </conditionalFormatting>
  <conditionalFormatting sqref="K672">
    <cfRule type="cellIs" dxfId="179" priority="4" stopIfTrue="1" operator="equal">
      <formula>0</formula>
    </cfRule>
  </conditionalFormatting>
  <conditionalFormatting sqref="K672">
    <cfRule type="cellIs" dxfId="178" priority="3" stopIfTrue="1" operator="equal">
      <formula>0</formula>
    </cfRule>
  </conditionalFormatting>
  <conditionalFormatting sqref="K739">
    <cfRule type="cellIs" dxfId="177" priority="2" stopIfTrue="1" operator="equal">
      <formula>0</formula>
    </cfRule>
  </conditionalFormatting>
  <conditionalFormatting sqref="K739">
    <cfRule type="cellIs" dxfId="176" priority="1" stopIfTrue="1" operator="equal">
      <formula>0</formula>
    </cfRule>
  </conditionalFormatting>
  <pageMargins left="0.14000000000000001" right="0.13" top="0.36" bottom="0.47" header="0.3" footer="0.3"/>
  <pageSetup paperSize="9" scale="97" fitToHeight="0" orientation="portrait" horizontalDpi="4294967293" verticalDpi="4294967293" r:id="rId1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workbookViewId="0">
      <selection activeCell="P29" sqref="P29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Roster!L81</f>
        <v>Water Rats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Matt Debnam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518</v>
      </c>
      <c r="B3" s="519"/>
      <c r="C3" s="112"/>
      <c r="D3" s="119"/>
      <c r="E3" s="120"/>
      <c r="F3" s="121" t="str">
        <f>INDEX(Teamlists!A:D,MATCH($F$1,Teamlists!B:B,0)+2,4)</f>
        <v>Robbie Maver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Roster!L78</f>
        <v>42298</v>
      </c>
      <c r="B4" s="521"/>
      <c r="C4" s="112"/>
      <c r="D4" s="119"/>
      <c r="E4" s="120"/>
      <c r="F4" s="121" t="str">
        <f>INDEX(Teamlists!A:D,MATCH($F$1,Teamlists!B:B,0)+3,4)</f>
        <v>Daniel Debnam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Damien Johnson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87" t="str">
        <f>Roster!L80</f>
        <v>B Grade</v>
      </c>
      <c r="C6" s="112"/>
      <c r="D6" s="119"/>
      <c r="E6" s="120"/>
      <c r="F6" s="121" t="str">
        <f>INDEX(Teamlists!A:D,MATCH($F$1,Teamlists!B:B,0)+5,4)</f>
        <v>Josh Debnam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Roster!L79</f>
        <v>Court 1</v>
      </c>
      <c r="C7" s="112"/>
      <c r="D7" s="119"/>
      <c r="E7" s="120"/>
      <c r="F7" s="121" t="str">
        <f>INDEX(Teamlists!A:D,MATCH($F$1,Teamlists!B:B,0)+6,4)</f>
        <v>David Lambert (?)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Roster!B80</f>
        <v>7:15pm</v>
      </c>
      <c r="C8" s="112"/>
      <c r="D8" s="119"/>
      <c r="E8" s="120"/>
      <c r="F8" s="121" t="str">
        <f>INDEX(Teamlists!A:D,MATCH($F$1,Teamlists!B:B,0)+7,4)</f>
        <v>Rhys Jones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Glenn Keppel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Alex Davies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Roster!L83</f>
        <v>Floggers</v>
      </c>
      <c r="C11" s="112"/>
      <c r="D11" s="119"/>
      <c r="E11" s="120"/>
      <c r="F11" s="121">
        <f>INDEX(Teamlists!A:D,MATCH($F$1,Teamlists!B:B,0)+10,4)</f>
        <v>0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>
        <f>INDEX(Teamlists!A:D,MATCH($F$1,Teamlists!B:B,0)+12,4)</f>
        <v>0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>
        <f>INDEX(Teamlists!A:D,MATCH($F$1,Teamlists!B:B,0)+13,4)</f>
        <v>0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>
        <f>INDEX(Teamlists!A:D,MATCH($F$1,Teamlists!B:B,0)+14,4)</f>
        <v>0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Roster!L82</f>
        <v>Hot Chilli Prawns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Shaun Quin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Chris Lohberger</v>
      </c>
      <c r="G20" s="122"/>
      <c r="H20" s="123"/>
      <c r="I20" s="121"/>
      <c r="J20" s="121"/>
      <c r="K20" s="121"/>
    </row>
    <row r="21" spans="1:13" ht="12.75" customHeight="1" x14ac:dyDescent="0.2">
      <c r="A21" s="522">
        <f>Roster!L86</f>
        <v>0</v>
      </c>
      <c r="B21" s="523"/>
      <c r="C21" s="112"/>
      <c r="D21" s="137"/>
      <c r="E21" s="139"/>
      <c r="F21" s="121" t="str">
        <f>INDEX(Teamlists!A:D,MATCH($F$18,Teamlists!B:B,0)+3,4)</f>
        <v>Craig Sanderson</v>
      </c>
      <c r="G21" s="122"/>
      <c r="H21" s="123"/>
      <c r="I21" s="121"/>
      <c r="J21" s="121"/>
      <c r="K21" s="121"/>
    </row>
    <row r="22" spans="1:13" ht="12.75" customHeight="1" x14ac:dyDescent="0.25">
      <c r="A22" s="522" t="str">
        <f>Roster!L87</f>
        <v>Marty J</v>
      </c>
      <c r="B22" s="523"/>
      <c r="C22" s="112"/>
      <c r="D22" s="137"/>
      <c r="E22" s="120"/>
      <c r="F22" s="121" t="str">
        <f>INDEX(Teamlists!A:D,MATCH($F$18,Teamlists!B:B,0)+4,4)</f>
        <v>Rudy Kloser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Matt Sherlock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Matt Webb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Piete Vanderwoude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Ray Brereton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>
        <f>INDEX(Teamlists!A:D,MATCH($F$18,Teamlists!B:B,0)+9,4)</f>
        <v>0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3">
      <c r="A30" s="143"/>
      <c r="B30" s="144"/>
      <c r="C30" s="112"/>
      <c r="D30" s="137"/>
      <c r="E30" s="120"/>
      <c r="F30" s="121" t="str">
        <f>INDEX(Teamlists!A:D,MATCH($F$18,Teamlists!B:B,0)+12,4)</f>
        <v xml:space="preserve"> </v>
      </c>
      <c r="G30" s="122"/>
      <c r="H30" s="123"/>
      <c r="I30" s="121"/>
      <c r="J30" s="121"/>
      <c r="K30" s="121"/>
    </row>
    <row r="31" spans="1:13" ht="12.75" customHeight="1" x14ac:dyDescent="0.25">
      <c r="A31" s="112"/>
      <c r="B31" s="133"/>
      <c r="C31" s="112"/>
      <c r="D31" s="137"/>
      <c r="E31" s="120"/>
      <c r="F31" s="121" t="str">
        <f>INDEX(Teamlists!A:D,MATCH($F$18,Teamlists!B:B,0)+13,4)</f>
        <v xml:space="preserve"> 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 t="str">
        <f>INDEX(Teamlists!A:D,MATCH($F$18,Teamlists!B:B,0)+14,4)</f>
        <v xml:space="preserve"> 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502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502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502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503"/>
      <c r="C64" s="503"/>
      <c r="D64" s="503"/>
      <c r="E64" s="503"/>
      <c r="F64" s="503"/>
      <c r="G64" s="503"/>
      <c r="H64" s="503"/>
      <c r="I64" s="503"/>
      <c r="J64" s="503"/>
    </row>
    <row r="65" spans="1:29" s="502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502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502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Roster!M81</f>
        <v>Gladiators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Maisey  Fraser-Easton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14</v>
      </c>
      <c r="B70" s="519"/>
      <c r="C70" s="112"/>
      <c r="D70" s="119"/>
      <c r="E70" s="120"/>
      <c r="F70" s="121" t="str">
        <f>INDEX(Teamlists!A:D,MATCH($F$68,Teamlists!B:B,0)+2,4)</f>
        <v>Alex  Davies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Roster!L78</f>
        <v>42298</v>
      </c>
      <c r="B71" s="521"/>
      <c r="C71" s="112"/>
      <c r="D71" s="119"/>
      <c r="E71" s="120"/>
      <c r="F71" s="121" t="str">
        <f>INDEX(Teamlists!A:D,MATCH($F$68,Teamlists!B:B,0)+3,4)</f>
        <v>Simon Watt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Elise Cleary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Roster!M5</f>
        <v>D Grade</v>
      </c>
      <c r="C73" s="112"/>
      <c r="D73" s="119"/>
      <c r="E73" s="120"/>
      <c r="F73" s="121" t="str">
        <f>INDEX(Teamlists!A:D,MATCH($F$68,Teamlists!B:B,0)+5,4)</f>
        <v>Matthew French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Roster!M4</f>
        <v>Court 2</v>
      </c>
      <c r="C74" s="112"/>
      <c r="D74" s="119"/>
      <c r="E74" s="120"/>
      <c r="F74" s="121" t="str">
        <f>INDEX(Teamlists!A:D,MATCH($F$68,Teamlists!B:B,0)+6,4)</f>
        <v>Maddie Lohrey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Roster!B5</f>
        <v>7:15pm</v>
      </c>
      <c r="C75" s="112"/>
      <c r="D75" s="119"/>
      <c r="E75" s="120"/>
      <c r="F75" s="121" t="str">
        <f>INDEX(Teamlists!A:D,MATCH($F$68,Teamlists!B:B,0)+7,4)</f>
        <v>Max Chung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Katie Hamilton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Jerry Eaton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Roster!M83</f>
        <v>Sharks</v>
      </c>
      <c r="C78" s="112"/>
      <c r="D78" s="119"/>
      <c r="E78" s="120"/>
      <c r="F78" s="121" t="str">
        <f>INDEX(Teamlists!A:D,MATCH($F$68,Teamlists!B:B,0)+10,4)</f>
        <v>Oliver Wareing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>
        <f>INDEX(Teamlists!A:D,MATCH($F$68,Teamlists!B:B,0)+14,4)</f>
        <v>0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Roster!M82</f>
        <v>Barbarians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Heather Fenderson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Roster!M9</f>
        <v>0</v>
      </c>
      <c r="C87" s="112"/>
      <c r="D87" s="137"/>
      <c r="E87" s="139"/>
      <c r="F87" s="121" t="str">
        <f>INDEX(Teamlists!A:D,MATCH($F$85,Teamlists!B:B,0)+2,4)</f>
        <v>Ben Linton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Roster!M86</f>
        <v>0</v>
      </c>
      <c r="B88" s="523"/>
      <c r="C88" s="112"/>
      <c r="D88" s="137"/>
      <c r="E88" s="139"/>
      <c r="F88" s="121" t="str">
        <f>INDEX(Teamlists!A:D,MATCH($F$85,Teamlists!B:B,0)+3,4)</f>
        <v>Harry  Owens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Roster!M87</f>
        <v>0</v>
      </c>
      <c r="B89" s="523"/>
      <c r="C89" s="112"/>
      <c r="D89" s="137"/>
      <c r="E89" s="120"/>
      <c r="F89" s="121" t="str">
        <f>INDEX(Teamlists!A:D,MATCH($F$85,Teamlists!B:B,0)+4,4)</f>
        <v>Mahala Fannon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Erik Roberts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Maia Medhurst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Tasman Inglis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Amelia Newman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Brumby Smalley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>
        <f>INDEX(Teamlists!A:D,MATCH($F$85,Teamlists!B:B,0)+10,4)</f>
        <v>0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>
        <f>INDEX(Teamlists!A:D,MATCH($F$85,Teamlists!B:B,0)+14,4)</f>
        <v>0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502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502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502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503"/>
      <c r="C131" s="503"/>
      <c r="D131" s="503"/>
      <c r="E131" s="503"/>
      <c r="F131" s="503"/>
      <c r="G131" s="503"/>
      <c r="H131" s="503"/>
      <c r="I131" s="503"/>
      <c r="J131" s="503"/>
    </row>
    <row r="132" spans="1:29" s="502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502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502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Roster!N81</f>
        <v xml:space="preserve">Vikings 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Hunter Smalley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14</v>
      </c>
      <c r="B137" s="519"/>
      <c r="C137" s="112"/>
      <c r="D137" s="119"/>
      <c r="E137" s="120"/>
      <c r="F137" s="121" t="str">
        <f>INDEX(Teamlists!A:D,MATCH($F$135,Teamlists!B:B,0)+2,4)</f>
        <v>Holly Russell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Roster!L78</f>
        <v>42298</v>
      </c>
      <c r="B138" s="521"/>
      <c r="C138" s="112"/>
      <c r="D138" s="119"/>
      <c r="E138" s="120"/>
      <c r="F138" s="121" t="str">
        <f>INDEX(Teamlists!A:D,MATCH($F$135,Teamlists!B:B,0)+3,4)</f>
        <v>Louis Crowe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Bronte Abell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Roster!N80</f>
        <v>D Grade</v>
      </c>
      <c r="C140" s="112"/>
      <c r="D140" s="119"/>
      <c r="E140" s="120"/>
      <c r="F140" s="121" t="str">
        <f>INDEX(Teamlists!A:D,MATCH($F$135,Teamlists!B:B,0)+5,4)</f>
        <v>Jaidyn Estcourt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Roster!N79</f>
        <v>Court 3</v>
      </c>
      <c r="C141" s="112"/>
      <c r="D141" s="119"/>
      <c r="E141" s="120"/>
      <c r="F141" s="121" t="str">
        <f>INDEX(Teamlists!A:D,MATCH($F$135,Teamlists!B:B,0)+6,4)</f>
        <v>Emily Taylor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Roster!B80</f>
        <v>7:15pm</v>
      </c>
      <c r="C142" s="112"/>
      <c r="D142" s="119"/>
      <c r="E142" s="120"/>
      <c r="F142" s="121" t="str">
        <f>INDEX(Teamlists!A:D,MATCH($F$135,Teamlists!B:B,0)+7,4)</f>
        <v>Jordan Struthers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INDEX(Teamlists!A:D,MATCH($F$18,Teamlists!B:B,0)+8,4)</f>
        <v>Ray Brereton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James Trotter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Roster!N83</f>
        <v>The Grizzlies</v>
      </c>
      <c r="C145" s="112"/>
      <c r="D145" s="119"/>
      <c r="E145" s="120"/>
      <c r="F145" s="121" t="str">
        <f>INDEX(Teamlists!A:D,MATCH($F$135,Teamlists!B:B,0)+10,4)</f>
        <v>Joe Waddington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 t="str">
        <f>INDEX(Teamlists!A:D,MATCH($F$135,Teamlists!B:B,0)+14,4)</f>
        <v xml:space="preserve"> 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Roster!N82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Roster!N9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Roster!N86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Roster!N87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502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502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502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503"/>
      <c r="C198" s="503"/>
      <c r="D198" s="503"/>
      <c r="E198" s="503"/>
      <c r="F198" s="503"/>
      <c r="G198" s="503"/>
      <c r="H198" s="503"/>
      <c r="I198" s="503"/>
      <c r="J198" s="503"/>
    </row>
    <row r="199" spans="1:29" s="502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502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502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Roster!L89</f>
        <v>Floggers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Hannah Robert-Tissot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14</v>
      </c>
      <c r="B204" s="519"/>
      <c r="C204" s="112"/>
      <c r="D204" s="119"/>
      <c r="E204" s="120"/>
      <c r="F204" s="121" t="str">
        <f>INDEX(Teamlists!A:D,MATCH($F$202,Teamlists!B:B,0)+2,4)</f>
        <v>Claudia Payne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Roster!L78</f>
        <v>42298</v>
      </c>
      <c r="B205" s="521"/>
      <c r="C205" s="112"/>
      <c r="D205" s="119"/>
      <c r="E205" s="120"/>
      <c r="F205" s="121" t="str">
        <f>INDEX(Teamlists!A:D,MATCH($F$202,Teamlists!B:B,0)+3,4)</f>
        <v>Eliza Game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 xml:space="preserve">Nick Martyn 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Roster!L88</f>
        <v>A Grade</v>
      </c>
      <c r="C207" s="112"/>
      <c r="D207" s="119"/>
      <c r="E207" s="120"/>
      <c r="F207" s="121" t="str">
        <f>INDEX(Teamlists!A:D,MATCH($F$202,Teamlists!B:B,0)+5,4)</f>
        <v>James Martyn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Roster!L79</f>
        <v>Court 1</v>
      </c>
      <c r="C208" s="112"/>
      <c r="D208" s="119"/>
      <c r="E208" s="120"/>
      <c r="F208" s="121" t="str">
        <f>INDEX(Teamlists!A:D,MATCH($F$202,Teamlists!B:B,0)+6,4)</f>
        <v>Jeremy Crawford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Roster!B88</f>
        <v>7:53pm</v>
      </c>
      <c r="C209" s="112"/>
      <c r="D209" s="119"/>
      <c r="E209" s="120"/>
      <c r="F209" s="121" t="str">
        <f>INDEX(Teamlists!A:D,MATCH($F$202,Teamlists!B:B,0)+7,4)</f>
        <v>Marty Jack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Mathew Paine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Callum Wishart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Roster!L91</f>
        <v>Turbo Taddies</v>
      </c>
      <c r="C212" s="112"/>
      <c r="D212" s="119"/>
      <c r="E212" s="120"/>
      <c r="F212" s="121">
        <f>INDEX(Teamlists!A:D,MATCH($F$202,Teamlists!B:B,0)+10,4)</f>
        <v>0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>
        <f>INDEX(Teamlists!A:D,MATCH($F$202,Teamlists!B:B,0)+11,4)</f>
        <v>0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Roster!L90</f>
        <v>Raging Ranga's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Jack Robert-Tissot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Romy Keppel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Roster!L94</f>
        <v>0</v>
      </c>
      <c r="B222" s="523"/>
      <c r="C222" s="112"/>
      <c r="D222" s="137"/>
      <c r="E222" s="139"/>
      <c r="F222" s="121" t="str">
        <f>INDEX(Teamlists!A:D,MATCH($F$219,Teamlists!B:B,0)+3,4)</f>
        <v>Liam Quin</v>
      </c>
      <c r="G222" s="122"/>
      <c r="H222" s="123"/>
      <c r="I222" s="121"/>
      <c r="J222" s="121"/>
      <c r="K222" s="121"/>
    </row>
    <row r="223" spans="1:13" ht="12.75" customHeight="1" x14ac:dyDescent="0.25">
      <c r="A223" s="522" t="str">
        <f>Roster!L95</f>
        <v>Angus</v>
      </c>
      <c r="B223" s="523"/>
      <c r="C223" s="112"/>
      <c r="D223" s="137"/>
      <c r="E223" s="120"/>
      <c r="F223" s="121" t="str">
        <f>INDEX(Teamlists!A:D,MATCH($F$219,Teamlists!B:B,0)+4,4)</f>
        <v>Garry Davidson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Richard Cleary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Tom Howarth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William Bowling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Toby Bond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Patrick Meany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>
        <f>INDEX(Teamlists!A:D,MATCH($F$219,Teamlists!B:B,0)+10,4)</f>
        <v>0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502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502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502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503"/>
      <c r="C265" s="503"/>
      <c r="D265" s="503"/>
      <c r="E265" s="503"/>
      <c r="F265" s="503"/>
      <c r="G265" s="503"/>
      <c r="H265" s="503"/>
      <c r="I265" s="503"/>
      <c r="J265" s="503"/>
    </row>
    <row r="266" spans="1:29" s="502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502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502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Roster!M89</f>
        <v>Sharks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Ralph Schwertner ©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14</v>
      </c>
      <c r="B271" s="519"/>
      <c r="C271" s="112"/>
      <c r="D271" s="119"/>
      <c r="E271" s="120"/>
      <c r="F271" s="121" t="str">
        <f>INDEX(Teamlists!A:D,MATCH($F$269,Teamlists!B:B,0)+2,4)</f>
        <v>Andrew Wignall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Roster!L78</f>
        <v>42298</v>
      </c>
      <c r="B272" s="521"/>
      <c r="C272" s="112"/>
      <c r="D272" s="119"/>
      <c r="E272" s="120"/>
      <c r="F272" s="121" t="str">
        <f>INDEX(Teamlists!A:D,MATCH($F$269,Teamlists!B:B,0)+3,4)</f>
        <v>Simon Turbett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Chris Wright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Roster!M88</f>
        <v>C Grade</v>
      </c>
      <c r="C274" s="112"/>
      <c r="D274" s="119"/>
      <c r="E274" s="120"/>
      <c r="F274" s="121" t="str">
        <f>INDEX(Teamlists!A:D,MATCH($F$269,Teamlists!B:B,0)+5,4)</f>
        <v>Damien Bidgood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Roster!M79</f>
        <v>Court 2</v>
      </c>
      <c r="C275" s="112"/>
      <c r="D275" s="119"/>
      <c r="E275" s="120"/>
      <c r="F275" s="121" t="str">
        <f>INDEX(Teamlists!A:D,MATCH($F$269,Teamlists!B:B,0)+6,4)</f>
        <v>Paul Wignall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Roster!B88</f>
        <v>7:53pm</v>
      </c>
      <c r="C276" s="112"/>
      <c r="D276" s="119"/>
      <c r="E276" s="120"/>
      <c r="F276" s="121" t="str">
        <f>INDEX(Teamlists!A:D,MATCH($F$269,Teamlists!B:B,0)+7,4)</f>
        <v>Rohan Thurstans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Kim Fitzmaurice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Paul Wignell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Roster!M91</f>
        <v>Hot Chilli Prawns</v>
      </c>
      <c r="C279" s="112"/>
      <c r="D279" s="119"/>
      <c r="E279" s="120"/>
      <c r="F279" s="121" t="str">
        <f>INDEX(Teamlists!A:D,MATCH($F$269,Teamlists!B:B,0)+10,4)</f>
        <v>John Robinson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 t="str">
        <f>INDEX(Teamlists!A:D,MATCH($F$269,Teamlists!B:B,0)+11,4)</f>
        <v>Rohan Thurstans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 t="str">
        <f>INDEX(Teamlists!A:D,MATCH($F$269,Teamlists!B:B,0)+12,4)</f>
        <v>Heather Fenderson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Roster!M90</f>
        <v>The Grizzlies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Henry Maxwell ©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Austin Stephens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Roster!M94</f>
        <v>0</v>
      </c>
      <c r="B289" s="523"/>
      <c r="C289" s="112"/>
      <c r="D289" s="137"/>
      <c r="E289" s="139"/>
      <c r="F289" s="121" t="str">
        <f>INDEX(Teamlists!A:D,MATCH($F$286,Teamlists!B:B,0)+3,4)</f>
        <v>David Furmage</v>
      </c>
      <c r="G289" s="122"/>
      <c r="H289" s="123"/>
      <c r="I289" s="121"/>
      <c r="J289" s="121"/>
      <c r="K289" s="121"/>
    </row>
    <row r="290" spans="1:13" ht="12.75" customHeight="1" x14ac:dyDescent="0.25">
      <c r="A290" s="522" t="str">
        <f>Roster!M95</f>
        <v>Dave Hilder</v>
      </c>
      <c r="B290" s="523"/>
      <c r="C290" s="112"/>
      <c r="D290" s="137"/>
      <c r="E290" s="120"/>
      <c r="F290" s="121" t="str">
        <f>INDEX(Teamlists!A:D,MATCH($F$286,Teamlists!B:B,0)+4,4)</f>
        <v>Elizabeth Thurn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Oliver Maxwell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Robbie Gaffney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Seb Krasnicki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 t="str">
        <f>INDEX(Teamlists!A:D,MATCH($F$286,Teamlists!B:B,0)+8,4)</f>
        <v>Scott Rag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 t="str">
        <f>INDEX(Teamlists!A:D,MATCH($F$286,Teamlists!B:B,0)+9,4)</f>
        <v>Tim Lamb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 t="str">
        <f>INDEX(Teamlists!A:D,MATCH($F$286,Teamlists!B:B,0)+10,4)</f>
        <v>Tom Krasnicki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 t="str">
        <f>INDEX(Teamlists!A:D,MATCH($F$286,Teamlists!B:B,0)+11,4)</f>
        <v>Laura Smith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502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502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502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503"/>
      <c r="C332" s="503"/>
      <c r="D332" s="503"/>
      <c r="E332" s="503"/>
      <c r="F332" s="503"/>
      <c r="G332" s="503"/>
      <c r="H332" s="503"/>
      <c r="I332" s="503"/>
      <c r="J332" s="503"/>
    </row>
    <row r="333" spans="1:29" s="502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502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502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Roster!N89</f>
        <v>Dr Schwant von Eaglehorn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John Borojevic ©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14</v>
      </c>
      <c r="B338" s="519"/>
      <c r="C338" s="112"/>
      <c r="D338" s="119"/>
      <c r="E338" s="120"/>
      <c r="F338" s="121" t="str">
        <f>INDEX(Teamlists!A:D,MATCH($F$336,Teamlists!B:B,0)+2,4)</f>
        <v>Craig Proctor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Roster!L78</f>
        <v>42298</v>
      </c>
      <c r="B339" s="521"/>
      <c r="C339" s="112"/>
      <c r="D339" s="119"/>
      <c r="E339" s="120"/>
      <c r="F339" s="121" t="str">
        <f>INDEX(Teamlists!A:D,MATCH($F$336,Teamlists!B:B,0)+3,4)</f>
        <v>David Marshall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Tim Lynch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Roster!N88</f>
        <v>B Grade</v>
      </c>
      <c r="C341" s="112"/>
      <c r="D341" s="119"/>
      <c r="E341" s="120"/>
      <c r="F341" s="121" t="str">
        <f>INDEX(Teamlists!A:D,MATCH($F$336,Teamlists!B:B,0)+5,4)</f>
        <v>Jane Davis ®®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Roster!N79</f>
        <v>Court 3</v>
      </c>
      <c r="C342" s="112"/>
      <c r="D342" s="119"/>
      <c r="E342" s="120"/>
      <c r="F342" s="121" t="str">
        <f>INDEX(Teamlists!A:D,MATCH($F$336,Teamlists!B:B,0)+6,4)</f>
        <v>Pete Rand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Roster!B88</f>
        <v>7:53pm</v>
      </c>
      <c r="C343" s="112"/>
      <c r="D343" s="119"/>
      <c r="E343" s="120"/>
      <c r="F343" s="121" t="str">
        <f>INDEX(Teamlists!A:D,MATCH($F$336,Teamlists!B:B,0)+7,4)</f>
        <v>Stephen Spinks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Talbot Matthews ®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Eddy Rand ®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Roster!N91</f>
        <v>Water Rats</v>
      </c>
      <c r="C346" s="112"/>
      <c r="D346" s="119"/>
      <c r="E346" s="120"/>
      <c r="F346" s="121" t="str">
        <f>INDEX(Teamlists!A:D,MATCH($F$336,Teamlists!B:B,0)+10,4)</f>
        <v>Ben Linton ®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 t="str">
        <f>INDEX(Teamlists!A:D,MATCH($F$336,Teamlists!B:B,0)+11,4)</f>
        <v>Mark Richards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 t="str">
        <f>INDEX(Teamlists!A:D,MATCH($F$336,Teamlists!B:B,0)+12,4)</f>
        <v>Claire McCartney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Roster!N90</f>
        <v>Crabs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Bruce Maher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Andy Maver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Roster!N94</f>
        <v>0</v>
      </c>
      <c r="B356" s="523"/>
      <c r="C356" s="112"/>
      <c r="D356" s="137"/>
      <c r="E356" s="139"/>
      <c r="F356" s="121" t="str">
        <f>INDEX(Teamlists!A:D,MATCH($F$353,Teamlists!B:B,0)+3,4)</f>
        <v>Lea Fannon</v>
      </c>
      <c r="G356" s="122"/>
      <c r="H356" s="123"/>
      <c r="I356" s="121"/>
      <c r="J356" s="121"/>
      <c r="K356" s="121"/>
    </row>
    <row r="357" spans="1:13" ht="12.75" customHeight="1" x14ac:dyDescent="0.25">
      <c r="A357" s="522" t="str">
        <f>Roster!N95</f>
        <v>Chris B</v>
      </c>
      <c r="B357" s="523"/>
      <c r="C357" s="112"/>
      <c r="D357" s="137"/>
      <c r="E357" s="120"/>
      <c r="F357" s="121" t="str">
        <f>INDEX(Teamlists!A:D,MATCH($F$353,Teamlists!B:B,0)+4,4)</f>
        <v>Justin Welch ®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Malcolm Little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Mark Lewis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Shane Miller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Tony Lumley ®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 t="str">
        <f>INDEX(Teamlists!A:D,MATCH($F$353,Teamlists!B:B,0)+9,4)</f>
        <v>William Maher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 t="str">
        <f>INDEX(Teamlists!A:D,MATCH($F$353,Teamlists!B:B,0)+12,4)</f>
        <v xml:space="preserve"> 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 t="str">
        <f>INDEX(Teamlists!A:D,MATCH($F$353,Teamlists!B:B,0)+13,4)</f>
        <v xml:space="preserve"> 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 t="str">
        <f>INDEX(Teamlists!A:D,MATCH($F$353,Teamlists!B:B,0)+14,4)</f>
        <v xml:space="preserve"> 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502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502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502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503"/>
      <c r="C399" s="503"/>
      <c r="D399" s="503"/>
      <c r="E399" s="503"/>
      <c r="F399" s="503"/>
      <c r="G399" s="503"/>
      <c r="H399" s="503"/>
      <c r="I399" s="503"/>
      <c r="J399" s="503"/>
    </row>
    <row r="400" spans="1:29" s="502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502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502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Roster!L97</f>
        <v>Turbo Taddies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Nick Yong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14</v>
      </c>
      <c r="B405" s="519"/>
      <c r="C405" s="112"/>
      <c r="D405" s="119"/>
      <c r="E405" s="120"/>
      <c r="F405" s="121" t="str">
        <f>INDEX(Teamlists!A:D,MATCH($F$403,Teamlists!B:B,0)+2,4)</f>
        <v>Aidan Young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Roster!L78</f>
        <v>42298</v>
      </c>
      <c r="B406" s="521"/>
      <c r="C406" s="112"/>
      <c r="D406" s="119"/>
      <c r="E406" s="120"/>
      <c r="F406" s="121" t="str">
        <f>INDEX(Teamlists!A:D,MATCH($F$403,Teamlists!B:B,0)+3,4)</f>
        <v>Cameron Lewis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Olivia Johnson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Roster!L96</f>
        <v>A Grade</v>
      </c>
      <c r="C408" s="112"/>
      <c r="D408" s="119"/>
      <c r="E408" s="120"/>
      <c r="F408" s="121" t="str">
        <f>INDEX(Teamlists!A:D,MATCH($F$403,Teamlists!B:B,0)+5,4)</f>
        <v>Jason Whelan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Roster!L79</f>
        <v>Court 1</v>
      </c>
      <c r="C409" s="112"/>
      <c r="D409" s="119"/>
      <c r="E409" s="120"/>
      <c r="F409" s="121" t="str">
        <f>INDEX(Teamlists!A:D,MATCH($F$403,Teamlists!B:B,0)+6,4)</f>
        <v>Job Carr-Turbitt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Roster!B96</f>
        <v>8:29pm</v>
      </c>
      <c r="C410" s="112"/>
      <c r="D410" s="119"/>
      <c r="E410" s="120"/>
      <c r="F410" s="121" t="str">
        <f>INDEX(Teamlists!A:D,MATCH($F$403,Teamlists!B:B,0)+7,4)</f>
        <v>Ben Coombe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Nathan Whelan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Matt Iiles ®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Roster!L99</f>
        <v>Aquaholics</v>
      </c>
      <c r="C413" s="112"/>
      <c r="D413" s="119"/>
      <c r="E413" s="120"/>
      <c r="F413" s="121">
        <f>INDEX(Teamlists!A:D,MATCH($F$403,Teamlists!B:B,0)+10,4)</f>
        <v>0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Roster!L98</f>
        <v>Red dogs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Rowan Bridley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Chris Cleaver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Roster!L102</f>
        <v>0</v>
      </c>
      <c r="B423" s="523"/>
      <c r="C423" s="112"/>
      <c r="D423" s="137"/>
      <c r="E423" s="139"/>
      <c r="F423" s="121" t="str">
        <f>INDEX(Teamlists!A:D,MATCH($F$420,Teamlists!B:B,0)+3,4)</f>
        <v>Connor Munnings</v>
      </c>
      <c r="G423" s="122"/>
      <c r="H423" s="123"/>
      <c r="I423" s="121"/>
      <c r="J423" s="121"/>
      <c r="K423" s="121"/>
    </row>
    <row r="424" spans="1:13" ht="12.75" customHeight="1" x14ac:dyDescent="0.25">
      <c r="A424" s="522" t="str">
        <f>Roster!L103</f>
        <v>Rowan T</v>
      </c>
      <c r="B424" s="523"/>
      <c r="C424" s="112"/>
      <c r="D424" s="137"/>
      <c r="E424" s="120"/>
      <c r="F424" s="121" t="str">
        <f>INDEX(Teamlists!A:D,MATCH($F$420,Teamlists!B:B,0)+4,4)</f>
        <v>Danielle Hunt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Declan Hilder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Isaac Bridley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Jane Davis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Richard Lane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Tom Milner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Nathalie Meessen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 t="str">
        <f>INDEX(Teamlists!A:D,MATCH($F$420,Teamlists!B:B,0)+11,4)</f>
        <v xml:space="preserve"> 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502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502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502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503"/>
      <c r="C466" s="503"/>
      <c r="D466" s="503"/>
      <c r="E466" s="503"/>
      <c r="F466" s="503"/>
      <c r="G466" s="503"/>
      <c r="H466" s="503"/>
      <c r="I466" s="503"/>
      <c r="J466" s="503"/>
    </row>
    <row r="467" spans="1:29" s="502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502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502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Roster!M97</f>
        <v>What the Puck?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 xml:space="preserve">Izzy Dunn © 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14</v>
      </c>
      <c r="B472" s="519"/>
      <c r="C472" s="112"/>
      <c r="D472" s="119"/>
      <c r="E472" s="120"/>
      <c r="F472" s="121" t="str">
        <f>INDEX(Teamlists!A:D,MATCH($F$470,Teamlists!B:B,0)+2,4)</f>
        <v>Louis Roberts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Roster!L78</f>
        <v>42298</v>
      </c>
      <c r="B473" s="521"/>
      <c r="C473" s="112"/>
      <c r="D473" s="119"/>
      <c r="E473" s="120"/>
      <c r="F473" s="121" t="str">
        <f>INDEX(Teamlists!A:D,MATCH($F$470,Teamlists!B:B,0)+3,4)</f>
        <v>Lauren Davidson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Emma Condie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Roster!M96</f>
        <v>C Grade</v>
      </c>
      <c r="C475" s="112"/>
      <c r="D475" s="119"/>
      <c r="E475" s="120"/>
      <c r="F475" s="121" t="str">
        <f>INDEX(Teamlists!A:D,MATCH($F$470,Teamlists!B:B,0)+5,4)</f>
        <v>Harry Owens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Roster!M79</f>
        <v>Court 2</v>
      </c>
      <c r="C476" s="112"/>
      <c r="D476" s="119"/>
      <c r="E476" s="120"/>
      <c r="F476" s="121" t="str">
        <f>INDEX(Teamlists!A:D,MATCH($F$470,Teamlists!B:B,0)+6,4)</f>
        <v>Harry Payne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Roster!B96</f>
        <v>8:29pm</v>
      </c>
      <c r="C477" s="112"/>
      <c r="D477" s="119"/>
      <c r="E477" s="120"/>
      <c r="F477" s="121" t="str">
        <f>INDEX(Teamlists!A:D,MATCH($F$470,Teamlists!B:B,0)+7,4)</f>
        <v>Miriam Roberts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Phillida Bridley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Maisey Fraser-Easton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Roster!M99</f>
        <v>UTAS Flounders</v>
      </c>
      <c r="C480" s="112"/>
      <c r="D480" s="119"/>
      <c r="E480" s="120"/>
      <c r="F480" s="121">
        <f>INDEX(Teamlists!A:D,MATCH($F$470,Teamlists!B:B,0)+10,4)</f>
        <v>0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Roster!M98</f>
        <v>Cardiac Concerns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David Horner ©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Adrian Birkett</v>
      </c>
      <c r="G489" s="122"/>
      <c r="H489" s="123"/>
      <c r="I489" s="121"/>
      <c r="J489" s="121"/>
      <c r="K489" s="121"/>
    </row>
    <row r="490" spans="1:13" ht="12.75" customHeight="1" x14ac:dyDescent="0.25">
      <c r="A490" s="522">
        <f>Roster!M102</f>
        <v>0</v>
      </c>
      <c r="B490" s="523"/>
      <c r="C490" s="112"/>
      <c r="D490" s="137"/>
      <c r="E490" s="139"/>
      <c r="F490" s="121" t="str">
        <f>INDEX(Teamlists!A:D,MATCH($F$487,Teamlists!B:B,0)+3,4)</f>
        <v>Andrew Robert-Tissot</v>
      </c>
      <c r="G490" s="122"/>
      <c r="H490" s="123"/>
      <c r="I490" s="121"/>
      <c r="J490" s="121"/>
      <c r="K490" s="121"/>
    </row>
    <row r="491" spans="1:13" ht="12.75" customHeight="1" x14ac:dyDescent="0.25">
      <c r="A491" s="522" t="str">
        <f>Roster!M103</f>
        <v>Ralph</v>
      </c>
      <c r="B491" s="523"/>
      <c r="C491" s="112"/>
      <c r="D491" s="137"/>
      <c r="E491" s="120"/>
      <c r="F491" s="121" t="str">
        <f>INDEX(Teamlists!A:D,MATCH($F$487,Teamlists!B:B,0)+4,4)</f>
        <v>Brett Kitchener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 t="str">
        <f>INDEX(Teamlists!A:D,MATCH($F$487,Teamlists!B:B,0)+5,4)</f>
        <v>Eamonn Turbitt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Glenn Keppel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Justin Welch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 t="str">
        <f>INDEX(Teamlists!A:D,MATCH($F$487,Teamlists!B:B,0)+8,4)</f>
        <v>Thomas Le Coz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 t="str">
        <f>INDEX(Teamlists!A:D,MATCH($F$487,Teamlists!B:B,0)+9,4)</f>
        <v>Mahala Fannon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 t="str">
        <f>INDEX(Teamlists!A:D,MATCH($F$487,Teamlists!B:B,0)+10,4)</f>
        <v>Simon Watt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>
        <f>INDEX(Teamlists!A:D,MATCH($F$487,Teamlists!B:B,0)+14,4)</f>
        <v>0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502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502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502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503"/>
      <c r="C533" s="503"/>
      <c r="D533" s="503"/>
      <c r="E533" s="503"/>
      <c r="F533" s="503"/>
      <c r="G533" s="503"/>
      <c r="H533" s="503"/>
      <c r="I533" s="503"/>
      <c r="J533" s="503"/>
    </row>
    <row r="534" spans="1:29" s="502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502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502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Roster!N97</f>
        <v>Ariba Amoebas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Chris Bond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14</v>
      </c>
      <c r="B539" s="519"/>
      <c r="C539" s="112"/>
      <c r="D539" s="119"/>
      <c r="E539" s="120"/>
      <c r="F539" s="121" t="str">
        <f>INDEX(Teamlists!A:D,MATCH($F$537,Teamlists!B:B,0)+2,4)</f>
        <v>Kirstie Kay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Roster!L78</f>
        <v>42298</v>
      </c>
      <c r="B540" s="521"/>
      <c r="C540" s="112"/>
      <c r="D540" s="119"/>
      <c r="E540" s="120"/>
      <c r="F540" s="121" t="str">
        <f>INDEX(Teamlists!A:D,MATCH($F$537,Teamlists!B:B,0)+3,4)</f>
        <v>Stephanie Wickham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David Hilder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Roster!N96</f>
        <v>B Grade</v>
      </c>
      <c r="C542" s="112"/>
      <c r="D542" s="119"/>
      <c r="E542" s="120"/>
      <c r="F542" s="121" t="str">
        <f>INDEX(Teamlists!A:D,MATCH($F$537,Teamlists!B:B,0)+5,4)</f>
        <v>Jack Adolph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Roster!N79</f>
        <v>Court 3</v>
      </c>
      <c r="C543" s="112"/>
      <c r="D543" s="119"/>
      <c r="E543" s="120"/>
      <c r="F543" s="121" t="str">
        <f>INDEX(Teamlists!A:D,MATCH($F$537,Teamlists!B:B,0)+6,4)</f>
        <v>Larnie Linton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Roster!B96</f>
        <v>8:29pm</v>
      </c>
      <c r="C544" s="112"/>
      <c r="D544" s="119"/>
      <c r="E544" s="120"/>
      <c r="F544" s="121" t="str">
        <f>INDEX(Teamlists!A:D,MATCH($F$537,Teamlists!B:B,0)+7,4)</f>
        <v>Jack Inglis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>
        <f>INDEX(Teamlists!A:D,MATCH($F$537,Teamlists!B:B,0)+8,4)</f>
        <v>0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>
        <f>INDEX(Teamlists!A:D,MATCH($F$537,Teamlists!B:B,0)+9,4)</f>
        <v>0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Roster!N99</f>
        <v>Crabs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>
        <f>INDEX(Teamlists!A:D,MATCH($F$537,Teamlists!B:B,0)+12,4)</f>
        <v>0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>
        <f>INDEX(Teamlists!A:D,MATCH($F$537,Teamlists!B:B,0)+13,4)</f>
        <v>0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>
        <f>INDEX(Teamlists!A:D,MATCH($F$537,Teamlists!B:B,0)+14,4)</f>
        <v>0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Roster!N98</f>
        <v>Old Puckers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Edward Forbes ©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Adam Bridley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Roster!N102</f>
        <v>0</v>
      </c>
      <c r="B557" s="523"/>
      <c r="C557" s="112"/>
      <c r="D557" s="137"/>
      <c r="E557" s="139"/>
      <c r="F557" s="121" t="str">
        <f>INDEX(Teamlists!A:D,MATCH($F$554,Teamlists!B:B,0)+3,4)</f>
        <v>Andrew Cawthorn</v>
      </c>
      <c r="G557" s="122"/>
      <c r="H557" s="123"/>
      <c r="I557" s="121"/>
      <c r="J557" s="121"/>
      <c r="K557" s="121"/>
    </row>
    <row r="558" spans="1:13" ht="12.75" customHeight="1" x14ac:dyDescent="0.25">
      <c r="A558" s="522" t="str">
        <f>Roster!N103</f>
        <v>Simon T</v>
      </c>
      <c r="B558" s="523"/>
      <c r="C558" s="112"/>
      <c r="D558" s="137"/>
      <c r="E558" s="120"/>
      <c r="F558" s="121" t="str">
        <f>INDEX(Teamlists!A:D,MATCH($F$554,Teamlists!B:B,0)+4,4)</f>
        <v>Brett Muir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Curtis Pizzalotto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Mark Packer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Jamie McAllister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Joe Valentine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Mark Stalker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>
        <f>INDEX(Teamlists!A:D,MATCH($F$554,Teamlists!B:B,0)+10,4)</f>
        <v>0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>
        <f>INDEX(Teamlists!A:D,MATCH($F$554,Teamlists!B:B,0)+12,4)</f>
        <v>0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502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502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502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503"/>
      <c r="C600" s="503"/>
      <c r="D600" s="503"/>
      <c r="E600" s="503"/>
      <c r="F600" s="503"/>
      <c r="G600" s="503"/>
      <c r="H600" s="503"/>
      <c r="I600" s="503"/>
      <c r="J600" s="503"/>
    </row>
    <row r="601" spans="1:29" s="502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502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502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Roster!L105</f>
        <v>Aquaholics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Steve Kilpatrick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14</v>
      </c>
      <c r="B606" s="519"/>
      <c r="C606" s="112"/>
      <c r="D606" s="119"/>
      <c r="E606" s="120"/>
      <c r="F606" s="121" t="str">
        <f>INDEX(Teamlists!A:D,MATCH($F$604,Teamlists!B:B,0)+2,4)</f>
        <v>Olivia Sanderson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Roster!L78</f>
        <v>42298</v>
      </c>
      <c r="B607" s="521"/>
      <c r="C607" s="112"/>
      <c r="D607" s="119"/>
      <c r="E607" s="120"/>
      <c r="F607" s="121" t="str">
        <f>INDEX(Teamlists!A:D,MATCH($F$604,Teamlists!B:B,0)+3,4)</f>
        <v>Brett Blandford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Chris Schuecker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Roster!L104</f>
        <v>A Grade</v>
      </c>
      <c r="C609" s="112"/>
      <c r="D609" s="119"/>
      <c r="E609" s="120"/>
      <c r="F609" s="121" t="str">
        <f>INDEX(Teamlists!A:D,MATCH($F$604,Teamlists!B:B,0)+5,4)</f>
        <v>Jeremy Sugden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Roster!L79</f>
        <v>Court 1</v>
      </c>
      <c r="C610" s="112"/>
      <c r="D610" s="119"/>
      <c r="E610" s="120"/>
      <c r="F610" s="121" t="str">
        <f>INDEX(Teamlists!A:D,MATCH($F$604,Teamlists!B:B,0)+6,4)</f>
        <v>Matt Baker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Roster!B104</f>
        <v>9:05pm</v>
      </c>
      <c r="C611" s="112"/>
      <c r="D611" s="119"/>
      <c r="E611" s="120"/>
      <c r="F611" s="121" t="str">
        <f>INDEX(Teamlists!A:D,MATCH($F$604,Teamlists!B:B,0)+7,4)</f>
        <v>Nick Johnston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Robbie Kilpatrick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Scott Allen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Roster!L107</f>
        <v>Red dogs</v>
      </c>
      <c r="C614" s="112"/>
      <c r="D614" s="119"/>
      <c r="E614" s="120"/>
      <c r="F614" s="121" t="str">
        <f>INDEX(Teamlists!A:D,MATCH($F$604,Teamlists!B:B,0)+10,4)</f>
        <v>Rowan Trebilco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Roster!L106</f>
        <v>Depth Charges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Harry Van Der Woude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Craig Granquist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Roster!L110</f>
        <v>0</v>
      </c>
      <c r="B624" s="523"/>
      <c r="C624" s="112"/>
      <c r="D624" s="137"/>
      <c r="E624" s="139"/>
      <c r="F624" s="121" t="str">
        <f>INDEX(Teamlists!A:D,MATCH($F$621,Teamlists!B:B,0)+3,4)</f>
        <v>Glenn Wickham</v>
      </c>
      <c r="G624" s="122"/>
      <c r="H624" s="123"/>
      <c r="I624" s="121"/>
      <c r="J624" s="121"/>
      <c r="K624" s="121"/>
    </row>
    <row r="625" spans="1:13" ht="12.75" customHeight="1" x14ac:dyDescent="0.25">
      <c r="A625" s="522" t="str">
        <f>Roster!L111</f>
        <v>Chris C</v>
      </c>
      <c r="B625" s="523"/>
      <c r="C625" s="112"/>
      <c r="D625" s="137"/>
      <c r="E625" s="120"/>
      <c r="F625" s="121" t="str">
        <f>INDEX(Teamlists!A:D,MATCH($F$621,Teamlists!B:B,0)+4,4)</f>
        <v>Colin Hepher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Ian Shanahan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Matt McCartney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Simon Talbot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Tori Wickham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Fiona Walsh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 t="str">
        <f>INDEX(Teamlists!A:D,MATCH($F$621,Teamlists!B:B,0)+10,4)</f>
        <v>James Milner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 t="str">
        <f>INDEX(Teamlists!A:D,MATCH($F$621,Teamlists!B:B,0)+11,4)</f>
        <v xml:space="preserve"> 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502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502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502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503"/>
      <c r="C667" s="503"/>
      <c r="D667" s="503"/>
      <c r="E667" s="503"/>
      <c r="F667" s="503"/>
      <c r="G667" s="503"/>
      <c r="H667" s="503"/>
      <c r="I667" s="503"/>
      <c r="J667" s="503"/>
    </row>
    <row r="668" spans="1:29" s="502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502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502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Roster!M105</f>
        <v>Plying Pucksters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Chris Allchin ©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14</v>
      </c>
      <c r="B673" s="519"/>
      <c r="C673" s="112"/>
      <c r="D673" s="119"/>
      <c r="E673" s="120"/>
      <c r="F673" s="121" t="str">
        <f>INDEX(Teamlists!A:D,MATCH($F$671,Teamlists!B:B,0)+2,4)</f>
        <v xml:space="preserve">George Williams 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Roster!L78</f>
        <v>42298</v>
      </c>
      <c r="B674" s="521"/>
      <c r="C674" s="112"/>
      <c r="D674" s="119"/>
      <c r="E674" s="120"/>
      <c r="F674" s="121" t="str">
        <f>INDEX(Teamlists!A:D,MATCH($F$671,Teamlists!B:B,0)+3,4)</f>
        <v>Jeremy Kearney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Dan Brown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Roster!M104</f>
        <v>C Grade</v>
      </c>
      <c r="C676" s="112"/>
      <c r="D676" s="119"/>
      <c r="E676" s="120"/>
      <c r="F676" s="121" t="str">
        <f>INDEX(Teamlists!A:D,MATCH($F$671,Teamlists!B:B,0)+5,4)</f>
        <v>Gabby Brown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Roster!M79</f>
        <v>Court 2</v>
      </c>
      <c r="C677" s="112"/>
      <c r="D677" s="119"/>
      <c r="E677" s="120"/>
      <c r="F677" s="121" t="str">
        <f>INDEX(Teamlists!A:D,MATCH($F$671,Teamlists!B:B,0)+6,4)</f>
        <v>John Walch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Roster!B104</f>
        <v>9:05pm</v>
      </c>
      <c r="C678" s="112"/>
      <c r="D678" s="119"/>
      <c r="E678" s="120"/>
      <c r="F678" s="121" t="str">
        <f>INDEX(Teamlists!A:D,MATCH($F$671,Teamlists!B:B,0)+7,4)</f>
        <v>Tony Lumley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>
        <f>INDEX(Teamlists!A:D,MATCH($F$671,Teamlists!B:B,0)+8,4)</f>
        <v>0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>
        <f>INDEX(Teamlists!A:D,MATCH($F$671,Teamlists!B:B,0)+9,4)</f>
        <v>0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Roster!M107</f>
        <v>Cardiac Concerns</v>
      </c>
      <c r="C681" s="112"/>
      <c r="D681" s="119"/>
      <c r="E681" s="120"/>
      <c r="F681" s="121">
        <f>INDEX(Teamlists!A:D,MATCH($F$671,Teamlists!B:B,0)+10,4)</f>
        <v>0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 t="str">
        <f>INDEX(Teamlists!A:D,MATCH($F$671,Teamlists!B:B,0)+13,4)</f>
        <v xml:space="preserve"> 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Roster!M106</f>
        <v>UTAS Flounders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Eddy Rand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Ben Linton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Roster!M110</f>
        <v>0</v>
      </c>
      <c r="B691" s="523"/>
      <c r="C691" s="112"/>
      <c r="D691" s="137"/>
      <c r="E691" s="139"/>
      <c r="F691" s="121" t="str">
        <f>INDEX(Teamlists!A:D,MATCH($F$688,Teamlists!B:B,0)+3,4)</f>
        <v>Nate Brennan</v>
      </c>
      <c r="G691" s="122"/>
      <c r="H691" s="123"/>
      <c r="I691" s="121"/>
      <c r="J691" s="121"/>
      <c r="K691" s="121"/>
    </row>
    <row r="692" spans="1:13" ht="12.75" customHeight="1" x14ac:dyDescent="0.25">
      <c r="A692" s="522" t="str">
        <f>Roster!M111</f>
        <v>Brett K</v>
      </c>
      <c r="B692" s="523"/>
      <c r="C692" s="112"/>
      <c r="D692" s="137"/>
      <c r="E692" s="120"/>
      <c r="F692" s="121">
        <f>INDEX(Teamlists!A:D,MATCH($F$688,Teamlists!B:B,0)+4,4)</f>
        <v>0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>
        <f>INDEX(Teamlists!A:D,MATCH($F$688,Teamlists!B:B,0)+5,4)</f>
        <v>0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>
        <f>INDEX(Teamlists!A:D,MATCH($F$688,Teamlists!B:B,0)+6,4)</f>
        <v>0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>
        <f>INDEX(Teamlists!A:D,MATCH($F$688,Teamlists!B:B,0)+7,4)</f>
        <v>0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>
        <f>INDEX(Teamlists!A:D,MATCH($F$688,Teamlists!B:B,0)+8,4)</f>
        <v>0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>
        <f>INDEX(Teamlists!A:D,MATCH($F$688,Teamlists!B:B,0)+9,4)</f>
        <v>0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>
        <f>INDEX(Teamlists!A:D,MATCH($F$688,Teamlists!B:B,0)+10,4)</f>
        <v>0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>
        <f>INDEX(Teamlists!A:D,MATCH($F$688,Teamlists!B:B,0)+11,4)</f>
        <v>0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502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502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502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503"/>
      <c r="C734" s="503"/>
      <c r="D734" s="503"/>
      <c r="E734" s="503"/>
      <c r="F734" s="503"/>
      <c r="G734" s="503"/>
      <c r="H734" s="503"/>
      <c r="I734" s="503"/>
      <c r="J734" s="503"/>
    </row>
    <row r="735" spans="1:29" s="502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502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502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Roster!N105</f>
        <v>SOS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Andrew Winch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14</v>
      </c>
      <c r="B740" s="519"/>
      <c r="C740" s="112"/>
      <c r="D740" s="119"/>
      <c r="E740" s="120"/>
      <c r="F740" s="121" t="str">
        <f>INDEX(Teamlists!A:D,MATCH($F$738,Teamlists!B:B,0)+2,4)</f>
        <v>Bob Schlesinger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Roster!L78</f>
        <v>42298</v>
      </c>
      <c r="B741" s="521"/>
      <c r="C741" s="112"/>
      <c r="D741" s="119"/>
      <c r="E741" s="120"/>
      <c r="F741" s="121" t="str">
        <f>INDEX(Teamlists!A:D,MATCH($F$738,Teamlists!B:B,0)+3,4)</f>
        <v>Chris Schuecker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Damien Jacobs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Roster!N104</f>
        <v>B Grade</v>
      </c>
      <c r="C743" s="112"/>
      <c r="D743" s="119"/>
      <c r="E743" s="120"/>
      <c r="F743" s="121" t="str">
        <f>INDEX(Teamlists!A:D,MATCH($F$738,Teamlists!B:B,0)+5,4)</f>
        <v>David Moody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Roster!N79</f>
        <v>Court 3</v>
      </c>
      <c r="C744" s="112"/>
      <c r="D744" s="119"/>
      <c r="E744" s="120"/>
      <c r="F744" s="121" t="str">
        <f>INDEX(Teamlists!A:D,MATCH($F$738,Teamlists!B:B,0)+6,4)</f>
        <v>Ed Jamieson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Roster!B104</f>
        <v>9:05pm</v>
      </c>
      <c r="C745" s="112"/>
      <c r="D745" s="119"/>
      <c r="E745" s="120"/>
      <c r="F745" s="121" t="str">
        <f>INDEX(Teamlists!A:D,MATCH($F$738,Teamlists!B:B,0)+7,4)</f>
        <v>Paul McCartney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Rohan Thurstans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Scott Cooper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Roster!N107</f>
        <v>Ariba Amoebas</v>
      </c>
      <c r="C748" s="112"/>
      <c r="D748" s="119"/>
      <c r="E748" s="120"/>
      <c r="F748" s="121" t="str">
        <f>INDEX(Teamlists!A:D,MATCH($F$738,Teamlists!B:B,0)+10,4)</f>
        <v>Sven Doedens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>
        <f>INDEX(Teamlists!A:D,MATCH($F$738,Teamlists!B:B,0)+12,4)</f>
        <v>0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Roster!N106</f>
        <v>Cilia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Michelle Castle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Simon Featherstone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Roster!N110</f>
        <v>0</v>
      </c>
      <c r="B758" s="523"/>
      <c r="C758" s="112"/>
      <c r="D758" s="137"/>
      <c r="E758" s="139"/>
      <c r="F758" s="121" t="str">
        <f>INDEX(Teamlists!A:D,MATCH($F$755,Teamlists!B:B,0)+3,4)</f>
        <v>Greg Taylor</v>
      </c>
      <c r="G758" s="122"/>
      <c r="H758" s="123"/>
      <c r="I758" s="121"/>
      <c r="J758" s="121"/>
      <c r="K758" s="121"/>
    </row>
    <row r="759" spans="1:13" ht="12.75" customHeight="1" x14ac:dyDescent="0.25">
      <c r="A759" s="522" t="str">
        <f>Roster!N111</f>
        <v>Angus</v>
      </c>
      <c r="B759" s="523"/>
      <c r="C759" s="112"/>
      <c r="D759" s="137"/>
      <c r="E759" s="120"/>
      <c r="F759" s="121" t="str">
        <f>INDEX(Teamlists!A:D,MATCH($F$755,Teamlists!B:B,0)+4,4)</f>
        <v>Harry Payne ®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Imogen Paine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Juliet Payne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Marty Jack ®®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Rob Meijers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Sam Lohrey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>
        <f>INDEX(Teamlists!A:D,MATCH($F$755,Teamlists!B:B,0)+12,4)</f>
        <v>0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>
        <f>INDEX(Teamlists!A:D,MATCH($F$755,Teamlists!B:B,0)+13,4)</f>
        <v>0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>
        <f>INDEX(Teamlists!A:D,MATCH($F$755,Teamlists!B:B,0)+14,4)</f>
        <v>0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502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502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502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503"/>
      <c r="C801" s="503"/>
      <c r="D801" s="503"/>
      <c r="E801" s="503"/>
      <c r="F801" s="503"/>
      <c r="G801" s="503"/>
      <c r="H801" s="503"/>
      <c r="I801" s="503"/>
      <c r="J801" s="503"/>
    </row>
    <row r="802" spans="1:29" s="502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502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502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502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502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502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502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502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502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502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502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502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502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502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502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502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502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502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503"/>
      <c r="C1002" s="503"/>
      <c r="D1002" s="503"/>
      <c r="E1002" s="503"/>
      <c r="F1002" s="503"/>
      <c r="G1002" s="503"/>
      <c r="H1002" s="503"/>
      <c r="I1002" s="503"/>
      <c r="J1002" s="503"/>
    </row>
    <row r="1003" spans="1:29" s="502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502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502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175" priority="76" stopIfTrue="1" operator="equal">
      <formula>0</formula>
    </cfRule>
  </conditionalFormatting>
  <conditionalFormatting sqref="F2:F15 G2:N2">
    <cfRule type="cellIs" dxfId="174" priority="75" stopIfTrue="1" operator="equal">
      <formula>0</formula>
    </cfRule>
  </conditionalFormatting>
  <conditionalFormatting sqref="F2:F15 G2:N2">
    <cfRule type="cellIs" dxfId="173" priority="74" stopIfTrue="1" operator="equal">
      <formula>0</formula>
    </cfRule>
  </conditionalFormatting>
  <conditionalFormatting sqref="F19:F32">
    <cfRule type="cellIs" dxfId="172" priority="73" stopIfTrue="1" operator="equal">
      <formula>0</formula>
    </cfRule>
  </conditionalFormatting>
  <conditionalFormatting sqref="F19:F32">
    <cfRule type="cellIs" dxfId="171" priority="72" stopIfTrue="1" operator="equal">
      <formula>0</formula>
    </cfRule>
  </conditionalFormatting>
  <conditionalFormatting sqref="F69:F82">
    <cfRule type="cellIs" dxfId="170" priority="71" stopIfTrue="1" operator="equal">
      <formula>0</formula>
    </cfRule>
  </conditionalFormatting>
  <conditionalFormatting sqref="F69:F82">
    <cfRule type="cellIs" dxfId="169" priority="70" stopIfTrue="1" operator="equal">
      <formula>0</formula>
    </cfRule>
  </conditionalFormatting>
  <conditionalFormatting sqref="F86:F99">
    <cfRule type="cellIs" dxfId="168" priority="69" stopIfTrue="1" operator="equal">
      <formula>0</formula>
    </cfRule>
  </conditionalFormatting>
  <conditionalFormatting sqref="F86:F99">
    <cfRule type="cellIs" dxfId="167" priority="68" stopIfTrue="1" operator="equal">
      <formula>0</formula>
    </cfRule>
  </conditionalFormatting>
  <conditionalFormatting sqref="F136:F149">
    <cfRule type="cellIs" dxfId="166" priority="67" stopIfTrue="1" operator="equal">
      <formula>0</formula>
    </cfRule>
  </conditionalFormatting>
  <conditionalFormatting sqref="F136:F149">
    <cfRule type="cellIs" dxfId="165" priority="66" stopIfTrue="1" operator="equal">
      <formula>0</formula>
    </cfRule>
  </conditionalFormatting>
  <conditionalFormatting sqref="F153:F166">
    <cfRule type="cellIs" dxfId="164" priority="65" stopIfTrue="1" operator="equal">
      <formula>0</formula>
    </cfRule>
  </conditionalFormatting>
  <conditionalFormatting sqref="F153:F166">
    <cfRule type="cellIs" dxfId="163" priority="64" stopIfTrue="1" operator="equal">
      <formula>0</formula>
    </cfRule>
  </conditionalFormatting>
  <conditionalFormatting sqref="F203:F216">
    <cfRule type="cellIs" dxfId="162" priority="63" stopIfTrue="1" operator="equal">
      <formula>0</formula>
    </cfRule>
  </conditionalFormatting>
  <conditionalFormatting sqref="F203:F216">
    <cfRule type="cellIs" dxfId="161" priority="62" stopIfTrue="1" operator="equal">
      <formula>0</formula>
    </cfRule>
  </conditionalFormatting>
  <conditionalFormatting sqref="F220:F233">
    <cfRule type="cellIs" dxfId="160" priority="61" stopIfTrue="1" operator="equal">
      <formula>0</formula>
    </cfRule>
  </conditionalFormatting>
  <conditionalFormatting sqref="F220:F233">
    <cfRule type="cellIs" dxfId="159" priority="60" stopIfTrue="1" operator="equal">
      <formula>0</formula>
    </cfRule>
  </conditionalFormatting>
  <conditionalFormatting sqref="F270:F283">
    <cfRule type="cellIs" dxfId="158" priority="59" stopIfTrue="1" operator="equal">
      <formula>0</formula>
    </cfRule>
  </conditionalFormatting>
  <conditionalFormatting sqref="F270:F283">
    <cfRule type="cellIs" dxfId="157" priority="58" stopIfTrue="1" operator="equal">
      <formula>0</formula>
    </cfRule>
  </conditionalFormatting>
  <conditionalFormatting sqref="F287:F300">
    <cfRule type="cellIs" dxfId="156" priority="57" stopIfTrue="1" operator="equal">
      <formula>0</formula>
    </cfRule>
  </conditionalFormatting>
  <conditionalFormatting sqref="F287:F300">
    <cfRule type="cellIs" dxfId="155" priority="56" stopIfTrue="1" operator="equal">
      <formula>0</formula>
    </cfRule>
  </conditionalFormatting>
  <conditionalFormatting sqref="F337:F350">
    <cfRule type="cellIs" dxfId="154" priority="55" stopIfTrue="1" operator="equal">
      <formula>0</formula>
    </cfRule>
  </conditionalFormatting>
  <conditionalFormatting sqref="F337:F350">
    <cfRule type="cellIs" dxfId="153" priority="54" stopIfTrue="1" operator="equal">
      <formula>0</formula>
    </cfRule>
  </conditionalFormatting>
  <conditionalFormatting sqref="F354:F367">
    <cfRule type="cellIs" dxfId="152" priority="53" stopIfTrue="1" operator="equal">
      <formula>0</formula>
    </cfRule>
  </conditionalFormatting>
  <conditionalFormatting sqref="F354:F367">
    <cfRule type="cellIs" dxfId="151" priority="52" stopIfTrue="1" operator="equal">
      <formula>0</formula>
    </cfRule>
  </conditionalFormatting>
  <conditionalFormatting sqref="F404:F417">
    <cfRule type="cellIs" dxfId="150" priority="51" stopIfTrue="1" operator="equal">
      <formula>0</formula>
    </cfRule>
  </conditionalFormatting>
  <conditionalFormatting sqref="F404:F417">
    <cfRule type="cellIs" dxfId="149" priority="50" stopIfTrue="1" operator="equal">
      <formula>0</formula>
    </cfRule>
  </conditionalFormatting>
  <conditionalFormatting sqref="F421:F434">
    <cfRule type="cellIs" dxfId="148" priority="49" stopIfTrue="1" operator="equal">
      <formula>0</formula>
    </cfRule>
  </conditionalFormatting>
  <conditionalFormatting sqref="F421:F434">
    <cfRule type="cellIs" dxfId="147" priority="48" stopIfTrue="1" operator="equal">
      <formula>0</formula>
    </cfRule>
  </conditionalFormatting>
  <conditionalFormatting sqref="F471:F484">
    <cfRule type="cellIs" dxfId="146" priority="47" stopIfTrue="1" operator="equal">
      <formula>0</formula>
    </cfRule>
  </conditionalFormatting>
  <conditionalFormatting sqref="F471:F484">
    <cfRule type="cellIs" dxfId="145" priority="46" stopIfTrue="1" operator="equal">
      <formula>0</formula>
    </cfRule>
  </conditionalFormatting>
  <conditionalFormatting sqref="F488:F501">
    <cfRule type="cellIs" dxfId="144" priority="45" stopIfTrue="1" operator="equal">
      <formula>0</formula>
    </cfRule>
  </conditionalFormatting>
  <conditionalFormatting sqref="F488:F501">
    <cfRule type="cellIs" dxfId="143" priority="44" stopIfTrue="1" operator="equal">
      <formula>0</formula>
    </cfRule>
  </conditionalFormatting>
  <conditionalFormatting sqref="F538:F551">
    <cfRule type="cellIs" dxfId="142" priority="43" stopIfTrue="1" operator="equal">
      <formula>0</formula>
    </cfRule>
  </conditionalFormatting>
  <conditionalFormatting sqref="F538:F551">
    <cfRule type="cellIs" dxfId="141" priority="42" stopIfTrue="1" operator="equal">
      <formula>0</formula>
    </cfRule>
  </conditionalFormatting>
  <conditionalFormatting sqref="F555:F568">
    <cfRule type="cellIs" dxfId="140" priority="41" stopIfTrue="1" operator="equal">
      <formula>0</formula>
    </cfRule>
  </conditionalFormatting>
  <conditionalFormatting sqref="F555:F568">
    <cfRule type="cellIs" dxfId="139" priority="40" stopIfTrue="1" operator="equal">
      <formula>0</formula>
    </cfRule>
  </conditionalFormatting>
  <conditionalFormatting sqref="F605:F618">
    <cfRule type="cellIs" dxfId="138" priority="39" stopIfTrue="1" operator="equal">
      <formula>0</formula>
    </cfRule>
  </conditionalFormatting>
  <conditionalFormatting sqref="F605:F618">
    <cfRule type="cellIs" dxfId="137" priority="38" stopIfTrue="1" operator="equal">
      <formula>0</formula>
    </cfRule>
  </conditionalFormatting>
  <conditionalFormatting sqref="F622:F635">
    <cfRule type="cellIs" dxfId="136" priority="37" stopIfTrue="1" operator="equal">
      <formula>0</formula>
    </cfRule>
  </conditionalFormatting>
  <conditionalFormatting sqref="F622:F635">
    <cfRule type="cellIs" dxfId="135" priority="36" stopIfTrue="1" operator="equal">
      <formula>0</formula>
    </cfRule>
  </conditionalFormatting>
  <conditionalFormatting sqref="F672:F685">
    <cfRule type="cellIs" dxfId="134" priority="35" stopIfTrue="1" operator="equal">
      <formula>0</formula>
    </cfRule>
  </conditionalFormatting>
  <conditionalFormatting sqref="F672:F685">
    <cfRule type="cellIs" dxfId="133" priority="34" stopIfTrue="1" operator="equal">
      <formula>0</formula>
    </cfRule>
  </conditionalFormatting>
  <conditionalFormatting sqref="F689:F702">
    <cfRule type="cellIs" dxfId="132" priority="33" stopIfTrue="1" operator="equal">
      <formula>0</formula>
    </cfRule>
  </conditionalFormatting>
  <conditionalFormatting sqref="F689:F702">
    <cfRule type="cellIs" dxfId="131" priority="32" stopIfTrue="1" operator="equal">
      <formula>0</formula>
    </cfRule>
  </conditionalFormatting>
  <conditionalFormatting sqref="F739:F752">
    <cfRule type="cellIs" dxfId="130" priority="31" stopIfTrue="1" operator="equal">
      <formula>0</formula>
    </cfRule>
  </conditionalFormatting>
  <conditionalFormatting sqref="F739:F752">
    <cfRule type="cellIs" dxfId="129" priority="30" stopIfTrue="1" operator="equal">
      <formula>0</formula>
    </cfRule>
  </conditionalFormatting>
  <conditionalFormatting sqref="F756:F769">
    <cfRule type="cellIs" dxfId="128" priority="29" stopIfTrue="1" operator="equal">
      <formula>0</formula>
    </cfRule>
  </conditionalFormatting>
  <conditionalFormatting sqref="F756:F769">
    <cfRule type="cellIs" dxfId="127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126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125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124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123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122" priority="23" stopIfTrue="1" operator="equal">
      <formula>0</formula>
    </cfRule>
  </conditionalFormatting>
  <conditionalFormatting sqref="K69">
    <cfRule type="cellIs" dxfId="121" priority="22" stopIfTrue="1" operator="equal">
      <formula>0</formula>
    </cfRule>
  </conditionalFormatting>
  <conditionalFormatting sqref="K69">
    <cfRule type="cellIs" dxfId="120" priority="21" stopIfTrue="1" operator="equal">
      <formula>0</formula>
    </cfRule>
  </conditionalFormatting>
  <conditionalFormatting sqref="K136">
    <cfRule type="cellIs" dxfId="119" priority="20" stopIfTrue="1" operator="equal">
      <formula>0</formula>
    </cfRule>
  </conditionalFormatting>
  <conditionalFormatting sqref="K136">
    <cfRule type="cellIs" dxfId="118" priority="19" stopIfTrue="1" operator="equal">
      <formula>0</formula>
    </cfRule>
  </conditionalFormatting>
  <conditionalFormatting sqref="K203">
    <cfRule type="cellIs" dxfId="117" priority="18" stopIfTrue="1" operator="equal">
      <formula>0</formula>
    </cfRule>
  </conditionalFormatting>
  <conditionalFormatting sqref="K203">
    <cfRule type="cellIs" dxfId="116" priority="17" stopIfTrue="1" operator="equal">
      <formula>0</formula>
    </cfRule>
  </conditionalFormatting>
  <conditionalFormatting sqref="K270">
    <cfRule type="cellIs" dxfId="115" priority="16" stopIfTrue="1" operator="equal">
      <formula>0</formula>
    </cfRule>
  </conditionalFormatting>
  <conditionalFormatting sqref="K270">
    <cfRule type="cellIs" dxfId="114" priority="15" stopIfTrue="1" operator="equal">
      <formula>0</formula>
    </cfRule>
  </conditionalFormatting>
  <conditionalFormatting sqref="K337">
    <cfRule type="cellIs" dxfId="113" priority="14" stopIfTrue="1" operator="equal">
      <formula>0</formula>
    </cfRule>
  </conditionalFormatting>
  <conditionalFormatting sqref="K337">
    <cfRule type="cellIs" dxfId="112" priority="13" stopIfTrue="1" operator="equal">
      <formula>0</formula>
    </cfRule>
  </conditionalFormatting>
  <conditionalFormatting sqref="K404">
    <cfRule type="cellIs" dxfId="111" priority="12" stopIfTrue="1" operator="equal">
      <formula>0</formula>
    </cfRule>
  </conditionalFormatting>
  <conditionalFormatting sqref="K404">
    <cfRule type="cellIs" dxfId="110" priority="11" stopIfTrue="1" operator="equal">
      <formula>0</formula>
    </cfRule>
  </conditionalFormatting>
  <conditionalFormatting sqref="K471">
    <cfRule type="cellIs" dxfId="109" priority="10" stopIfTrue="1" operator="equal">
      <formula>0</formula>
    </cfRule>
  </conditionalFormatting>
  <conditionalFormatting sqref="K471">
    <cfRule type="cellIs" dxfId="108" priority="9" stopIfTrue="1" operator="equal">
      <formula>0</formula>
    </cfRule>
  </conditionalFormatting>
  <conditionalFormatting sqref="K538">
    <cfRule type="cellIs" dxfId="107" priority="8" stopIfTrue="1" operator="equal">
      <formula>0</formula>
    </cfRule>
  </conditionalFormatting>
  <conditionalFormatting sqref="K538">
    <cfRule type="cellIs" dxfId="106" priority="7" stopIfTrue="1" operator="equal">
      <formula>0</formula>
    </cfRule>
  </conditionalFormatting>
  <conditionalFormatting sqref="K605">
    <cfRule type="cellIs" dxfId="105" priority="6" stopIfTrue="1" operator="equal">
      <formula>0</formula>
    </cfRule>
  </conditionalFormatting>
  <conditionalFormatting sqref="K605">
    <cfRule type="cellIs" dxfId="104" priority="5" stopIfTrue="1" operator="equal">
      <formula>0</formula>
    </cfRule>
  </conditionalFormatting>
  <conditionalFormatting sqref="K672">
    <cfRule type="cellIs" dxfId="103" priority="4" stopIfTrue="1" operator="equal">
      <formula>0</formula>
    </cfRule>
  </conditionalFormatting>
  <conditionalFormatting sqref="K672">
    <cfRule type="cellIs" dxfId="102" priority="3" stopIfTrue="1" operator="equal">
      <formula>0</formula>
    </cfRule>
  </conditionalFormatting>
  <conditionalFormatting sqref="K739">
    <cfRule type="cellIs" dxfId="101" priority="2" stopIfTrue="1" operator="equal">
      <formula>0</formula>
    </cfRule>
  </conditionalFormatting>
  <conditionalFormatting sqref="K739">
    <cfRule type="cellIs" dxfId="100" priority="1" stopIfTrue="1" operator="equal">
      <formula>0</formula>
    </cfRule>
  </conditionalFormatting>
  <pageMargins left="0.14000000000000001" right="0.13" top="0.36" bottom="0.47" header="0.3" footer="0.3"/>
  <pageSetup paperSize="9" scale="97" fitToHeight="0" orientation="portrait" horizontalDpi="4294967293" verticalDpi="4294967293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workbookViewId="0"/>
  </sheetViews>
  <sheetFormatPr defaultColWidth="8.6640625" defaultRowHeight="14.4" x14ac:dyDescent="0.3"/>
  <cols>
    <col min="1" max="1" width="8.6640625" style="358"/>
    <col min="2" max="2" width="12" style="358" bestFit="1" customWidth="1"/>
    <col min="3" max="3" width="8.6640625" style="358"/>
    <col min="4" max="4" width="12.5546875" style="358" customWidth="1"/>
    <col min="5" max="7" width="8.6640625" style="358"/>
    <col min="8" max="8" width="13.33203125" style="358" customWidth="1"/>
    <col min="9" max="9" width="8.6640625" style="358"/>
    <col min="10" max="10" width="10.109375" style="358" customWidth="1"/>
    <col min="11" max="16384" width="8.6640625" style="358"/>
  </cols>
  <sheetData>
    <row r="1" spans="1:12" ht="15.6" thickTop="1" thickBot="1" x14ac:dyDescent="0.35">
      <c r="A1" s="359"/>
      <c r="B1" s="360"/>
      <c r="C1" s="361" t="s">
        <v>47</v>
      </c>
      <c r="D1" s="362"/>
      <c r="E1" s="363">
        <f>(Roster!C116)</f>
        <v>42312</v>
      </c>
      <c r="F1" s="366"/>
      <c r="G1" s="364"/>
      <c r="H1" s="365"/>
      <c r="I1" s="366"/>
      <c r="J1" s="367"/>
    </row>
    <row r="2" spans="1:12" ht="15" thickBot="1" x14ac:dyDescent="0.35">
      <c r="A2" s="368" t="s">
        <v>6</v>
      </c>
      <c r="B2" s="369" t="s">
        <v>7</v>
      </c>
      <c r="C2" s="370"/>
      <c r="D2" s="369" t="s">
        <v>327</v>
      </c>
      <c r="E2" s="371" t="s">
        <v>8</v>
      </c>
      <c r="F2" s="374"/>
      <c r="G2" s="372" t="s">
        <v>327</v>
      </c>
      <c r="H2" s="373" t="s">
        <v>9</v>
      </c>
      <c r="I2" s="374"/>
      <c r="J2" s="372" t="s">
        <v>327</v>
      </c>
    </row>
    <row r="3" spans="1:12" ht="24" x14ac:dyDescent="0.3">
      <c r="A3" s="368" t="s">
        <v>10</v>
      </c>
      <c r="B3" s="375" t="s">
        <v>336</v>
      </c>
      <c r="C3" s="376" t="s">
        <v>328</v>
      </c>
      <c r="D3" s="375">
        <f>B9</f>
        <v>0</v>
      </c>
      <c r="E3" s="379" t="s">
        <v>11</v>
      </c>
      <c r="F3" s="376" t="s">
        <v>328</v>
      </c>
      <c r="G3" s="378">
        <f>E9</f>
        <v>0</v>
      </c>
      <c r="H3" s="379" t="s">
        <v>12</v>
      </c>
      <c r="I3" s="376" t="s">
        <v>328</v>
      </c>
      <c r="J3" s="380">
        <f>H9</f>
        <v>0</v>
      </c>
      <c r="L3" s="358" t="s">
        <v>335</v>
      </c>
    </row>
    <row r="4" spans="1:12" x14ac:dyDescent="0.3">
      <c r="A4" s="381" t="s">
        <v>14</v>
      </c>
      <c r="B4" s="382">
        <f>Roster!N125</f>
        <v>0</v>
      </c>
      <c r="C4" s="383" t="s">
        <v>329</v>
      </c>
      <c r="D4" s="382" t="s">
        <v>333</v>
      </c>
      <c r="E4" s="377">
        <f>Roster!O133</f>
        <v>0</v>
      </c>
      <c r="F4" s="383" t="s">
        <v>329</v>
      </c>
      <c r="G4" s="378" t="s">
        <v>276</v>
      </c>
      <c r="H4" s="384">
        <f>Roster!M131</f>
        <v>0</v>
      </c>
      <c r="I4" s="383" t="s">
        <v>329</v>
      </c>
      <c r="J4" s="378" t="s">
        <v>320</v>
      </c>
    </row>
    <row r="5" spans="1:12" ht="24" x14ac:dyDescent="0.3">
      <c r="A5" s="381" t="s">
        <v>23</v>
      </c>
      <c r="B5" s="382">
        <f>Roster!N126</f>
        <v>0</v>
      </c>
      <c r="C5" s="385"/>
      <c r="D5" s="382" t="s">
        <v>373</v>
      </c>
      <c r="E5" s="377">
        <f>Roster!O134</f>
        <v>0</v>
      </c>
      <c r="F5" s="383"/>
      <c r="G5" s="378" t="s">
        <v>447</v>
      </c>
      <c r="H5" s="384">
        <f>Roster!M132</f>
        <v>0</v>
      </c>
      <c r="I5" s="383"/>
      <c r="J5" s="378" t="s">
        <v>441</v>
      </c>
    </row>
    <row r="6" spans="1:12" ht="15" thickBot="1" x14ac:dyDescent="0.35">
      <c r="A6" s="386"/>
      <c r="B6" s="387"/>
      <c r="C6" s="388"/>
      <c r="D6" s="389" t="s">
        <v>321</v>
      </c>
      <c r="E6" s="390"/>
      <c r="F6" s="393"/>
      <c r="G6" s="391" t="s">
        <v>448</v>
      </c>
      <c r="H6" s="392"/>
      <c r="I6" s="393"/>
      <c r="J6" s="391" t="s">
        <v>446</v>
      </c>
    </row>
    <row r="7" spans="1:12" ht="24" x14ac:dyDescent="0.3">
      <c r="A7" s="394" t="s">
        <v>59</v>
      </c>
      <c r="B7" s="375" t="s">
        <v>13</v>
      </c>
      <c r="C7" s="376" t="s">
        <v>328</v>
      </c>
      <c r="D7" s="375">
        <f>B5</f>
        <v>0</v>
      </c>
      <c r="E7" s="379" t="s">
        <v>11</v>
      </c>
      <c r="F7" s="376" t="s">
        <v>332</v>
      </c>
      <c r="G7" s="378">
        <f>E5</f>
        <v>0</v>
      </c>
      <c r="H7" s="379" t="s">
        <v>337</v>
      </c>
      <c r="I7" s="376" t="s">
        <v>332</v>
      </c>
      <c r="J7" s="380">
        <f>H5</f>
        <v>0</v>
      </c>
    </row>
    <row r="8" spans="1:12" ht="24" customHeight="1" x14ac:dyDescent="0.3">
      <c r="A8" s="381" t="s">
        <v>14</v>
      </c>
      <c r="B8" s="403">
        <f>Roster!K133</f>
        <v>0</v>
      </c>
      <c r="C8" s="404" t="s">
        <v>329</v>
      </c>
      <c r="D8" s="382" t="s">
        <v>373</v>
      </c>
      <c r="E8" s="405">
        <f>Roster!O131</f>
        <v>0</v>
      </c>
      <c r="F8" s="406" t="s">
        <v>329</v>
      </c>
      <c r="G8" s="378" t="s">
        <v>445</v>
      </c>
      <c r="H8" s="416">
        <f>Roster!N127</f>
        <v>0</v>
      </c>
      <c r="I8" s="406" t="s">
        <v>329</v>
      </c>
      <c r="J8" s="378" t="s">
        <v>446</v>
      </c>
      <c r="K8" s="433"/>
    </row>
    <row r="9" spans="1:12" ht="24" x14ac:dyDescent="0.3">
      <c r="A9" s="381" t="s">
        <v>23</v>
      </c>
      <c r="B9" s="382">
        <f>Roster!K134</f>
        <v>0</v>
      </c>
      <c r="C9" s="385"/>
      <c r="D9" s="382" t="s">
        <v>441</v>
      </c>
      <c r="E9" s="377">
        <f>Roster!O132</f>
        <v>0</v>
      </c>
      <c r="F9" s="383"/>
      <c r="G9" s="378" t="s">
        <v>444</v>
      </c>
      <c r="H9" s="384">
        <f>Roster!N128</f>
        <v>0</v>
      </c>
      <c r="I9" s="383"/>
      <c r="J9" s="378" t="s">
        <v>442</v>
      </c>
    </row>
    <row r="10" spans="1:12" ht="15" thickBot="1" x14ac:dyDescent="0.35">
      <c r="A10" s="386"/>
      <c r="B10" s="387"/>
      <c r="C10" s="388"/>
      <c r="D10" s="389" t="s">
        <v>331</v>
      </c>
      <c r="E10" s="390"/>
      <c r="F10" s="393"/>
      <c r="G10" s="391" t="s">
        <v>330</v>
      </c>
      <c r="H10" s="392"/>
      <c r="I10" s="393"/>
      <c r="J10" s="391"/>
    </row>
    <row r="11" spans="1:12" x14ac:dyDescent="0.3">
      <c r="A11" s="368" t="s">
        <v>67</v>
      </c>
      <c r="B11" s="407" t="s">
        <v>13</v>
      </c>
      <c r="C11" s="408" t="s">
        <v>328</v>
      </c>
      <c r="D11" s="409">
        <f>B8</f>
        <v>0</v>
      </c>
      <c r="E11" s="410"/>
      <c r="F11" s="412" t="s">
        <v>328</v>
      </c>
      <c r="G11" s="417"/>
      <c r="H11" s="368" t="s">
        <v>12</v>
      </c>
      <c r="I11" s="412" t="s">
        <v>328</v>
      </c>
      <c r="J11" s="378">
        <f>H8</f>
        <v>0</v>
      </c>
    </row>
    <row r="12" spans="1:12" x14ac:dyDescent="0.3">
      <c r="A12" s="381" t="s">
        <v>14</v>
      </c>
      <c r="B12" s="382">
        <f>Roster!K131</f>
        <v>0</v>
      </c>
      <c r="C12" s="383" t="s">
        <v>329</v>
      </c>
      <c r="D12" s="382" t="s">
        <v>320</v>
      </c>
      <c r="E12" s="377"/>
      <c r="F12" s="383" t="s">
        <v>329</v>
      </c>
      <c r="G12" s="378"/>
      <c r="H12" s="384">
        <f>Roster!M133</f>
        <v>0</v>
      </c>
      <c r="I12" s="383" t="s">
        <v>329</v>
      </c>
      <c r="J12" s="378" t="s">
        <v>373</v>
      </c>
    </row>
    <row r="13" spans="1:12" x14ac:dyDescent="0.3">
      <c r="A13" s="381" t="s">
        <v>23</v>
      </c>
      <c r="B13" s="382">
        <f>Roster!K132</f>
        <v>0</v>
      </c>
      <c r="C13" s="385"/>
      <c r="D13" s="382" t="s">
        <v>441</v>
      </c>
      <c r="E13" s="377"/>
      <c r="F13" s="383"/>
      <c r="G13" s="378"/>
      <c r="H13" s="384">
        <f>Roster!M134</f>
        <v>0</v>
      </c>
      <c r="I13" s="383"/>
      <c r="J13" s="378" t="s">
        <v>275</v>
      </c>
    </row>
    <row r="14" spans="1:12" ht="15" thickBot="1" x14ac:dyDescent="0.35">
      <c r="A14" s="395"/>
      <c r="B14" s="396"/>
      <c r="C14" s="397"/>
      <c r="D14" s="398" t="s">
        <v>449</v>
      </c>
      <c r="E14" s="399"/>
      <c r="F14" s="402"/>
      <c r="G14" s="400"/>
      <c r="H14" s="401"/>
      <c r="I14" s="402"/>
      <c r="J14" s="400" t="s">
        <v>443</v>
      </c>
    </row>
    <row r="15" spans="1:12" ht="15.6" thickTop="1" thickBot="1" x14ac:dyDescent="0.35"/>
    <row r="16" spans="1:12" ht="15.6" thickTop="1" thickBot="1" x14ac:dyDescent="0.35">
      <c r="A16" s="359"/>
      <c r="B16" s="360"/>
      <c r="C16" s="361" t="s">
        <v>48</v>
      </c>
      <c r="D16" s="362"/>
      <c r="E16" s="363">
        <f>(Roster!F116)</f>
        <v>42319</v>
      </c>
      <c r="F16" s="366"/>
      <c r="G16" s="364"/>
      <c r="H16" s="365"/>
      <c r="I16" s="366"/>
      <c r="J16" s="367"/>
    </row>
    <row r="17" spans="1:10" ht="15" thickBot="1" x14ac:dyDescent="0.35">
      <c r="A17" s="368" t="s">
        <v>6</v>
      </c>
      <c r="B17" s="369" t="s">
        <v>7</v>
      </c>
      <c r="C17" s="370"/>
      <c r="D17" s="369" t="s">
        <v>327</v>
      </c>
      <c r="E17" s="371" t="s">
        <v>8</v>
      </c>
      <c r="F17" s="374"/>
      <c r="G17" s="372" t="s">
        <v>327</v>
      </c>
      <c r="H17" s="373" t="s">
        <v>9</v>
      </c>
      <c r="I17" s="374"/>
      <c r="J17" s="372" t="s">
        <v>327</v>
      </c>
    </row>
    <row r="18" spans="1:10" ht="24" x14ac:dyDescent="0.3">
      <c r="A18" s="368" t="s">
        <v>10</v>
      </c>
      <c r="B18" s="375" t="s">
        <v>323</v>
      </c>
      <c r="C18" s="376" t="s">
        <v>328</v>
      </c>
      <c r="D18" s="375">
        <f>B24</f>
        <v>0</v>
      </c>
      <c r="E18" s="377"/>
      <c r="F18" s="376" t="s">
        <v>328</v>
      </c>
      <c r="G18" s="378"/>
      <c r="H18" s="379" t="s">
        <v>12</v>
      </c>
      <c r="I18" s="376" t="s">
        <v>328</v>
      </c>
      <c r="J18" s="380" t="s">
        <v>33</v>
      </c>
    </row>
    <row r="19" spans="1:10" x14ac:dyDescent="0.3">
      <c r="A19" s="381" t="s">
        <v>14</v>
      </c>
      <c r="B19" s="382">
        <f>Roster!M140</f>
        <v>0</v>
      </c>
      <c r="C19" s="383" t="s">
        <v>329</v>
      </c>
      <c r="D19" s="377" t="s">
        <v>98</v>
      </c>
      <c r="E19" s="377"/>
      <c r="F19" s="383" t="s">
        <v>329</v>
      </c>
      <c r="G19" s="378"/>
      <c r="H19" s="384">
        <f>Roster!M138</f>
        <v>0</v>
      </c>
      <c r="I19" s="383" t="s">
        <v>329</v>
      </c>
      <c r="J19" s="378" t="s">
        <v>320</v>
      </c>
    </row>
    <row r="20" spans="1:10" x14ac:dyDescent="0.3">
      <c r="A20" s="381" t="s">
        <v>23</v>
      </c>
      <c r="B20" s="382">
        <f>Roster!M141</f>
        <v>0</v>
      </c>
      <c r="C20" s="385"/>
      <c r="D20" s="382" t="s">
        <v>276</v>
      </c>
      <c r="E20" s="377"/>
      <c r="F20" s="383"/>
      <c r="G20" s="378"/>
      <c r="H20" s="384">
        <f>Roster!M139</f>
        <v>0</v>
      </c>
      <c r="I20" s="383"/>
      <c r="J20" s="378" t="s">
        <v>261</v>
      </c>
    </row>
    <row r="21" spans="1:10" ht="15" thickBot="1" x14ac:dyDescent="0.35">
      <c r="A21" s="386"/>
      <c r="B21" s="392"/>
      <c r="C21" s="388"/>
      <c r="D21" s="389" t="s">
        <v>95</v>
      </c>
      <c r="E21" s="390"/>
      <c r="F21" s="393"/>
      <c r="G21" s="391"/>
      <c r="H21" s="392"/>
      <c r="I21" s="393"/>
      <c r="J21" s="391" t="s">
        <v>331</v>
      </c>
    </row>
    <row r="22" spans="1:10" x14ac:dyDescent="0.3">
      <c r="A22" s="394" t="s">
        <v>59</v>
      </c>
      <c r="B22" s="375" t="s">
        <v>13</v>
      </c>
      <c r="C22" s="376" t="s">
        <v>328</v>
      </c>
      <c r="D22" s="375" t="s">
        <v>17</v>
      </c>
      <c r="E22" s="413" t="s">
        <v>11</v>
      </c>
      <c r="F22" s="376" t="s">
        <v>332</v>
      </c>
      <c r="G22" s="380" t="s">
        <v>22</v>
      </c>
      <c r="H22" s="379" t="s">
        <v>298</v>
      </c>
      <c r="I22" s="376" t="s">
        <v>332</v>
      </c>
      <c r="J22" s="380" t="s">
        <v>24</v>
      </c>
    </row>
    <row r="23" spans="1:10" ht="24" x14ac:dyDescent="0.3">
      <c r="A23" s="381" t="s">
        <v>14</v>
      </c>
      <c r="B23" s="403">
        <f>Roster!K138</f>
        <v>0</v>
      </c>
      <c r="C23" s="404" t="s">
        <v>329</v>
      </c>
      <c r="D23" s="382" t="s">
        <v>320</v>
      </c>
      <c r="E23" s="405">
        <f>Roster!O138</f>
        <v>0</v>
      </c>
      <c r="F23" s="415" t="s">
        <v>329</v>
      </c>
      <c r="G23" s="378" t="s">
        <v>334</v>
      </c>
      <c r="H23" s="381" t="str">
        <f>Roster!Q138</f>
        <v>SOS</v>
      </c>
      <c r="I23" s="406" t="s">
        <v>329</v>
      </c>
      <c r="J23" s="378" t="s">
        <v>20</v>
      </c>
    </row>
    <row r="24" spans="1:10" x14ac:dyDescent="0.3">
      <c r="A24" s="381" t="s">
        <v>23</v>
      </c>
      <c r="B24" s="382">
        <f>Roster!K139</f>
        <v>0</v>
      </c>
      <c r="C24" s="385"/>
      <c r="D24" s="382" t="s">
        <v>331</v>
      </c>
      <c r="E24" s="411">
        <f>Roster!O139</f>
        <v>0</v>
      </c>
      <c r="F24" s="383"/>
      <c r="G24" s="378" t="s">
        <v>373</v>
      </c>
      <c r="H24" s="384" t="str">
        <f>Roster!Q139</f>
        <v>Aquaholics</v>
      </c>
      <c r="I24" s="383"/>
      <c r="J24" s="378"/>
    </row>
    <row r="25" spans="1:10" ht="15" thickBot="1" x14ac:dyDescent="0.35">
      <c r="A25" s="386"/>
      <c r="B25" s="387"/>
      <c r="C25" s="388"/>
      <c r="D25" s="389" t="s">
        <v>453</v>
      </c>
      <c r="E25" s="414"/>
      <c r="F25" s="393"/>
      <c r="G25" s="391" t="s">
        <v>275</v>
      </c>
      <c r="H25" s="392"/>
      <c r="I25" s="393"/>
      <c r="J25" s="391" t="s">
        <v>22</v>
      </c>
    </row>
    <row r="26" spans="1:10" ht="15" thickBot="1" x14ac:dyDescent="0.35"/>
    <row r="27" spans="1:10" ht="15.6" thickTop="1" thickBot="1" x14ac:dyDescent="0.35">
      <c r="A27" s="359"/>
      <c r="B27" s="429" t="s">
        <v>49</v>
      </c>
      <c r="C27" s="361"/>
      <c r="D27" s="362"/>
      <c r="E27" s="363">
        <f>(Roster!I116)</f>
        <v>42326</v>
      </c>
      <c r="F27" s="366"/>
      <c r="G27" s="364"/>
      <c r="H27" s="365"/>
      <c r="I27" s="366"/>
      <c r="J27" s="367"/>
    </row>
    <row r="28" spans="1:10" ht="15" thickBot="1" x14ac:dyDescent="0.35">
      <c r="A28" s="368" t="s">
        <v>6</v>
      </c>
      <c r="B28" s="369" t="s">
        <v>7</v>
      </c>
      <c r="C28" s="370"/>
      <c r="D28" s="369" t="s">
        <v>327</v>
      </c>
      <c r="E28" s="371" t="s">
        <v>8</v>
      </c>
      <c r="F28" s="374"/>
      <c r="G28" s="372" t="s">
        <v>327</v>
      </c>
      <c r="H28" s="373" t="s">
        <v>9</v>
      </c>
      <c r="I28" s="374"/>
      <c r="J28" s="372" t="s">
        <v>327</v>
      </c>
    </row>
    <row r="29" spans="1:10" x14ac:dyDescent="0.3">
      <c r="A29" s="368" t="s">
        <v>10</v>
      </c>
      <c r="B29" s="375" t="s">
        <v>323</v>
      </c>
      <c r="C29" s="376" t="s">
        <v>328</v>
      </c>
      <c r="D29" s="375" t="s">
        <v>254</v>
      </c>
      <c r="E29" s="379"/>
      <c r="F29" s="376"/>
      <c r="G29" s="378"/>
      <c r="H29" s="379" t="s">
        <v>12</v>
      </c>
      <c r="I29" s="376" t="s">
        <v>328</v>
      </c>
      <c r="J29" s="380" t="s">
        <v>373</v>
      </c>
    </row>
    <row r="30" spans="1:10" x14ac:dyDescent="0.3">
      <c r="A30" s="381" t="s">
        <v>14</v>
      </c>
      <c r="B30" s="403">
        <f>Roster!I119</f>
        <v>0</v>
      </c>
      <c r="C30" s="383" t="s">
        <v>329</v>
      </c>
      <c r="D30" s="377" t="s">
        <v>16</v>
      </c>
      <c r="E30" s="377"/>
      <c r="F30" s="383"/>
      <c r="G30" s="378"/>
      <c r="H30" s="384">
        <f>Roster!M143</f>
        <v>0</v>
      </c>
      <c r="I30" s="383" t="s">
        <v>329</v>
      </c>
      <c r="J30" s="378" t="s">
        <v>331</v>
      </c>
    </row>
    <row r="31" spans="1:10" x14ac:dyDescent="0.3">
      <c r="A31" s="381" t="s">
        <v>23</v>
      </c>
      <c r="B31" s="382">
        <f>Roster!I120</f>
        <v>0</v>
      </c>
      <c r="C31" s="385"/>
      <c r="D31" s="382"/>
      <c r="E31" s="377"/>
      <c r="F31" s="383"/>
      <c r="G31" s="378"/>
      <c r="H31" s="384">
        <f>Roster!M144</f>
        <v>0</v>
      </c>
      <c r="I31" s="383"/>
      <c r="J31" s="378" t="s">
        <v>441</v>
      </c>
    </row>
    <row r="32" spans="1:10" ht="15" thickBot="1" x14ac:dyDescent="0.35">
      <c r="A32" s="386"/>
      <c r="B32" s="392"/>
      <c r="C32" s="388"/>
      <c r="D32" s="389"/>
      <c r="E32" s="390"/>
      <c r="F32" s="393"/>
      <c r="G32" s="391"/>
      <c r="H32" s="392"/>
      <c r="I32" s="393"/>
      <c r="J32" s="391" t="s">
        <v>276</v>
      </c>
    </row>
    <row r="33" spans="1:10" x14ac:dyDescent="0.3">
      <c r="A33" s="394" t="s">
        <v>59</v>
      </c>
      <c r="B33" s="375" t="s">
        <v>11</v>
      </c>
      <c r="C33" s="376" t="s">
        <v>328</v>
      </c>
      <c r="D33" s="375" t="s">
        <v>19</v>
      </c>
      <c r="F33" s="376" t="s">
        <v>332</v>
      </c>
      <c r="G33" s="380"/>
      <c r="H33" s="430" t="s">
        <v>372</v>
      </c>
      <c r="I33" s="376" t="s">
        <v>332</v>
      </c>
      <c r="J33" s="380"/>
    </row>
    <row r="34" spans="1:10" x14ac:dyDescent="0.3">
      <c r="A34" s="381" t="s">
        <v>14</v>
      </c>
      <c r="B34" s="382">
        <f>Roster!O143</f>
        <v>0</v>
      </c>
      <c r="C34" s="404" t="s">
        <v>329</v>
      </c>
      <c r="D34" s="382" t="s">
        <v>276</v>
      </c>
      <c r="E34" s="405"/>
      <c r="F34" s="415" t="s">
        <v>329</v>
      </c>
      <c r="G34" s="378"/>
      <c r="H34" s="381"/>
      <c r="I34" s="406" t="s">
        <v>329</v>
      </c>
      <c r="J34" s="378"/>
    </row>
    <row r="35" spans="1:10" x14ac:dyDescent="0.3">
      <c r="A35" s="381" t="s">
        <v>23</v>
      </c>
      <c r="B35" s="382">
        <f>Roster!O144</f>
        <v>0</v>
      </c>
      <c r="C35" s="385"/>
      <c r="D35" s="382" t="s">
        <v>441</v>
      </c>
      <c r="E35" s="411"/>
      <c r="F35" s="383"/>
      <c r="G35" s="378"/>
      <c r="H35" s="381"/>
      <c r="I35" s="383"/>
      <c r="J35" s="378"/>
    </row>
    <row r="36" spans="1:10" ht="15" thickBot="1" x14ac:dyDescent="0.35">
      <c r="A36" s="386"/>
      <c r="B36" s="387"/>
      <c r="C36" s="388"/>
      <c r="D36" s="389" t="s">
        <v>454</v>
      </c>
      <c r="E36" s="414"/>
      <c r="F36" s="393"/>
      <c r="G36" s="391"/>
      <c r="H36" s="392"/>
      <c r="I36" s="393"/>
      <c r="J36" s="391"/>
    </row>
    <row r="37" spans="1:10" x14ac:dyDescent="0.3">
      <c r="A37" s="368" t="s">
        <v>67</v>
      </c>
      <c r="B37" s="407" t="s">
        <v>13</v>
      </c>
      <c r="C37" s="408" t="s">
        <v>328</v>
      </c>
      <c r="D37" s="409" t="s">
        <v>373</v>
      </c>
      <c r="E37" s="410"/>
      <c r="F37" s="412" t="s">
        <v>328</v>
      </c>
      <c r="G37" s="417"/>
      <c r="H37" s="368"/>
      <c r="I37" s="412" t="s">
        <v>328</v>
      </c>
      <c r="J37" s="378"/>
    </row>
    <row r="38" spans="1:10" x14ac:dyDescent="0.3">
      <c r="A38" s="381" t="s">
        <v>14</v>
      </c>
      <c r="B38" s="382">
        <f>Roster!K157</f>
        <v>0</v>
      </c>
      <c r="C38" s="383" t="s">
        <v>329</v>
      </c>
      <c r="D38" s="382" t="s">
        <v>454</v>
      </c>
      <c r="E38" s="377"/>
      <c r="F38" s="383" t="s">
        <v>329</v>
      </c>
      <c r="G38" s="378"/>
      <c r="H38" s="384"/>
      <c r="I38" s="383" t="s">
        <v>329</v>
      </c>
      <c r="J38" s="378"/>
    </row>
    <row r="39" spans="1:10" x14ac:dyDescent="0.3">
      <c r="A39" s="381" t="s">
        <v>23</v>
      </c>
      <c r="B39" s="382">
        <f>Roster!K158</f>
        <v>0</v>
      </c>
      <c r="C39" s="385"/>
      <c r="D39" s="382" t="s">
        <v>441</v>
      </c>
      <c r="E39" s="377"/>
      <c r="F39" s="383"/>
      <c r="G39" s="378"/>
      <c r="H39" s="384"/>
      <c r="I39" s="383"/>
      <c r="J39" s="378"/>
    </row>
    <row r="40" spans="1:10" ht="15" thickBot="1" x14ac:dyDescent="0.35">
      <c r="A40" s="395"/>
      <c r="B40" s="396"/>
      <c r="C40" s="397"/>
      <c r="D40" s="398" t="s">
        <v>276</v>
      </c>
      <c r="E40" s="399"/>
      <c r="F40" s="402"/>
      <c r="G40" s="400"/>
      <c r="H40" s="401"/>
      <c r="I40" s="402"/>
      <c r="J40" s="400"/>
    </row>
    <row r="41" spans="1:10" ht="15" thickTop="1" x14ac:dyDescent="0.3"/>
    <row r="43" spans="1:10" x14ac:dyDescent="0.3">
      <c r="B43" s="375"/>
    </row>
    <row r="44" spans="1:10" x14ac:dyDescent="0.3">
      <c r="B44" s="403"/>
    </row>
    <row r="45" spans="1:10" x14ac:dyDescent="0.3">
      <c r="B45" s="382"/>
    </row>
  </sheetData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topLeftCell="A13" workbookViewId="0">
      <selection activeCell="O20" sqref="O20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9.33203125" style="117" bestFit="1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Roster!O81</f>
        <v>Crabs</v>
      </c>
      <c r="G1" s="116" t="s">
        <v>149</v>
      </c>
      <c r="H1" s="116" t="s">
        <v>150</v>
      </c>
      <c r="I1" s="116" t="s">
        <v>151</v>
      </c>
      <c r="J1" s="116" t="s">
        <v>152</v>
      </c>
      <c r="K1" s="116" t="s">
        <v>284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Bruce Maher ©</v>
      </c>
      <c r="G2" s="122"/>
      <c r="H2" s="123"/>
      <c r="I2" s="121"/>
      <c r="J2" s="121"/>
      <c r="K2" s="121"/>
    </row>
    <row r="3" spans="1:13" ht="12.75" customHeight="1" x14ac:dyDescent="0.3">
      <c r="A3" s="518" t="s">
        <v>519</v>
      </c>
      <c r="B3" s="519"/>
      <c r="C3" s="112"/>
      <c r="D3" s="119"/>
      <c r="E3" s="120"/>
      <c r="F3" s="121" t="str">
        <f>INDEX(Teamlists!A:D,MATCH($F$1,Teamlists!B:B,0)+2,4)</f>
        <v>Andy Maver</v>
      </c>
      <c r="G3" s="122"/>
      <c r="H3" s="123"/>
      <c r="I3" s="121"/>
      <c r="J3" s="121"/>
      <c r="K3" s="121"/>
    </row>
    <row r="4" spans="1:13" ht="12.75" customHeight="1" thickBot="1" x14ac:dyDescent="0.35">
      <c r="A4" s="520">
        <f>Roster!O78</f>
        <v>42305</v>
      </c>
      <c r="B4" s="521"/>
      <c r="C4" s="112"/>
      <c r="D4" s="119"/>
      <c r="E4" s="120"/>
      <c r="F4" s="121" t="str">
        <f>INDEX(Teamlists!A:D,MATCH($F$1,Teamlists!B:B,0)+3,4)</f>
        <v>Lea Fannon</v>
      </c>
      <c r="G4" s="122"/>
      <c r="H4" s="123"/>
      <c r="I4" s="121"/>
      <c r="J4" s="121"/>
      <c r="K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Justin Welch ®</v>
      </c>
      <c r="G5" s="122"/>
      <c r="H5" s="123"/>
      <c r="I5" s="121"/>
      <c r="J5" s="121"/>
      <c r="K5" s="121"/>
    </row>
    <row r="6" spans="1:13" ht="12.75" customHeight="1" x14ac:dyDescent="0.25">
      <c r="A6" s="186" t="s">
        <v>154</v>
      </c>
      <c r="B6" s="187" t="str">
        <f>Roster!O80</f>
        <v>B Grade</v>
      </c>
      <c r="C6" s="112"/>
      <c r="D6" s="119"/>
      <c r="E6" s="120"/>
      <c r="F6" s="121" t="str">
        <f>INDEX(Teamlists!A:D,MATCH($F$1,Teamlists!B:B,0)+5,4)</f>
        <v>Malcolm Little</v>
      </c>
      <c r="G6" s="122"/>
      <c r="H6" s="123"/>
      <c r="I6" s="121"/>
      <c r="J6" s="121"/>
      <c r="K6" s="121"/>
    </row>
    <row r="7" spans="1:13" ht="12.75" customHeight="1" x14ac:dyDescent="0.25">
      <c r="A7" s="126" t="s">
        <v>155</v>
      </c>
      <c r="B7" s="127" t="str">
        <f>Roster!O79</f>
        <v>Court 1</v>
      </c>
      <c r="C7" s="112"/>
      <c r="D7" s="119"/>
      <c r="E7" s="120"/>
      <c r="F7" s="121" t="str">
        <f>INDEX(Teamlists!A:D,MATCH($F$1,Teamlists!B:B,0)+6,4)</f>
        <v>Mark Lewis</v>
      </c>
      <c r="G7" s="122"/>
      <c r="H7" s="123"/>
      <c r="I7" s="121"/>
      <c r="J7" s="121"/>
      <c r="K7" s="121"/>
    </row>
    <row r="8" spans="1:13" ht="12.75" customHeight="1" x14ac:dyDescent="0.25">
      <c r="A8" s="126" t="s">
        <v>156</v>
      </c>
      <c r="B8" s="128" t="str">
        <f>Roster!B80</f>
        <v>7:15pm</v>
      </c>
      <c r="C8" s="112"/>
      <c r="D8" s="119"/>
      <c r="E8" s="120"/>
      <c r="F8" s="121" t="str">
        <f>INDEX(Teamlists!A:D,MATCH($F$1,Teamlists!B:B,0)+7,4)</f>
        <v>Shane Miller</v>
      </c>
      <c r="G8" s="122"/>
      <c r="H8" s="123"/>
      <c r="I8" s="121"/>
      <c r="J8" s="121"/>
      <c r="K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Tony Lumley ®</v>
      </c>
      <c r="G9" s="122"/>
      <c r="H9" s="123"/>
      <c r="I9" s="121"/>
      <c r="J9" s="121"/>
      <c r="K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William Maher</v>
      </c>
      <c r="G10" s="122"/>
      <c r="H10" s="123"/>
      <c r="I10" s="121"/>
      <c r="J10" s="121"/>
      <c r="K10" s="121"/>
    </row>
    <row r="11" spans="1:13" ht="12.75" customHeight="1" x14ac:dyDescent="0.25">
      <c r="A11" s="129" t="s">
        <v>157</v>
      </c>
      <c r="B11" s="130" t="str">
        <f>Roster!O83</f>
        <v>Floggers</v>
      </c>
      <c r="C11" s="112"/>
      <c r="D11" s="119"/>
      <c r="E11" s="120"/>
      <c r="F11" s="121">
        <f>INDEX(Teamlists!A:D,MATCH($F$1,Teamlists!B:B,0)+10,4)</f>
        <v>0</v>
      </c>
      <c r="G11" s="122"/>
      <c r="H11" s="123"/>
      <c r="I11" s="121"/>
      <c r="J11" s="121"/>
      <c r="K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  <c r="K12" s="121"/>
    </row>
    <row r="13" spans="1:13" ht="12.75" customHeight="1" x14ac:dyDescent="0.25">
      <c r="A13" s="129"/>
      <c r="B13" s="131"/>
      <c r="C13" s="112"/>
      <c r="D13" s="119"/>
      <c r="E13" s="120"/>
      <c r="F13" s="121" t="str">
        <f>INDEX(Teamlists!A:D,MATCH($F$1,Teamlists!B:B,0)+12,4)</f>
        <v xml:space="preserve"> </v>
      </c>
      <c r="G13" s="122"/>
      <c r="H13" s="123"/>
      <c r="I13" s="121"/>
      <c r="J13" s="121"/>
      <c r="K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  <c r="K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  <c r="K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  <c r="K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Roster!O82</f>
        <v>Ariba Amoebas</v>
      </c>
      <c r="G18" s="116" t="s">
        <v>149</v>
      </c>
      <c r="H18" s="116" t="s">
        <v>150</v>
      </c>
      <c r="I18" s="116" t="s">
        <v>151</v>
      </c>
      <c r="J18" s="116" t="s">
        <v>152</v>
      </c>
      <c r="K18" s="116" t="s">
        <v>284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Chris Bond ©</v>
      </c>
      <c r="G19" s="122"/>
      <c r="H19" s="123"/>
      <c r="I19" s="121"/>
      <c r="J19" s="121"/>
      <c r="K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Kirstie Kay</v>
      </c>
      <c r="G20" s="122"/>
      <c r="H20" s="123"/>
      <c r="I20" s="121"/>
      <c r="J20" s="121"/>
      <c r="K20" s="121"/>
    </row>
    <row r="21" spans="1:13" ht="12.75" customHeight="1" x14ac:dyDescent="0.2">
      <c r="A21" s="522">
        <f>Roster!O86</f>
        <v>0</v>
      </c>
      <c r="B21" s="523"/>
      <c r="C21" s="112"/>
      <c r="D21" s="137"/>
      <c r="E21" s="139"/>
      <c r="F21" s="121" t="str">
        <f>INDEX(Teamlists!A:D,MATCH($F$18,Teamlists!B:B,0)+3,4)</f>
        <v>Stephanie Wickham</v>
      </c>
      <c r="G21" s="122"/>
      <c r="H21" s="123"/>
      <c r="I21" s="121"/>
      <c r="J21" s="121"/>
      <c r="K21" s="121"/>
    </row>
    <row r="22" spans="1:13" ht="12.75" customHeight="1" x14ac:dyDescent="0.25">
      <c r="A22" s="522" t="str">
        <f>Roster!O87</f>
        <v>Marty J</v>
      </c>
      <c r="B22" s="523"/>
      <c r="C22" s="112"/>
      <c r="D22" s="137"/>
      <c r="E22" s="120"/>
      <c r="F22" s="121" t="str">
        <f>INDEX(Teamlists!A:D,MATCH($F$18,Teamlists!B:B,0)+4,4)</f>
        <v>David Hilder</v>
      </c>
      <c r="G22" s="122"/>
      <c r="H22" s="123"/>
      <c r="I22" s="121"/>
      <c r="J22" s="121"/>
      <c r="K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Jack Adolph</v>
      </c>
      <c r="G23" s="122"/>
      <c r="H23" s="123"/>
      <c r="I23" s="121"/>
      <c r="J23" s="121"/>
      <c r="K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Larnie Linton</v>
      </c>
      <c r="G24" s="122"/>
      <c r="H24" s="123"/>
      <c r="I24" s="121"/>
      <c r="J24" s="121"/>
      <c r="K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Jack Inglis</v>
      </c>
      <c r="G25" s="122"/>
      <c r="H25" s="123"/>
      <c r="I25" s="121"/>
      <c r="J25" s="121"/>
      <c r="K25" s="121"/>
    </row>
    <row r="26" spans="1:13" ht="12.75" customHeight="1" x14ac:dyDescent="0.25">
      <c r="A26" s="129"/>
      <c r="B26" s="131"/>
      <c r="C26" s="112"/>
      <c r="D26" s="137"/>
      <c r="E26" s="120"/>
      <c r="F26" s="121">
        <f>INDEX(Teamlists!A:D,MATCH($F$18,Teamlists!B:B,0)+8,4)</f>
        <v>0</v>
      </c>
      <c r="G26" s="122"/>
      <c r="H26" s="123"/>
      <c r="I26" s="121"/>
      <c r="J26" s="121"/>
      <c r="K26" s="121"/>
    </row>
    <row r="27" spans="1:13" ht="12.75" customHeight="1" x14ac:dyDescent="0.25">
      <c r="A27" s="129"/>
      <c r="B27" s="131"/>
      <c r="C27" s="112"/>
      <c r="D27" s="137"/>
      <c r="E27" s="120"/>
      <c r="F27" s="121">
        <f>INDEX(Teamlists!A:D,MATCH($F$18,Teamlists!B:B,0)+9,4)</f>
        <v>0</v>
      </c>
      <c r="G27" s="122"/>
      <c r="H27" s="123"/>
      <c r="I27" s="121"/>
      <c r="J27" s="121"/>
      <c r="K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  <c r="K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  <c r="K29" s="121"/>
    </row>
    <row r="30" spans="1:13" ht="12.75" customHeight="1" thickBot="1" x14ac:dyDescent="0.3">
      <c r="A30" s="143"/>
      <c r="B30" s="144"/>
      <c r="C30" s="112"/>
      <c r="D30" s="137"/>
      <c r="E30" s="120"/>
      <c r="F30" s="121">
        <f>INDEX(Teamlists!A:D,MATCH($F$18,Teamlists!B:B,0)+12,4)</f>
        <v>0</v>
      </c>
      <c r="G30" s="122"/>
      <c r="H30" s="123"/>
      <c r="I30" s="121"/>
      <c r="J30" s="121"/>
      <c r="K30" s="121"/>
    </row>
    <row r="31" spans="1:13" ht="12.75" customHeight="1" x14ac:dyDescent="0.25">
      <c r="A31" s="112"/>
      <c r="B31" s="133"/>
      <c r="C31" s="112"/>
      <c r="D31" s="137"/>
      <c r="E31" s="120"/>
      <c r="F31" s="121">
        <f>INDEX(Teamlists!A:D,MATCH($F$18,Teamlists!B:B,0)+13,4)</f>
        <v>0</v>
      </c>
      <c r="G31" s="122"/>
      <c r="H31" s="123"/>
      <c r="I31" s="121"/>
      <c r="J31" s="121"/>
      <c r="K31" s="121"/>
    </row>
    <row r="32" spans="1:13" ht="12.75" customHeight="1" x14ac:dyDescent="0.25">
      <c r="A32" s="112"/>
      <c r="B32" s="133"/>
      <c r="C32" s="112"/>
      <c r="D32" s="137"/>
      <c r="E32" s="120"/>
      <c r="F32" s="121">
        <f>INDEX(Teamlists!A:D,MATCH($F$18,Teamlists!B:B,0)+14,4)</f>
        <v>0</v>
      </c>
      <c r="G32" s="122"/>
      <c r="H32" s="123"/>
      <c r="I32" s="121"/>
      <c r="J32" s="121"/>
      <c r="K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502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502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502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503"/>
      <c r="C64" s="503"/>
      <c r="D64" s="503"/>
      <c r="E64" s="503"/>
      <c r="F64" s="503"/>
      <c r="G64" s="503"/>
      <c r="H64" s="503"/>
      <c r="I64" s="503"/>
      <c r="J64" s="503"/>
    </row>
    <row r="65" spans="1:29" s="502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502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502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Roster!P81</f>
        <v xml:space="preserve">Vikings </v>
      </c>
      <c r="G68" s="116" t="s">
        <v>149</v>
      </c>
      <c r="H68" s="116" t="s">
        <v>150</v>
      </c>
      <c r="I68" s="116" t="s">
        <v>151</v>
      </c>
      <c r="J68" s="116" t="s">
        <v>152</v>
      </c>
      <c r="K68" s="116" t="s">
        <v>284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Hunter Smalley ©</v>
      </c>
      <c r="G69" s="122"/>
      <c r="H69" s="123"/>
      <c r="I69" s="121"/>
      <c r="J69" s="121"/>
      <c r="K69" s="121"/>
    </row>
    <row r="70" spans="1:29" ht="12.75" customHeight="1" x14ac:dyDescent="0.3">
      <c r="A70" s="518" t="str">
        <f>$A$3</f>
        <v>Pennant 2 2015 Week 15</v>
      </c>
      <c r="B70" s="519"/>
      <c r="C70" s="112"/>
      <c r="D70" s="119"/>
      <c r="E70" s="120"/>
      <c r="F70" s="121" t="str">
        <f>INDEX(Teamlists!A:D,MATCH($F$68,Teamlists!B:B,0)+2,4)</f>
        <v>Holly Russell (vc)</v>
      </c>
      <c r="G70" s="122"/>
      <c r="H70" s="123"/>
      <c r="I70" s="121"/>
      <c r="J70" s="121"/>
      <c r="K70" s="121"/>
    </row>
    <row r="71" spans="1:29" ht="12.75" customHeight="1" thickBot="1" x14ac:dyDescent="0.35">
      <c r="A71" s="520">
        <f>Roster!O78</f>
        <v>42305</v>
      </c>
      <c r="B71" s="521"/>
      <c r="C71" s="112"/>
      <c r="D71" s="119"/>
      <c r="E71" s="120"/>
      <c r="F71" s="121" t="str">
        <f>INDEX(Teamlists!A:D,MATCH($F$68,Teamlists!B:B,0)+3,4)</f>
        <v>Louis Crowe</v>
      </c>
      <c r="G71" s="122"/>
      <c r="H71" s="123"/>
      <c r="I71" s="121"/>
      <c r="J71" s="121"/>
      <c r="K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Bronte Abell</v>
      </c>
      <c r="G72" s="122"/>
      <c r="H72" s="123"/>
      <c r="I72" s="121"/>
      <c r="J72" s="121"/>
      <c r="K72" s="121"/>
    </row>
    <row r="73" spans="1:29" ht="12.75" customHeight="1" x14ac:dyDescent="0.25">
      <c r="A73" s="186" t="s">
        <v>154</v>
      </c>
      <c r="B73" s="187" t="str">
        <f>Roster!P5</f>
        <v>D Grade</v>
      </c>
      <c r="C73" s="112"/>
      <c r="D73" s="119"/>
      <c r="E73" s="120"/>
      <c r="F73" s="121" t="str">
        <f>INDEX(Teamlists!A:D,MATCH($F$68,Teamlists!B:B,0)+5,4)</f>
        <v>Jaidyn Estcourt</v>
      </c>
      <c r="G73" s="122"/>
      <c r="H73" s="123"/>
      <c r="I73" s="121"/>
      <c r="J73" s="121"/>
      <c r="K73" s="121"/>
    </row>
    <row r="74" spans="1:29" ht="12.75" customHeight="1" x14ac:dyDescent="0.25">
      <c r="A74" s="126" t="s">
        <v>155</v>
      </c>
      <c r="B74" s="127" t="str">
        <f>Roster!P4</f>
        <v>Court 2</v>
      </c>
      <c r="C74" s="112"/>
      <c r="D74" s="119"/>
      <c r="E74" s="120"/>
      <c r="F74" s="121" t="str">
        <f>INDEX(Teamlists!A:D,MATCH($F$68,Teamlists!B:B,0)+6,4)</f>
        <v>Emily Taylor</v>
      </c>
      <c r="G74" s="122"/>
      <c r="H74" s="123"/>
      <c r="I74" s="121"/>
      <c r="J74" s="121"/>
      <c r="K74" s="121"/>
    </row>
    <row r="75" spans="1:29" ht="12.75" customHeight="1" x14ac:dyDescent="0.25">
      <c r="A75" s="126" t="s">
        <v>156</v>
      </c>
      <c r="B75" s="128" t="str">
        <f>Roster!B5</f>
        <v>7:15pm</v>
      </c>
      <c r="C75" s="112"/>
      <c r="D75" s="119"/>
      <c r="E75" s="120"/>
      <c r="F75" s="121" t="str">
        <f>INDEX(Teamlists!A:D,MATCH($F$68,Teamlists!B:B,0)+7,4)</f>
        <v>Jordan Struthers</v>
      </c>
      <c r="G75" s="122"/>
      <c r="H75" s="123"/>
      <c r="I75" s="121"/>
      <c r="J75" s="121"/>
      <c r="K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Ellie Bowd</v>
      </c>
      <c r="G76" s="122"/>
      <c r="H76" s="123"/>
      <c r="I76" s="121"/>
      <c r="J76" s="121"/>
      <c r="K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James Trotter</v>
      </c>
      <c r="G77" s="122"/>
      <c r="H77" s="123"/>
      <c r="I77" s="121"/>
      <c r="J77" s="121"/>
      <c r="K77" s="121"/>
    </row>
    <row r="78" spans="1:29" ht="12.75" customHeight="1" x14ac:dyDescent="0.25">
      <c r="A78" s="129" t="s">
        <v>157</v>
      </c>
      <c r="B78" s="130" t="str">
        <f>Roster!P83</f>
        <v>Plying Pucksters</v>
      </c>
      <c r="C78" s="112"/>
      <c r="D78" s="119"/>
      <c r="E78" s="120"/>
      <c r="F78" s="121" t="str">
        <f>INDEX(Teamlists!A:D,MATCH($F$68,Teamlists!B:B,0)+10,4)</f>
        <v>Joe Waddington</v>
      </c>
      <c r="G78" s="122"/>
      <c r="H78" s="123"/>
      <c r="I78" s="121"/>
      <c r="J78" s="121"/>
      <c r="K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  <c r="K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  <c r="K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  <c r="K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 t="str">
        <f>INDEX(Teamlists!A:D,MATCH($F$68,Teamlists!B:B,0)+14,4)</f>
        <v xml:space="preserve"> </v>
      </c>
      <c r="G82" s="122"/>
      <c r="H82" s="123"/>
      <c r="I82" s="121"/>
      <c r="J82" s="121"/>
      <c r="K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  <c r="K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Roster!P82</f>
        <v>Barbarians</v>
      </c>
      <c r="G85" s="116" t="s">
        <v>149</v>
      </c>
      <c r="H85" s="116" t="s">
        <v>150</v>
      </c>
      <c r="I85" s="116" t="s">
        <v>151</v>
      </c>
      <c r="J85" s="116" t="s">
        <v>152</v>
      </c>
      <c r="K85" s="116" t="s">
        <v>284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Heather Fenderson ©</v>
      </c>
      <c r="G86" s="122"/>
      <c r="H86" s="123"/>
      <c r="I86" s="121"/>
      <c r="J86" s="121"/>
      <c r="K86" s="121"/>
    </row>
    <row r="87" spans="1:13" ht="12.75" customHeight="1" x14ac:dyDescent="0.25">
      <c r="A87" s="129" t="s">
        <v>164</v>
      </c>
      <c r="B87" s="131">
        <f>Roster!P9</f>
        <v>0</v>
      </c>
      <c r="C87" s="112"/>
      <c r="D87" s="137"/>
      <c r="E87" s="139"/>
      <c r="F87" s="121" t="str">
        <f>INDEX(Teamlists!A:D,MATCH($F$85,Teamlists!B:B,0)+2,4)</f>
        <v>Ben Linton (vc)</v>
      </c>
      <c r="G87" s="122"/>
      <c r="H87" s="123"/>
      <c r="I87" s="121"/>
      <c r="J87" s="121"/>
      <c r="K87" s="121"/>
    </row>
    <row r="88" spans="1:13" ht="12.75" customHeight="1" x14ac:dyDescent="0.25">
      <c r="A88" s="522">
        <f>Roster!P86</f>
        <v>0</v>
      </c>
      <c r="B88" s="523"/>
      <c r="C88" s="112"/>
      <c r="D88" s="137"/>
      <c r="E88" s="139"/>
      <c r="F88" s="121" t="str">
        <f>INDEX(Teamlists!A:D,MATCH($F$85,Teamlists!B:B,0)+3,4)</f>
        <v>Harry  Owens</v>
      </c>
      <c r="G88" s="122"/>
      <c r="H88" s="123"/>
      <c r="I88" s="121"/>
      <c r="J88" s="121"/>
      <c r="K88" s="121"/>
    </row>
    <row r="89" spans="1:13" ht="12.75" customHeight="1" x14ac:dyDescent="0.25">
      <c r="A89" s="522">
        <f>Roster!P87</f>
        <v>0</v>
      </c>
      <c r="B89" s="523"/>
      <c r="C89" s="112"/>
      <c r="D89" s="137"/>
      <c r="E89" s="120"/>
      <c r="F89" s="121" t="str">
        <f>INDEX(Teamlists!A:D,MATCH($F$85,Teamlists!B:B,0)+4,4)</f>
        <v>Mahala Fannon</v>
      </c>
      <c r="G89" s="122"/>
      <c r="H89" s="123"/>
      <c r="I89" s="121"/>
      <c r="J89" s="121"/>
      <c r="K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Erik Roberts</v>
      </c>
      <c r="G90" s="122"/>
      <c r="H90" s="123"/>
      <c r="I90" s="121"/>
      <c r="J90" s="121"/>
      <c r="K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Maia Medhurst</v>
      </c>
      <c r="G91" s="122"/>
      <c r="H91" s="123"/>
      <c r="I91" s="121"/>
      <c r="J91" s="121"/>
      <c r="K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Tasman Inglis</v>
      </c>
      <c r="G92" s="122"/>
      <c r="H92" s="123"/>
      <c r="I92" s="121"/>
      <c r="J92" s="121"/>
      <c r="K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Amelia Newman</v>
      </c>
      <c r="G93" s="122"/>
      <c r="H93" s="123"/>
      <c r="I93" s="121"/>
      <c r="J93" s="121"/>
      <c r="K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Brumby Smalley</v>
      </c>
      <c r="G94" s="122"/>
      <c r="H94" s="123"/>
      <c r="I94" s="121"/>
      <c r="J94" s="121"/>
      <c r="K94" s="121"/>
    </row>
    <row r="95" spans="1:13" ht="12.75" customHeight="1" x14ac:dyDescent="0.25">
      <c r="A95" s="129"/>
      <c r="B95" s="131"/>
      <c r="C95" s="112"/>
      <c r="D95" s="137"/>
      <c r="E95" s="120"/>
      <c r="F95" s="121">
        <f>INDEX(Teamlists!A:D,MATCH($F$85,Teamlists!B:B,0)+10,4)</f>
        <v>0</v>
      </c>
      <c r="G95" s="122"/>
      <c r="H95" s="123"/>
      <c r="I95" s="121"/>
      <c r="J95" s="121"/>
      <c r="K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  <c r="K96" s="121"/>
    </row>
    <row r="97" spans="1:11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  <c r="K97" s="121"/>
    </row>
    <row r="98" spans="1:11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  <c r="K98" s="121"/>
    </row>
    <row r="99" spans="1:11" ht="12.75" customHeight="1" x14ac:dyDescent="0.25">
      <c r="A99" s="112"/>
      <c r="B99" s="133"/>
      <c r="C99" s="112"/>
      <c r="D99" s="137"/>
      <c r="E99" s="120"/>
      <c r="F99" s="121">
        <f>INDEX(Teamlists!A:D,MATCH($F$85,Teamlists!B:B,0)+14,4)</f>
        <v>0</v>
      </c>
      <c r="G99" s="122"/>
      <c r="H99" s="123"/>
      <c r="I99" s="121"/>
      <c r="J99" s="121"/>
      <c r="K99" s="121"/>
    </row>
    <row r="100" spans="1:11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1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1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1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1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1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1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1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1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1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1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1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1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502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502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502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503"/>
      <c r="C131" s="503"/>
      <c r="D131" s="503"/>
      <c r="E131" s="503"/>
      <c r="F131" s="503"/>
      <c r="G131" s="503"/>
      <c r="H131" s="503"/>
      <c r="I131" s="503"/>
      <c r="J131" s="503"/>
    </row>
    <row r="132" spans="1:29" s="502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502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502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Roster!Q81</f>
        <v>Gladiators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K135" s="116" t="s">
        <v>284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Maisey  Fraser-Easton ©</v>
      </c>
      <c r="G136" s="122"/>
      <c r="H136" s="123"/>
      <c r="I136" s="121"/>
      <c r="J136" s="121"/>
      <c r="K136" s="121"/>
    </row>
    <row r="137" spans="1:29" ht="12.75" customHeight="1" x14ac:dyDescent="0.3">
      <c r="A137" s="518" t="str">
        <f>$A$3</f>
        <v>Pennant 2 2015 Week 15</v>
      </c>
      <c r="B137" s="519"/>
      <c r="C137" s="112"/>
      <c r="D137" s="119"/>
      <c r="E137" s="120"/>
      <c r="F137" s="121" t="str">
        <f>INDEX(Teamlists!A:D,MATCH($F$135,Teamlists!B:B,0)+2,4)</f>
        <v>Alex  Davies (vc)</v>
      </c>
      <c r="G137" s="122"/>
      <c r="H137" s="123"/>
      <c r="I137" s="121"/>
      <c r="J137" s="121"/>
      <c r="K137" s="121"/>
    </row>
    <row r="138" spans="1:29" ht="12.75" customHeight="1" thickBot="1" x14ac:dyDescent="0.35">
      <c r="A138" s="520">
        <f>Roster!O78</f>
        <v>42305</v>
      </c>
      <c r="B138" s="521"/>
      <c r="C138" s="112"/>
      <c r="D138" s="119"/>
      <c r="E138" s="120"/>
      <c r="F138" s="121" t="str">
        <f>INDEX(Teamlists!A:D,MATCH($F$135,Teamlists!B:B,0)+3,4)</f>
        <v>Simon Watt</v>
      </c>
      <c r="G138" s="122"/>
      <c r="H138" s="123"/>
      <c r="I138" s="121"/>
      <c r="J138" s="121"/>
      <c r="K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Elise Cleary</v>
      </c>
      <c r="G139" s="122"/>
      <c r="H139" s="123"/>
      <c r="I139" s="121"/>
      <c r="J139" s="121"/>
      <c r="K139" s="121"/>
    </row>
    <row r="140" spans="1:29" ht="12.75" customHeight="1" x14ac:dyDescent="0.25">
      <c r="A140" s="186" t="s">
        <v>154</v>
      </c>
      <c r="B140" s="187" t="str">
        <f>Roster!Q80</f>
        <v>D Grade</v>
      </c>
      <c r="C140" s="112"/>
      <c r="D140" s="119"/>
      <c r="E140" s="120"/>
      <c r="F140" s="121" t="str">
        <f>INDEX(Teamlists!A:D,MATCH($F$135,Teamlists!B:B,0)+5,4)</f>
        <v>Matthew French</v>
      </c>
      <c r="G140" s="122"/>
      <c r="H140" s="123"/>
      <c r="I140" s="121"/>
      <c r="J140" s="121"/>
      <c r="K140" s="121"/>
    </row>
    <row r="141" spans="1:29" ht="12.75" customHeight="1" x14ac:dyDescent="0.25">
      <c r="A141" s="126" t="s">
        <v>155</v>
      </c>
      <c r="B141" s="127" t="str">
        <f>Roster!Q79</f>
        <v>Court 3</v>
      </c>
      <c r="C141" s="112"/>
      <c r="D141" s="119"/>
      <c r="E141" s="120"/>
      <c r="F141" s="121" t="str">
        <f>INDEX(Teamlists!A:D,MATCH($F$135,Teamlists!B:B,0)+6,4)</f>
        <v>Maddie Lohrey</v>
      </c>
      <c r="G141" s="122"/>
      <c r="H141" s="123"/>
      <c r="I141" s="121"/>
      <c r="J141" s="121"/>
      <c r="K141" s="121"/>
    </row>
    <row r="142" spans="1:29" ht="12.75" customHeight="1" x14ac:dyDescent="0.25">
      <c r="A142" s="126" t="s">
        <v>156</v>
      </c>
      <c r="B142" s="128" t="str">
        <f>Roster!B80</f>
        <v>7:15pm</v>
      </c>
      <c r="C142" s="112"/>
      <c r="D142" s="119"/>
      <c r="E142" s="120"/>
      <c r="F142" s="121" t="str">
        <f>INDEX(Teamlists!A:D,MATCH($F$135,Teamlists!B:B,0)+7,4)</f>
        <v>Max Chung</v>
      </c>
      <c r="G142" s="122"/>
      <c r="H142" s="123"/>
      <c r="I142" s="121"/>
      <c r="J142" s="121"/>
      <c r="K142" s="121"/>
    </row>
    <row r="143" spans="1:29" ht="12.75" customHeight="1" x14ac:dyDescent="0.25">
      <c r="A143" s="126"/>
      <c r="B143" s="128"/>
      <c r="C143" s="112"/>
      <c r="D143" s="119"/>
      <c r="E143" s="120"/>
      <c r="F143" s="121">
        <f>INDEX(Teamlists!A:D,MATCH($F$18,Teamlists!B:B,0)+8,4)</f>
        <v>0</v>
      </c>
      <c r="G143" s="122"/>
      <c r="H143" s="123"/>
      <c r="I143" s="121"/>
      <c r="J143" s="121"/>
      <c r="K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Jerry Eaton</v>
      </c>
      <c r="G144" s="122"/>
      <c r="H144" s="123"/>
      <c r="I144" s="121"/>
      <c r="J144" s="121"/>
      <c r="K144" s="121"/>
    </row>
    <row r="145" spans="1:13" ht="12.75" customHeight="1" x14ac:dyDescent="0.25">
      <c r="A145" s="129" t="s">
        <v>157</v>
      </c>
      <c r="B145" s="130" t="str">
        <f>Roster!Q83</f>
        <v>Hot Chilli Prawns</v>
      </c>
      <c r="C145" s="112"/>
      <c r="D145" s="119"/>
      <c r="E145" s="120"/>
      <c r="F145" s="121" t="str">
        <f>INDEX(Teamlists!A:D,MATCH($F$135,Teamlists!B:B,0)+10,4)</f>
        <v>Oliver Wareing</v>
      </c>
      <c r="G145" s="122"/>
      <c r="H145" s="123"/>
      <c r="I145" s="121"/>
      <c r="J145" s="121"/>
      <c r="K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  <c r="K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  <c r="K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  <c r="K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  <c r="K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  <c r="K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Roster!Q82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  <c r="K152" s="116" t="s">
        <v>284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  <c r="K153" s="121"/>
    </row>
    <row r="154" spans="1:13" ht="12.75" customHeight="1" x14ac:dyDescent="0.25">
      <c r="A154" s="129" t="s">
        <v>164</v>
      </c>
      <c r="B154" s="131">
        <f>Roster!Q9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  <c r="K154" s="121"/>
    </row>
    <row r="155" spans="1:13" ht="12.75" customHeight="1" x14ac:dyDescent="0.25">
      <c r="A155" s="522">
        <f>Roster!Q86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  <c r="K155" s="121"/>
    </row>
    <row r="156" spans="1:13" ht="12.75" customHeight="1" x14ac:dyDescent="0.25">
      <c r="A156" s="522">
        <f>Roster!Q87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K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  <c r="K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  <c r="K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  <c r="K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  <c r="K160" s="121"/>
    </row>
    <row r="161" spans="1:11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  <c r="K161" s="121"/>
    </row>
    <row r="162" spans="1:11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  <c r="K162" s="121"/>
    </row>
    <row r="163" spans="1:11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  <c r="K163" s="121"/>
    </row>
    <row r="164" spans="1:11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  <c r="K164" s="121"/>
    </row>
    <row r="165" spans="1:11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  <c r="K165" s="121"/>
    </row>
    <row r="166" spans="1:11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  <c r="K166" s="121"/>
    </row>
    <row r="167" spans="1:11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1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1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1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1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1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1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1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1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1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502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502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502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503"/>
      <c r="C198" s="503"/>
      <c r="D198" s="503"/>
      <c r="E198" s="503"/>
      <c r="F198" s="503"/>
      <c r="G198" s="503"/>
      <c r="H198" s="503"/>
      <c r="I198" s="503"/>
      <c r="J198" s="503"/>
    </row>
    <row r="199" spans="1:29" s="502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502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502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Roster!O89</f>
        <v>Floggers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K202" s="116" t="s">
        <v>284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Hannah Robert-Tissot ©</v>
      </c>
      <c r="G203" s="122"/>
      <c r="H203" s="123"/>
      <c r="I203" s="121"/>
      <c r="J203" s="121"/>
      <c r="K203" s="121"/>
    </row>
    <row r="204" spans="1:29" ht="12.75" customHeight="1" x14ac:dyDescent="0.3">
      <c r="A204" s="518" t="str">
        <f>$A$3</f>
        <v>Pennant 2 2015 Week 15</v>
      </c>
      <c r="B204" s="519"/>
      <c r="C204" s="112"/>
      <c r="D204" s="119"/>
      <c r="E204" s="120"/>
      <c r="F204" s="121" t="str">
        <f>INDEX(Teamlists!A:D,MATCH($F$202,Teamlists!B:B,0)+2,4)</f>
        <v>Claudia Payne</v>
      </c>
      <c r="G204" s="122"/>
      <c r="H204" s="123"/>
      <c r="I204" s="121"/>
      <c r="J204" s="121"/>
      <c r="K204" s="121"/>
    </row>
    <row r="205" spans="1:29" ht="12.75" customHeight="1" thickBot="1" x14ac:dyDescent="0.35">
      <c r="A205" s="520">
        <f>Roster!O78</f>
        <v>42305</v>
      </c>
      <c r="B205" s="521"/>
      <c r="C205" s="112"/>
      <c r="D205" s="119"/>
      <c r="E205" s="120"/>
      <c r="F205" s="121" t="str">
        <f>INDEX(Teamlists!A:D,MATCH($F$202,Teamlists!B:B,0)+3,4)</f>
        <v>Eliza Game</v>
      </c>
      <c r="G205" s="122"/>
      <c r="H205" s="123"/>
      <c r="I205" s="121"/>
      <c r="J205" s="121"/>
      <c r="K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 xml:space="preserve">Nick Martyn </v>
      </c>
      <c r="G206" s="122"/>
      <c r="H206" s="123"/>
      <c r="I206" s="121"/>
      <c r="J206" s="121"/>
      <c r="K206" s="121"/>
    </row>
    <row r="207" spans="1:29" ht="12.75" customHeight="1" x14ac:dyDescent="0.25">
      <c r="A207" s="186" t="s">
        <v>154</v>
      </c>
      <c r="B207" s="187" t="str">
        <f>Roster!O88</f>
        <v>A Grade</v>
      </c>
      <c r="C207" s="112"/>
      <c r="D207" s="119"/>
      <c r="E207" s="120"/>
      <c r="F207" s="121" t="str">
        <f>INDEX(Teamlists!A:D,MATCH($F$202,Teamlists!B:B,0)+5,4)</f>
        <v>James Martyn</v>
      </c>
      <c r="G207" s="122"/>
      <c r="H207" s="123"/>
      <c r="I207" s="121"/>
      <c r="J207" s="121"/>
      <c r="K207" s="121"/>
    </row>
    <row r="208" spans="1:29" ht="12.75" customHeight="1" x14ac:dyDescent="0.25">
      <c r="A208" s="126" t="s">
        <v>155</v>
      </c>
      <c r="B208" s="127" t="str">
        <f>Roster!O79</f>
        <v>Court 1</v>
      </c>
      <c r="C208" s="112"/>
      <c r="D208" s="119"/>
      <c r="E208" s="120"/>
      <c r="F208" s="121" t="str">
        <f>INDEX(Teamlists!A:D,MATCH($F$202,Teamlists!B:B,0)+6,4)</f>
        <v>Jeremy Crawford</v>
      </c>
      <c r="G208" s="122"/>
      <c r="H208" s="123"/>
      <c r="I208" s="121"/>
      <c r="J208" s="121"/>
      <c r="K208" s="121"/>
    </row>
    <row r="209" spans="1:13" ht="12.75" customHeight="1" x14ac:dyDescent="0.25">
      <c r="A209" s="126" t="s">
        <v>156</v>
      </c>
      <c r="B209" s="128" t="str">
        <f>Roster!B88</f>
        <v>7:53pm</v>
      </c>
      <c r="C209" s="112"/>
      <c r="D209" s="119"/>
      <c r="E209" s="120"/>
      <c r="F209" s="121" t="str">
        <f>INDEX(Teamlists!A:D,MATCH($F$202,Teamlists!B:B,0)+7,4)</f>
        <v>Marty Jack</v>
      </c>
      <c r="G209" s="122"/>
      <c r="H209" s="123"/>
      <c r="I209" s="121"/>
      <c r="J209" s="121"/>
      <c r="K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Mathew Paine</v>
      </c>
      <c r="G210" s="122"/>
      <c r="H210" s="123"/>
      <c r="I210" s="121"/>
      <c r="J210" s="121"/>
      <c r="K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Callum Wishart</v>
      </c>
      <c r="G211" s="122"/>
      <c r="H211" s="123"/>
      <c r="I211" s="121"/>
      <c r="J211" s="121"/>
      <c r="K211" s="121"/>
    </row>
    <row r="212" spans="1:13" ht="12.75" customHeight="1" x14ac:dyDescent="0.25">
      <c r="A212" s="129" t="s">
        <v>157</v>
      </c>
      <c r="B212" s="130" t="str">
        <f>Roster!O91</f>
        <v>Red dogs</v>
      </c>
      <c r="C212" s="112"/>
      <c r="D212" s="119"/>
      <c r="E212" s="120"/>
      <c r="F212" s="121">
        <f>INDEX(Teamlists!A:D,MATCH($F$202,Teamlists!B:B,0)+10,4)</f>
        <v>0</v>
      </c>
      <c r="G212" s="122"/>
      <c r="H212" s="123"/>
      <c r="I212" s="121"/>
      <c r="J212" s="121"/>
      <c r="K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>
        <f>INDEX(Teamlists!A:D,MATCH($F$202,Teamlists!B:B,0)+11,4)</f>
        <v>0</v>
      </c>
      <c r="G213" s="122"/>
      <c r="H213" s="123"/>
      <c r="I213" s="121"/>
      <c r="J213" s="121"/>
      <c r="K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  <c r="K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  <c r="K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  <c r="K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  <c r="K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Roster!O90</f>
        <v>Aquaholics</v>
      </c>
      <c r="G219" s="116" t="s">
        <v>149</v>
      </c>
      <c r="H219" s="116" t="s">
        <v>150</v>
      </c>
      <c r="I219" s="116" t="s">
        <v>151</v>
      </c>
      <c r="J219" s="116" t="s">
        <v>152</v>
      </c>
      <c r="K219" s="116" t="s">
        <v>284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Steve Kilpatrick ©</v>
      </c>
      <c r="G220" s="122"/>
      <c r="H220" s="123"/>
      <c r="I220" s="121"/>
      <c r="J220" s="121"/>
      <c r="K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Olivia Sanderson</v>
      </c>
      <c r="G221" s="122"/>
      <c r="H221" s="123"/>
      <c r="I221" s="121"/>
      <c r="J221" s="121"/>
      <c r="K221" s="121"/>
    </row>
    <row r="222" spans="1:13" ht="12.75" customHeight="1" x14ac:dyDescent="0.25">
      <c r="A222" s="522">
        <f>Roster!O94</f>
        <v>0</v>
      </c>
      <c r="B222" s="523"/>
      <c r="C222" s="112"/>
      <c r="D222" s="137"/>
      <c r="E222" s="139"/>
      <c r="F222" s="121" t="str">
        <f>INDEX(Teamlists!A:D,MATCH($F$219,Teamlists!B:B,0)+3,4)</f>
        <v>Brett Blandford</v>
      </c>
      <c r="G222" s="122"/>
      <c r="H222" s="123"/>
      <c r="I222" s="121"/>
      <c r="J222" s="121"/>
      <c r="K222" s="121"/>
    </row>
    <row r="223" spans="1:13" ht="12.75" customHeight="1" x14ac:dyDescent="0.25">
      <c r="A223" s="522" t="str">
        <f>Roster!O95</f>
        <v>Angus</v>
      </c>
      <c r="B223" s="523"/>
      <c r="C223" s="112"/>
      <c r="D223" s="137"/>
      <c r="E223" s="120"/>
      <c r="F223" s="121" t="str">
        <f>INDEX(Teamlists!A:D,MATCH($F$219,Teamlists!B:B,0)+4,4)</f>
        <v>Chris Schuecker</v>
      </c>
      <c r="G223" s="122"/>
      <c r="H223" s="123"/>
      <c r="I223" s="121"/>
      <c r="J223" s="121"/>
      <c r="K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Jeremy Sugden</v>
      </c>
      <c r="G224" s="122"/>
      <c r="H224" s="123"/>
      <c r="I224" s="121"/>
      <c r="J224" s="121"/>
      <c r="K224" s="121"/>
    </row>
    <row r="225" spans="1:11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Matt Baker</v>
      </c>
      <c r="G225" s="122"/>
      <c r="H225" s="123"/>
      <c r="I225" s="121"/>
      <c r="J225" s="121"/>
      <c r="K225" s="121"/>
    </row>
    <row r="226" spans="1:11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Nick Johnston</v>
      </c>
      <c r="G226" s="122"/>
      <c r="H226" s="123"/>
      <c r="I226" s="121"/>
      <c r="J226" s="121"/>
      <c r="K226" s="121"/>
    </row>
    <row r="227" spans="1:11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Robbie Kilpatrick</v>
      </c>
      <c r="G227" s="122"/>
      <c r="H227" s="123"/>
      <c r="I227" s="121"/>
      <c r="J227" s="121"/>
      <c r="K227" s="121"/>
    </row>
    <row r="228" spans="1:11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Scott Allen</v>
      </c>
      <c r="G228" s="122"/>
      <c r="H228" s="123"/>
      <c r="I228" s="121"/>
      <c r="J228" s="121"/>
      <c r="K228" s="121"/>
    </row>
    <row r="229" spans="1:11" ht="12.75" customHeight="1" x14ac:dyDescent="0.25">
      <c r="A229" s="129"/>
      <c r="B229" s="131"/>
      <c r="C229" s="112"/>
      <c r="D229" s="137"/>
      <c r="E229" s="120"/>
      <c r="F229" s="121" t="str">
        <f>INDEX(Teamlists!A:D,MATCH($F$219,Teamlists!B:B,0)+10,4)</f>
        <v>Rowan Trebilco</v>
      </c>
      <c r="G229" s="122"/>
      <c r="H229" s="123"/>
      <c r="I229" s="121"/>
      <c r="J229" s="121"/>
      <c r="K229" s="121"/>
    </row>
    <row r="230" spans="1:11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  <c r="K230" s="121"/>
    </row>
    <row r="231" spans="1:11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  <c r="K231" s="121"/>
    </row>
    <row r="232" spans="1:11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  <c r="K232" s="121"/>
    </row>
    <row r="233" spans="1:11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  <c r="K233" s="121"/>
    </row>
    <row r="234" spans="1:11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1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1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1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1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1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1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502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502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502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503"/>
      <c r="C265" s="503"/>
      <c r="D265" s="503"/>
      <c r="E265" s="503"/>
      <c r="F265" s="503"/>
      <c r="G265" s="503"/>
      <c r="H265" s="503"/>
      <c r="I265" s="503"/>
      <c r="J265" s="503"/>
    </row>
    <row r="266" spans="1:29" s="502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502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502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Roster!P89</f>
        <v>Sharks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K269" s="116" t="s">
        <v>284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Ralph Schwertner ©</v>
      </c>
      <c r="G270" s="122"/>
      <c r="H270" s="123"/>
      <c r="I270" s="121"/>
      <c r="J270" s="121"/>
      <c r="K270" s="121"/>
    </row>
    <row r="271" spans="1:29" ht="12.75" customHeight="1" x14ac:dyDescent="0.3">
      <c r="A271" s="518" t="str">
        <f>$A$3</f>
        <v>Pennant 2 2015 Week 15</v>
      </c>
      <c r="B271" s="519"/>
      <c r="C271" s="112"/>
      <c r="D271" s="119"/>
      <c r="E271" s="120"/>
      <c r="F271" s="121" t="str">
        <f>INDEX(Teamlists!A:D,MATCH($F$269,Teamlists!B:B,0)+2,4)</f>
        <v>Andrew Wignall</v>
      </c>
      <c r="G271" s="122"/>
      <c r="H271" s="123"/>
      <c r="I271" s="121"/>
      <c r="J271" s="121"/>
      <c r="K271" s="121"/>
    </row>
    <row r="272" spans="1:29" ht="12.75" customHeight="1" thickBot="1" x14ac:dyDescent="0.35">
      <c r="A272" s="520">
        <f>Roster!O78</f>
        <v>42305</v>
      </c>
      <c r="B272" s="521"/>
      <c r="C272" s="112"/>
      <c r="D272" s="119"/>
      <c r="E272" s="120"/>
      <c r="F272" s="121" t="str">
        <f>INDEX(Teamlists!A:D,MATCH($F$269,Teamlists!B:B,0)+3,4)</f>
        <v>Simon Turbett</v>
      </c>
      <c r="G272" s="122"/>
      <c r="H272" s="123"/>
      <c r="I272" s="121"/>
      <c r="J272" s="121"/>
      <c r="K272" s="121"/>
    </row>
    <row r="273" spans="1:11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Chris Wright</v>
      </c>
      <c r="G273" s="122"/>
      <c r="H273" s="123"/>
      <c r="I273" s="121"/>
      <c r="J273" s="121"/>
      <c r="K273" s="121"/>
    </row>
    <row r="274" spans="1:11" ht="12.75" customHeight="1" x14ac:dyDescent="0.25">
      <c r="A274" s="186" t="s">
        <v>154</v>
      </c>
      <c r="B274" s="187" t="str">
        <f>Roster!P88</f>
        <v>C Grade</v>
      </c>
      <c r="C274" s="112"/>
      <c r="D274" s="119"/>
      <c r="E274" s="120"/>
      <c r="F274" s="121" t="str">
        <f>INDEX(Teamlists!A:D,MATCH($F$269,Teamlists!B:B,0)+5,4)</f>
        <v>Damien Bidgood</v>
      </c>
      <c r="G274" s="122"/>
      <c r="H274" s="123"/>
      <c r="I274" s="121"/>
      <c r="J274" s="121"/>
      <c r="K274" s="121"/>
    </row>
    <row r="275" spans="1:11" ht="12.75" customHeight="1" x14ac:dyDescent="0.25">
      <c r="A275" s="126" t="s">
        <v>155</v>
      </c>
      <c r="B275" s="127" t="str">
        <f>Roster!P79</f>
        <v>Court 2</v>
      </c>
      <c r="C275" s="112"/>
      <c r="D275" s="119"/>
      <c r="E275" s="120"/>
      <c r="F275" s="121" t="str">
        <f>INDEX(Teamlists!A:D,MATCH($F$269,Teamlists!B:B,0)+6,4)</f>
        <v>Paul Wignall</v>
      </c>
      <c r="G275" s="122"/>
      <c r="H275" s="123"/>
      <c r="I275" s="121"/>
      <c r="J275" s="121"/>
      <c r="K275" s="121"/>
    </row>
    <row r="276" spans="1:11" ht="12.75" customHeight="1" x14ac:dyDescent="0.25">
      <c r="A276" s="126" t="s">
        <v>156</v>
      </c>
      <c r="B276" s="128" t="str">
        <f>Roster!B88</f>
        <v>7:53pm</v>
      </c>
      <c r="C276" s="112"/>
      <c r="D276" s="119"/>
      <c r="E276" s="120"/>
      <c r="F276" s="121" t="str">
        <f>INDEX(Teamlists!A:D,MATCH($F$269,Teamlists!B:B,0)+7,4)</f>
        <v>Rohan Thurstans</v>
      </c>
      <c r="G276" s="122"/>
      <c r="H276" s="123"/>
      <c r="I276" s="121"/>
      <c r="J276" s="121"/>
      <c r="K276" s="121"/>
    </row>
    <row r="277" spans="1:11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Kim Fitzmaurice</v>
      </c>
      <c r="G277" s="122"/>
      <c r="H277" s="123"/>
      <c r="I277" s="121"/>
      <c r="J277" s="121"/>
      <c r="K277" s="121"/>
    </row>
    <row r="278" spans="1:11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Paul Wignell</v>
      </c>
      <c r="G278" s="122"/>
      <c r="H278" s="123"/>
      <c r="I278" s="121"/>
      <c r="J278" s="121"/>
      <c r="K278" s="121"/>
    </row>
    <row r="279" spans="1:11" ht="12.75" customHeight="1" x14ac:dyDescent="0.25">
      <c r="A279" s="129" t="s">
        <v>157</v>
      </c>
      <c r="B279" s="130" t="str">
        <f>Roster!P91</f>
        <v>Crabs</v>
      </c>
      <c r="C279" s="112"/>
      <c r="D279" s="119"/>
      <c r="E279" s="120"/>
      <c r="F279" s="121" t="str">
        <f>INDEX(Teamlists!A:D,MATCH($F$269,Teamlists!B:B,0)+10,4)</f>
        <v>John Robinson</v>
      </c>
      <c r="G279" s="122"/>
      <c r="H279" s="123"/>
      <c r="I279" s="121"/>
      <c r="J279" s="121"/>
      <c r="K279" s="121"/>
    </row>
    <row r="280" spans="1:11" ht="12.75" customHeight="1" x14ac:dyDescent="0.25">
      <c r="A280" s="129" t="s">
        <v>158</v>
      </c>
      <c r="B280" s="131"/>
      <c r="C280" s="112"/>
      <c r="D280" s="119"/>
      <c r="E280" s="120"/>
      <c r="F280" s="121" t="str">
        <f>INDEX(Teamlists!A:D,MATCH($F$269,Teamlists!B:B,0)+11,4)</f>
        <v>Rohan Thurstans</v>
      </c>
      <c r="G280" s="122"/>
      <c r="H280" s="123"/>
      <c r="I280" s="121"/>
      <c r="J280" s="121"/>
      <c r="K280" s="121"/>
    </row>
    <row r="281" spans="1:11" ht="12.75" customHeight="1" x14ac:dyDescent="0.25">
      <c r="A281" s="129"/>
      <c r="B281" s="131"/>
      <c r="C281" s="112"/>
      <c r="D281" s="119"/>
      <c r="E281" s="120"/>
      <c r="F281" s="121" t="str">
        <f>INDEX(Teamlists!A:D,MATCH($F$269,Teamlists!B:B,0)+12,4)</f>
        <v>Heather Fenderson</v>
      </c>
      <c r="G281" s="122"/>
      <c r="H281" s="123"/>
      <c r="I281" s="121"/>
      <c r="J281" s="121"/>
      <c r="K281" s="121"/>
    </row>
    <row r="282" spans="1:11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  <c r="K282" s="121"/>
    </row>
    <row r="283" spans="1:11" ht="12.75" customHeight="1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  <c r="K283" s="121"/>
    </row>
    <row r="284" spans="1:11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  <c r="K284" s="112"/>
    </row>
    <row r="285" spans="1:11" ht="6" customHeight="1" x14ac:dyDescent="0.25">
      <c r="A285" s="129"/>
      <c r="B285" s="131"/>
      <c r="C285" s="112"/>
    </row>
    <row r="286" spans="1:11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Roster!P90</f>
        <v>Plying Pucksters</v>
      </c>
      <c r="G286" s="116" t="s">
        <v>149</v>
      </c>
      <c r="H286" s="116" t="s">
        <v>150</v>
      </c>
      <c r="I286" s="116" t="s">
        <v>151</v>
      </c>
      <c r="J286" s="116" t="s">
        <v>152</v>
      </c>
      <c r="K286" s="116" t="s">
        <v>284</v>
      </c>
    </row>
    <row r="287" spans="1:11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Chris Allchin ©</v>
      </c>
      <c r="G287" s="122"/>
      <c r="H287" s="123"/>
      <c r="I287" s="121"/>
      <c r="J287" s="121"/>
      <c r="K287" s="121"/>
    </row>
    <row r="288" spans="1:11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 xml:space="preserve">George Williams </v>
      </c>
      <c r="G288" s="122"/>
      <c r="H288" s="123"/>
      <c r="I288" s="121"/>
      <c r="J288" s="121"/>
      <c r="K288" s="121"/>
    </row>
    <row r="289" spans="1:13" ht="12.75" customHeight="1" x14ac:dyDescent="0.25">
      <c r="A289" s="522">
        <f>Roster!P94</f>
        <v>0</v>
      </c>
      <c r="B289" s="523"/>
      <c r="C289" s="112"/>
      <c r="D289" s="137"/>
      <c r="E289" s="139"/>
      <c r="F289" s="121" t="str">
        <f>INDEX(Teamlists!A:D,MATCH($F$286,Teamlists!B:B,0)+3,4)</f>
        <v>Jeremy Kearney</v>
      </c>
      <c r="G289" s="122"/>
      <c r="H289" s="123"/>
      <c r="I289" s="121"/>
      <c r="J289" s="121"/>
      <c r="K289" s="121"/>
    </row>
    <row r="290" spans="1:13" ht="12.75" customHeight="1" x14ac:dyDescent="0.25">
      <c r="A290" s="522" t="str">
        <f>Roster!P95</f>
        <v>Brett K</v>
      </c>
      <c r="B290" s="523"/>
      <c r="C290" s="112"/>
      <c r="D290" s="137"/>
      <c r="E290" s="120"/>
      <c r="F290" s="121" t="str">
        <f>INDEX(Teamlists!A:D,MATCH($F$286,Teamlists!B:B,0)+4,4)</f>
        <v>Dan Brown</v>
      </c>
      <c r="G290" s="122"/>
      <c r="H290" s="123"/>
      <c r="I290" s="121"/>
      <c r="J290" s="121"/>
      <c r="K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Gabby Brown</v>
      </c>
      <c r="G291" s="122"/>
      <c r="H291" s="123"/>
      <c r="I291" s="121"/>
      <c r="J291" s="121"/>
      <c r="K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John Walch</v>
      </c>
      <c r="G292" s="122"/>
      <c r="H292" s="123"/>
      <c r="I292" s="121"/>
      <c r="J292" s="121"/>
      <c r="K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Tony Lumley</v>
      </c>
      <c r="G293" s="122"/>
      <c r="H293" s="123"/>
      <c r="I293" s="121"/>
      <c r="J293" s="121"/>
      <c r="K293" s="121"/>
    </row>
    <row r="294" spans="1:13" ht="12.75" customHeight="1" x14ac:dyDescent="0.25">
      <c r="A294" s="129"/>
      <c r="B294" s="131"/>
      <c r="C294" s="112"/>
      <c r="D294" s="137"/>
      <c r="E294" s="120"/>
      <c r="F294" s="121">
        <f>INDEX(Teamlists!A:D,MATCH($F$286,Teamlists!B:B,0)+8,4)</f>
        <v>0</v>
      </c>
      <c r="G294" s="122"/>
      <c r="H294" s="123"/>
      <c r="I294" s="121"/>
      <c r="J294" s="121"/>
      <c r="K294" s="121"/>
    </row>
    <row r="295" spans="1:13" ht="12.75" customHeight="1" x14ac:dyDescent="0.25">
      <c r="A295" s="129"/>
      <c r="B295" s="131"/>
      <c r="C295" s="112"/>
      <c r="D295" s="137"/>
      <c r="E295" s="120"/>
      <c r="F295" s="121">
        <f>INDEX(Teamlists!A:D,MATCH($F$286,Teamlists!B:B,0)+9,4)</f>
        <v>0</v>
      </c>
      <c r="G295" s="122"/>
      <c r="H295" s="123"/>
      <c r="I295" s="121"/>
      <c r="J295" s="121"/>
      <c r="K295" s="121"/>
    </row>
    <row r="296" spans="1:13" ht="12.75" customHeight="1" x14ac:dyDescent="0.25">
      <c r="A296" s="129"/>
      <c r="B296" s="131"/>
      <c r="C296" s="112"/>
      <c r="D296" s="137"/>
      <c r="E296" s="120"/>
      <c r="F296" s="121">
        <f>INDEX(Teamlists!A:D,MATCH($F$286,Teamlists!B:B,0)+10,4)</f>
        <v>0</v>
      </c>
      <c r="G296" s="122"/>
      <c r="H296" s="123"/>
      <c r="I296" s="121"/>
      <c r="J296" s="121"/>
      <c r="K296" s="121"/>
    </row>
    <row r="297" spans="1:13" ht="12.75" customHeight="1" x14ac:dyDescent="0.25">
      <c r="A297" s="129"/>
      <c r="B297" s="131"/>
      <c r="C297" s="112"/>
      <c r="D297" s="137"/>
      <c r="E297" s="120"/>
      <c r="F297" s="121">
        <f>INDEX(Teamlists!A:D,MATCH($F$286,Teamlists!B:B,0)+11,4)</f>
        <v>0</v>
      </c>
      <c r="G297" s="122"/>
      <c r="H297" s="123"/>
      <c r="I297" s="121"/>
      <c r="J297" s="121"/>
      <c r="K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  <c r="K298" s="121"/>
    </row>
    <row r="299" spans="1:13" ht="12.75" customHeight="1" x14ac:dyDescent="0.25">
      <c r="A299" s="112"/>
      <c r="B299" s="133"/>
      <c r="C299" s="112"/>
      <c r="D299" s="137"/>
      <c r="E299" s="120"/>
      <c r="F299" s="121" t="str">
        <f>INDEX(Teamlists!A:D,MATCH($F$286,Teamlists!B:B,0)+13,4)</f>
        <v xml:space="preserve"> </v>
      </c>
      <c r="G299" s="122"/>
      <c r="H299" s="123"/>
      <c r="I299" s="121"/>
      <c r="J299" s="121"/>
      <c r="K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  <c r="K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502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502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502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503"/>
      <c r="C332" s="503"/>
      <c r="D332" s="503"/>
      <c r="E332" s="503"/>
      <c r="F332" s="503"/>
      <c r="G332" s="503"/>
      <c r="H332" s="503"/>
      <c r="I332" s="503"/>
      <c r="J332" s="503"/>
    </row>
    <row r="333" spans="1:29" s="502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502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502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Roster!Q89</f>
        <v>Hot Chilli Prawns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K336" s="116" t="s">
        <v>284</v>
      </c>
      <c r="M336" s="118"/>
    </row>
    <row r="337" spans="1:11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Shaun Quin ©</v>
      </c>
      <c r="G337" s="122"/>
      <c r="H337" s="123"/>
      <c r="I337" s="121"/>
      <c r="J337" s="121"/>
      <c r="K337" s="121"/>
    </row>
    <row r="338" spans="1:11" ht="12.75" customHeight="1" x14ac:dyDescent="0.3">
      <c r="A338" s="518" t="str">
        <f>$A$3</f>
        <v>Pennant 2 2015 Week 15</v>
      </c>
      <c r="B338" s="519"/>
      <c r="C338" s="112"/>
      <c r="D338" s="119"/>
      <c r="E338" s="120"/>
      <c r="F338" s="121" t="str">
        <f>INDEX(Teamlists!A:D,MATCH($F$336,Teamlists!B:B,0)+2,4)</f>
        <v>Chris Lohberger</v>
      </c>
      <c r="G338" s="122"/>
      <c r="H338" s="123"/>
      <c r="I338" s="121"/>
      <c r="J338" s="121"/>
      <c r="K338" s="121"/>
    </row>
    <row r="339" spans="1:11" ht="12.75" customHeight="1" thickBot="1" x14ac:dyDescent="0.35">
      <c r="A339" s="520">
        <f>Roster!O78</f>
        <v>42305</v>
      </c>
      <c r="B339" s="521"/>
      <c r="C339" s="112"/>
      <c r="D339" s="119"/>
      <c r="E339" s="120"/>
      <c r="F339" s="121" t="str">
        <f>INDEX(Teamlists!A:D,MATCH($F$336,Teamlists!B:B,0)+3,4)</f>
        <v>Craig Sanderson</v>
      </c>
      <c r="G339" s="122"/>
      <c r="H339" s="123"/>
      <c r="I339" s="121"/>
      <c r="J339" s="121"/>
      <c r="K339" s="121"/>
    </row>
    <row r="340" spans="1:11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Rudy Kloser</v>
      </c>
      <c r="G340" s="122"/>
      <c r="H340" s="123"/>
      <c r="I340" s="121"/>
      <c r="J340" s="121"/>
      <c r="K340" s="121"/>
    </row>
    <row r="341" spans="1:11" ht="12.75" customHeight="1" x14ac:dyDescent="0.25">
      <c r="A341" s="186" t="s">
        <v>154</v>
      </c>
      <c r="B341" s="187" t="str">
        <f>Roster!Q88</f>
        <v>B Grade</v>
      </c>
      <c r="C341" s="112"/>
      <c r="D341" s="119"/>
      <c r="E341" s="120"/>
      <c r="F341" s="121" t="str">
        <f>INDEX(Teamlists!A:D,MATCH($F$336,Teamlists!B:B,0)+5,4)</f>
        <v>Matt Sherlock</v>
      </c>
      <c r="G341" s="122"/>
      <c r="H341" s="123"/>
      <c r="I341" s="121"/>
      <c r="J341" s="121"/>
      <c r="K341" s="121"/>
    </row>
    <row r="342" spans="1:11" ht="12.75" customHeight="1" x14ac:dyDescent="0.25">
      <c r="A342" s="126" t="s">
        <v>155</v>
      </c>
      <c r="B342" s="127" t="str">
        <f>Roster!Q79</f>
        <v>Court 3</v>
      </c>
      <c r="C342" s="112"/>
      <c r="D342" s="119"/>
      <c r="E342" s="120"/>
      <c r="F342" s="121" t="str">
        <f>INDEX(Teamlists!A:D,MATCH($F$336,Teamlists!B:B,0)+6,4)</f>
        <v>Matt Webb</v>
      </c>
      <c r="G342" s="122"/>
      <c r="H342" s="123"/>
      <c r="I342" s="121"/>
      <c r="J342" s="121"/>
      <c r="K342" s="121"/>
    </row>
    <row r="343" spans="1:11" ht="12.75" customHeight="1" x14ac:dyDescent="0.25">
      <c r="A343" s="126" t="s">
        <v>156</v>
      </c>
      <c r="B343" s="128" t="str">
        <f>Roster!B88</f>
        <v>7:53pm</v>
      </c>
      <c r="C343" s="112"/>
      <c r="D343" s="119"/>
      <c r="E343" s="120"/>
      <c r="F343" s="121" t="str">
        <f>INDEX(Teamlists!A:D,MATCH($F$336,Teamlists!B:B,0)+7,4)</f>
        <v>Piete Vanderwoude</v>
      </c>
      <c r="G343" s="122"/>
      <c r="H343" s="123"/>
      <c r="I343" s="121"/>
      <c r="J343" s="121"/>
      <c r="K343" s="121"/>
    </row>
    <row r="344" spans="1:11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Ray Brereton</v>
      </c>
      <c r="G344" s="122"/>
      <c r="H344" s="123"/>
      <c r="I344" s="121"/>
      <c r="J344" s="121"/>
      <c r="K344" s="121"/>
    </row>
    <row r="345" spans="1:11" ht="12.75" customHeight="1" x14ac:dyDescent="0.25">
      <c r="A345" s="126"/>
      <c r="B345" s="128"/>
      <c r="C345" s="112"/>
      <c r="D345" s="119"/>
      <c r="E345" s="120"/>
      <c r="F345" s="121">
        <f>INDEX(Teamlists!A:D,MATCH($F$336,Teamlists!B:B,0)+9,4)</f>
        <v>0</v>
      </c>
      <c r="G345" s="122"/>
      <c r="H345" s="123"/>
      <c r="I345" s="121"/>
      <c r="J345" s="121"/>
      <c r="K345" s="121"/>
    </row>
    <row r="346" spans="1:11" ht="12.75" customHeight="1" x14ac:dyDescent="0.25">
      <c r="A346" s="129" t="s">
        <v>157</v>
      </c>
      <c r="B346" s="130" t="str">
        <f>Roster!Q91</f>
        <v>Ariba Amoebas</v>
      </c>
      <c r="C346" s="112"/>
      <c r="D346" s="119"/>
      <c r="E346" s="120"/>
      <c r="F346" s="121">
        <f>INDEX(Teamlists!A:D,MATCH($F$336,Teamlists!B:B,0)+10,4)</f>
        <v>0</v>
      </c>
      <c r="G346" s="122"/>
      <c r="H346" s="123"/>
      <c r="I346" s="121"/>
      <c r="J346" s="121"/>
      <c r="K346" s="121"/>
    </row>
    <row r="347" spans="1:11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  <c r="K347" s="121"/>
    </row>
    <row r="348" spans="1:11" ht="12.75" customHeight="1" x14ac:dyDescent="0.25">
      <c r="A348" s="129"/>
      <c r="B348" s="131"/>
      <c r="C348" s="112"/>
      <c r="D348" s="119"/>
      <c r="E348" s="120"/>
      <c r="F348" s="121" t="str">
        <f>INDEX(Teamlists!A:D,MATCH($F$336,Teamlists!B:B,0)+12,4)</f>
        <v xml:space="preserve"> </v>
      </c>
      <c r="G348" s="122"/>
      <c r="H348" s="123"/>
      <c r="I348" s="121"/>
      <c r="J348" s="121"/>
      <c r="K348" s="121"/>
    </row>
    <row r="349" spans="1:11" ht="12.75" customHeight="1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  <c r="K349" s="121"/>
    </row>
    <row r="350" spans="1:11" ht="12.75" customHeight="1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  <c r="K350" s="121"/>
    </row>
    <row r="351" spans="1:11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  <c r="K351" s="112"/>
    </row>
    <row r="352" spans="1:11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Roster!Q90</f>
        <v>Cilia</v>
      </c>
      <c r="G353" s="116" t="s">
        <v>149</v>
      </c>
      <c r="H353" s="116" t="s">
        <v>150</v>
      </c>
      <c r="I353" s="116" t="s">
        <v>151</v>
      </c>
      <c r="J353" s="116" t="s">
        <v>152</v>
      </c>
      <c r="K353" s="116" t="s">
        <v>284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Michelle Castle ©</v>
      </c>
      <c r="G354" s="122"/>
      <c r="H354" s="123"/>
      <c r="I354" s="121"/>
      <c r="J354" s="121"/>
      <c r="K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Simon Featherstone</v>
      </c>
      <c r="G355" s="122"/>
      <c r="H355" s="123"/>
      <c r="I355" s="121"/>
      <c r="J355" s="121"/>
      <c r="K355" s="121"/>
    </row>
    <row r="356" spans="1:13" ht="12.75" customHeight="1" x14ac:dyDescent="0.25">
      <c r="A356" s="522">
        <f>Roster!Q94</f>
        <v>0</v>
      </c>
      <c r="B356" s="523"/>
      <c r="C356" s="112"/>
      <c r="D356" s="137"/>
      <c r="E356" s="139"/>
      <c r="F356" s="121" t="str">
        <f>INDEX(Teamlists!A:D,MATCH($F$353,Teamlists!B:B,0)+3,4)</f>
        <v>Greg Taylor</v>
      </c>
      <c r="G356" s="122"/>
      <c r="H356" s="123"/>
      <c r="I356" s="121"/>
      <c r="J356" s="121"/>
      <c r="K356" s="121"/>
    </row>
    <row r="357" spans="1:13" ht="12.75" customHeight="1" x14ac:dyDescent="0.25">
      <c r="A357" s="522" t="str">
        <f>Roster!Q95</f>
        <v>Chris C</v>
      </c>
      <c r="B357" s="523"/>
      <c r="C357" s="112"/>
      <c r="D357" s="137"/>
      <c r="E357" s="120"/>
      <c r="F357" s="121" t="str">
        <f>INDEX(Teamlists!A:D,MATCH($F$353,Teamlists!B:B,0)+4,4)</f>
        <v>Harry Payne ®</v>
      </c>
      <c r="G357" s="122"/>
      <c r="H357" s="123"/>
      <c r="I357" s="121"/>
      <c r="J357" s="121"/>
      <c r="K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Imogen Paine</v>
      </c>
      <c r="G358" s="122"/>
      <c r="H358" s="123"/>
      <c r="I358" s="121"/>
      <c r="J358" s="121"/>
      <c r="K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Juliet Payne</v>
      </c>
      <c r="G359" s="122"/>
      <c r="H359" s="123"/>
      <c r="I359" s="121"/>
      <c r="J359" s="121"/>
      <c r="K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Marty Jack ®®</v>
      </c>
      <c r="G360" s="122"/>
      <c r="H360" s="123"/>
      <c r="I360" s="121"/>
      <c r="J360" s="121"/>
      <c r="K360" s="121"/>
    </row>
    <row r="361" spans="1:13" ht="12.75" customHeight="1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Rob Meijers</v>
      </c>
      <c r="G361" s="122"/>
      <c r="H361" s="123"/>
      <c r="I361" s="121"/>
      <c r="J361" s="121"/>
      <c r="K361" s="121"/>
    </row>
    <row r="362" spans="1:13" ht="12.75" customHeight="1" x14ac:dyDescent="0.25">
      <c r="A362" s="129"/>
      <c r="B362" s="131"/>
      <c r="C362" s="112"/>
      <c r="D362" s="137"/>
      <c r="E362" s="120"/>
      <c r="F362" s="121" t="str">
        <f>INDEX(Teamlists!A:D,MATCH($F$353,Teamlists!B:B,0)+9,4)</f>
        <v>Sam Lohrey</v>
      </c>
      <c r="G362" s="122"/>
      <c r="H362" s="123"/>
      <c r="I362" s="121"/>
      <c r="J362" s="121"/>
      <c r="K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  <c r="K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  <c r="K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>
        <f>INDEX(Teamlists!A:D,MATCH($F$353,Teamlists!B:B,0)+12,4)</f>
        <v>0</v>
      </c>
      <c r="G365" s="122"/>
      <c r="H365" s="123"/>
      <c r="I365" s="121"/>
      <c r="J365" s="121"/>
      <c r="K365" s="121"/>
    </row>
    <row r="366" spans="1:13" ht="12.75" customHeight="1" x14ac:dyDescent="0.25">
      <c r="A366" s="112"/>
      <c r="B366" s="133"/>
      <c r="C366" s="112"/>
      <c r="D366" s="137"/>
      <c r="E366" s="120"/>
      <c r="F366" s="121">
        <f>INDEX(Teamlists!A:D,MATCH($F$353,Teamlists!B:B,0)+13,4)</f>
        <v>0</v>
      </c>
      <c r="G366" s="122"/>
      <c r="H366" s="123"/>
      <c r="I366" s="121"/>
      <c r="J366" s="121"/>
      <c r="K366" s="121"/>
    </row>
    <row r="367" spans="1:13" ht="12.75" customHeight="1" x14ac:dyDescent="0.25">
      <c r="A367" s="112"/>
      <c r="B367" s="133"/>
      <c r="C367" s="112"/>
      <c r="D367" s="137"/>
      <c r="E367" s="120"/>
      <c r="F367" s="121">
        <f>INDEX(Teamlists!A:D,MATCH($F$353,Teamlists!B:B,0)+14,4)</f>
        <v>0</v>
      </c>
      <c r="G367" s="122"/>
      <c r="H367" s="123"/>
      <c r="I367" s="121"/>
      <c r="J367" s="121"/>
      <c r="K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502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502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502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503"/>
      <c r="C399" s="503"/>
      <c r="D399" s="503"/>
      <c r="E399" s="503"/>
      <c r="F399" s="503"/>
      <c r="G399" s="503"/>
      <c r="H399" s="503"/>
      <c r="I399" s="503"/>
      <c r="J399" s="503"/>
    </row>
    <row r="400" spans="1:29" s="502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502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502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Roster!O97</f>
        <v>Red dogs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K403" s="116" t="s">
        <v>284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Rowan Bridley ©</v>
      </c>
      <c r="G404" s="122"/>
      <c r="H404" s="123"/>
      <c r="I404" s="121"/>
      <c r="J404" s="121"/>
      <c r="K404" s="121"/>
    </row>
    <row r="405" spans="1:29" ht="12.75" customHeight="1" x14ac:dyDescent="0.3">
      <c r="A405" s="518" t="str">
        <f>$A$3</f>
        <v>Pennant 2 2015 Week 15</v>
      </c>
      <c r="B405" s="519"/>
      <c r="C405" s="112"/>
      <c r="D405" s="119"/>
      <c r="E405" s="120"/>
      <c r="F405" s="121" t="str">
        <f>INDEX(Teamlists!A:D,MATCH($F$403,Teamlists!B:B,0)+2,4)</f>
        <v>Chris Cleaver</v>
      </c>
      <c r="G405" s="122"/>
      <c r="H405" s="123"/>
      <c r="I405" s="121"/>
      <c r="J405" s="121"/>
      <c r="K405" s="121"/>
    </row>
    <row r="406" spans="1:29" ht="12.75" customHeight="1" thickBot="1" x14ac:dyDescent="0.35">
      <c r="A406" s="520">
        <f>Roster!O78</f>
        <v>42305</v>
      </c>
      <c r="B406" s="521"/>
      <c r="C406" s="112"/>
      <c r="D406" s="119"/>
      <c r="E406" s="120"/>
      <c r="F406" s="121" t="str">
        <f>INDEX(Teamlists!A:D,MATCH($F$403,Teamlists!B:B,0)+3,4)</f>
        <v>Connor Munnings</v>
      </c>
      <c r="G406" s="122"/>
      <c r="H406" s="123"/>
      <c r="I406" s="121"/>
      <c r="J406" s="121"/>
      <c r="K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Danielle Hunt</v>
      </c>
      <c r="G407" s="122"/>
      <c r="H407" s="123"/>
      <c r="I407" s="121"/>
      <c r="J407" s="121"/>
      <c r="K407" s="121"/>
    </row>
    <row r="408" spans="1:29" ht="12.75" customHeight="1" x14ac:dyDescent="0.25">
      <c r="A408" s="186" t="s">
        <v>154</v>
      </c>
      <c r="B408" s="187" t="str">
        <f>Roster!O96</f>
        <v>A Grade</v>
      </c>
      <c r="C408" s="112"/>
      <c r="D408" s="119"/>
      <c r="E408" s="120"/>
      <c r="F408" s="121" t="str">
        <f>INDEX(Teamlists!A:D,MATCH($F$403,Teamlists!B:B,0)+5,4)</f>
        <v>Declan Hilder</v>
      </c>
      <c r="G408" s="122"/>
      <c r="H408" s="123"/>
      <c r="I408" s="121"/>
      <c r="J408" s="121"/>
      <c r="K408" s="121"/>
    </row>
    <row r="409" spans="1:29" ht="12.75" customHeight="1" x14ac:dyDescent="0.25">
      <c r="A409" s="126" t="s">
        <v>155</v>
      </c>
      <c r="B409" s="127" t="str">
        <f>Roster!O79</f>
        <v>Court 1</v>
      </c>
      <c r="C409" s="112"/>
      <c r="D409" s="119"/>
      <c r="E409" s="120"/>
      <c r="F409" s="121" t="str">
        <f>INDEX(Teamlists!A:D,MATCH($F$403,Teamlists!B:B,0)+6,4)</f>
        <v>Isaac Bridley</v>
      </c>
      <c r="G409" s="122"/>
      <c r="H409" s="123"/>
      <c r="I409" s="121"/>
      <c r="J409" s="121"/>
      <c r="K409" s="121"/>
    </row>
    <row r="410" spans="1:29" ht="12.75" customHeight="1" x14ac:dyDescent="0.25">
      <c r="A410" s="126" t="s">
        <v>156</v>
      </c>
      <c r="B410" s="128" t="str">
        <f>Roster!B96</f>
        <v>8:29pm</v>
      </c>
      <c r="C410" s="112"/>
      <c r="D410" s="119"/>
      <c r="E410" s="120"/>
      <c r="F410" s="121" t="str">
        <f>INDEX(Teamlists!A:D,MATCH($F$403,Teamlists!B:B,0)+7,4)</f>
        <v>Jane Davis</v>
      </c>
      <c r="G410" s="122"/>
      <c r="H410" s="123"/>
      <c r="I410" s="121"/>
      <c r="J410" s="121"/>
      <c r="K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Richard Lane</v>
      </c>
      <c r="G411" s="122"/>
      <c r="H411" s="123"/>
      <c r="I411" s="121"/>
      <c r="J411" s="121"/>
      <c r="K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Tom Milner</v>
      </c>
      <c r="G412" s="122"/>
      <c r="H412" s="123"/>
      <c r="I412" s="121"/>
      <c r="J412" s="121"/>
      <c r="K412" s="121"/>
    </row>
    <row r="413" spans="1:29" ht="12.75" customHeight="1" x14ac:dyDescent="0.25">
      <c r="A413" s="129" t="s">
        <v>157</v>
      </c>
      <c r="B413" s="130" t="str">
        <f>Roster!O99</f>
        <v>Aquaholics</v>
      </c>
      <c r="C413" s="112"/>
      <c r="D413" s="119"/>
      <c r="E413" s="120"/>
      <c r="F413" s="121" t="str">
        <f>INDEX(Teamlists!A:D,MATCH($F$403,Teamlists!B:B,0)+10,4)</f>
        <v>Nathalie Meessen</v>
      </c>
      <c r="G413" s="122"/>
      <c r="H413" s="123"/>
      <c r="I413" s="121"/>
      <c r="J413" s="121"/>
      <c r="K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 t="str">
        <f>INDEX(Teamlists!A:D,MATCH($F$403,Teamlists!B:B,0)+11,4)</f>
        <v xml:space="preserve"> </v>
      </c>
      <c r="G414" s="122"/>
      <c r="H414" s="123"/>
      <c r="I414" s="121"/>
      <c r="J414" s="121"/>
      <c r="K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  <c r="K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  <c r="K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  <c r="K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  <c r="K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Roster!O98</f>
        <v>Depth Charges</v>
      </c>
      <c r="G420" s="116" t="s">
        <v>149</v>
      </c>
      <c r="H420" s="116" t="s">
        <v>150</v>
      </c>
      <c r="I420" s="116" t="s">
        <v>151</v>
      </c>
      <c r="J420" s="116" t="s">
        <v>152</v>
      </c>
      <c r="K420" s="116" t="s">
        <v>284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Harry Van Der Woude ©</v>
      </c>
      <c r="G421" s="122"/>
      <c r="H421" s="123"/>
      <c r="I421" s="121"/>
      <c r="J421" s="121"/>
      <c r="K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Craig Granquist</v>
      </c>
      <c r="G422" s="122"/>
      <c r="H422" s="123"/>
      <c r="I422" s="121"/>
      <c r="J422" s="121"/>
      <c r="K422" s="121"/>
    </row>
    <row r="423" spans="1:13" ht="12.75" customHeight="1" x14ac:dyDescent="0.25">
      <c r="A423" s="522">
        <f>Roster!O102</f>
        <v>0</v>
      </c>
      <c r="B423" s="523"/>
      <c r="C423" s="112"/>
      <c r="D423" s="137"/>
      <c r="E423" s="139"/>
      <c r="F423" s="121" t="str">
        <f>INDEX(Teamlists!A:D,MATCH($F$420,Teamlists!B:B,0)+3,4)</f>
        <v>Glenn Wickham</v>
      </c>
      <c r="G423" s="122"/>
      <c r="H423" s="123"/>
      <c r="I423" s="121"/>
      <c r="J423" s="121"/>
      <c r="K423" s="121"/>
    </row>
    <row r="424" spans="1:13" ht="12.75" customHeight="1" x14ac:dyDescent="0.25">
      <c r="A424" s="522" t="str">
        <f>Roster!O103</f>
        <v>Rowan T</v>
      </c>
      <c r="B424" s="523"/>
      <c r="C424" s="112"/>
      <c r="D424" s="137"/>
      <c r="E424" s="120"/>
      <c r="F424" s="121" t="str">
        <f>INDEX(Teamlists!A:D,MATCH($F$420,Teamlists!B:B,0)+4,4)</f>
        <v>Colin Hepher</v>
      </c>
      <c r="G424" s="122"/>
      <c r="H424" s="123"/>
      <c r="I424" s="121"/>
      <c r="J424" s="121"/>
      <c r="K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Ian Shanahan</v>
      </c>
      <c r="G425" s="122"/>
      <c r="H425" s="123"/>
      <c r="I425" s="121"/>
      <c r="J425" s="121"/>
      <c r="K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Matt McCartney</v>
      </c>
      <c r="G426" s="122"/>
      <c r="H426" s="123"/>
      <c r="I426" s="121"/>
      <c r="J426" s="121"/>
      <c r="K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Simon Talbot</v>
      </c>
      <c r="G427" s="122"/>
      <c r="H427" s="123"/>
      <c r="I427" s="121"/>
      <c r="J427" s="121"/>
      <c r="K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Tori Wickham</v>
      </c>
      <c r="G428" s="122"/>
      <c r="H428" s="123"/>
      <c r="I428" s="121"/>
      <c r="J428" s="121"/>
      <c r="K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Fiona Walsh</v>
      </c>
      <c r="G429" s="122"/>
      <c r="H429" s="123"/>
      <c r="I429" s="121"/>
      <c r="J429" s="121"/>
      <c r="K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James Milner</v>
      </c>
      <c r="G430" s="122"/>
      <c r="H430" s="123"/>
      <c r="I430" s="121"/>
      <c r="J430" s="121"/>
      <c r="K430" s="121"/>
    </row>
    <row r="431" spans="1:13" ht="12.75" customHeight="1" x14ac:dyDescent="0.25">
      <c r="A431" s="129"/>
      <c r="B431" s="131"/>
      <c r="C431" s="112"/>
      <c r="D431" s="137"/>
      <c r="E431" s="120"/>
      <c r="F431" s="121" t="str">
        <f>INDEX(Teamlists!A:D,MATCH($F$420,Teamlists!B:B,0)+11,4)</f>
        <v xml:space="preserve"> </v>
      </c>
      <c r="G431" s="122"/>
      <c r="H431" s="123"/>
      <c r="I431" s="121"/>
      <c r="J431" s="121"/>
      <c r="K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  <c r="K432" s="121"/>
    </row>
    <row r="433" spans="1:11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  <c r="K433" s="121"/>
    </row>
    <row r="434" spans="1:11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  <c r="K434" s="121"/>
    </row>
    <row r="435" spans="1:11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1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1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1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1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1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1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1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1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1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1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1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1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1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502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502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502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503"/>
      <c r="C466" s="503"/>
      <c r="D466" s="503"/>
      <c r="E466" s="503"/>
      <c r="F466" s="503"/>
      <c r="G466" s="503"/>
      <c r="H466" s="503"/>
      <c r="I466" s="503"/>
      <c r="J466" s="503"/>
    </row>
    <row r="467" spans="1:29" s="502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502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502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Roster!P97</f>
        <v>Cardiac Concerns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K470" s="116" t="s">
        <v>284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>David Horner ©</v>
      </c>
      <c r="G471" s="122"/>
      <c r="H471" s="123"/>
      <c r="I471" s="121"/>
      <c r="J471" s="121"/>
      <c r="K471" s="121"/>
    </row>
    <row r="472" spans="1:29" ht="12.75" customHeight="1" x14ac:dyDescent="0.3">
      <c r="A472" s="518" t="str">
        <f>$A$3</f>
        <v>Pennant 2 2015 Week 15</v>
      </c>
      <c r="B472" s="519"/>
      <c r="C472" s="112"/>
      <c r="D472" s="119"/>
      <c r="E472" s="120"/>
      <c r="F472" s="121" t="str">
        <f>INDEX(Teamlists!A:D,MATCH($F$470,Teamlists!B:B,0)+2,4)</f>
        <v>Adrian Birkett</v>
      </c>
      <c r="G472" s="122"/>
      <c r="H472" s="123"/>
      <c r="I472" s="121"/>
      <c r="J472" s="121"/>
      <c r="K472" s="121"/>
    </row>
    <row r="473" spans="1:29" ht="12.75" customHeight="1" thickBot="1" x14ac:dyDescent="0.35">
      <c r="A473" s="520">
        <f>Roster!O78</f>
        <v>42305</v>
      </c>
      <c r="B473" s="521"/>
      <c r="C473" s="112"/>
      <c r="D473" s="119"/>
      <c r="E473" s="120"/>
      <c r="F473" s="121" t="str">
        <f>INDEX(Teamlists!A:D,MATCH($F$470,Teamlists!B:B,0)+3,4)</f>
        <v>Andrew Robert-Tissot</v>
      </c>
      <c r="G473" s="122"/>
      <c r="H473" s="123"/>
      <c r="I473" s="121"/>
      <c r="J473" s="121"/>
      <c r="K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Brett Kitchener</v>
      </c>
      <c r="G474" s="122"/>
      <c r="H474" s="123"/>
      <c r="I474" s="121"/>
      <c r="J474" s="121"/>
      <c r="K474" s="121"/>
    </row>
    <row r="475" spans="1:29" ht="12.75" customHeight="1" x14ac:dyDescent="0.25">
      <c r="A475" s="186" t="s">
        <v>154</v>
      </c>
      <c r="B475" s="187" t="str">
        <f>Roster!P96</f>
        <v>C Grade</v>
      </c>
      <c r="C475" s="112"/>
      <c r="D475" s="119"/>
      <c r="E475" s="120"/>
      <c r="F475" s="121" t="str">
        <f>INDEX(Teamlists!A:D,MATCH($F$470,Teamlists!B:B,0)+5,4)</f>
        <v>Eamonn Turbitt</v>
      </c>
      <c r="G475" s="122"/>
      <c r="H475" s="123"/>
      <c r="I475" s="121"/>
      <c r="J475" s="121"/>
      <c r="K475" s="121"/>
    </row>
    <row r="476" spans="1:29" ht="12.75" customHeight="1" x14ac:dyDescent="0.25">
      <c r="A476" s="126" t="s">
        <v>155</v>
      </c>
      <c r="B476" s="127" t="str">
        <f>Roster!P79</f>
        <v>Court 2</v>
      </c>
      <c r="C476" s="112"/>
      <c r="D476" s="119"/>
      <c r="E476" s="120"/>
      <c r="F476" s="121" t="str">
        <f>INDEX(Teamlists!A:D,MATCH($F$470,Teamlists!B:B,0)+6,4)</f>
        <v>Glenn Keppel</v>
      </c>
      <c r="G476" s="122"/>
      <c r="H476" s="123"/>
      <c r="I476" s="121"/>
      <c r="J476" s="121"/>
      <c r="K476" s="121"/>
    </row>
    <row r="477" spans="1:29" ht="12.75" customHeight="1" x14ac:dyDescent="0.25">
      <c r="A477" s="126" t="s">
        <v>156</v>
      </c>
      <c r="B477" s="128" t="str">
        <f>Roster!B96</f>
        <v>8:29pm</v>
      </c>
      <c r="C477" s="112"/>
      <c r="D477" s="119"/>
      <c r="E477" s="120"/>
      <c r="F477" s="121" t="str">
        <f>INDEX(Teamlists!A:D,MATCH($F$470,Teamlists!B:B,0)+7,4)</f>
        <v>Justin Welch</v>
      </c>
      <c r="G477" s="122"/>
      <c r="H477" s="123"/>
      <c r="I477" s="121"/>
      <c r="J477" s="121"/>
      <c r="K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Thomas Le Coz</v>
      </c>
      <c r="G478" s="122"/>
      <c r="H478" s="123"/>
      <c r="I478" s="121"/>
      <c r="J478" s="121"/>
      <c r="K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Mahala Fannon</v>
      </c>
      <c r="G479" s="122"/>
      <c r="H479" s="123"/>
      <c r="I479" s="121"/>
      <c r="J479" s="121"/>
      <c r="K479" s="121"/>
    </row>
    <row r="480" spans="1:29" ht="12.75" customHeight="1" x14ac:dyDescent="0.25">
      <c r="A480" s="129" t="s">
        <v>157</v>
      </c>
      <c r="B480" s="130" t="str">
        <f>Roster!P99</f>
        <v>Cilia</v>
      </c>
      <c r="C480" s="112"/>
      <c r="D480" s="119"/>
      <c r="E480" s="120"/>
      <c r="F480" s="121" t="str">
        <f>INDEX(Teamlists!A:D,MATCH($F$470,Teamlists!B:B,0)+10,4)</f>
        <v>Simon Watt</v>
      </c>
      <c r="G480" s="122"/>
      <c r="H480" s="123"/>
      <c r="I480" s="121"/>
      <c r="J480" s="121"/>
      <c r="K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  <c r="K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  <c r="K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  <c r="K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>
        <f>INDEX(Teamlists!A:D,MATCH($F$470,Teamlists!B:B,0)+14,4)</f>
        <v>0</v>
      </c>
      <c r="G484" s="122"/>
      <c r="H484" s="123"/>
      <c r="I484" s="121"/>
      <c r="J484" s="121"/>
      <c r="K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  <c r="K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Roster!P98</f>
        <v>UTAS Flounders</v>
      </c>
      <c r="G487" s="116" t="s">
        <v>149</v>
      </c>
      <c r="H487" s="116" t="s">
        <v>150</v>
      </c>
      <c r="I487" s="116" t="s">
        <v>151</v>
      </c>
      <c r="J487" s="116" t="s">
        <v>152</v>
      </c>
      <c r="K487" s="116" t="s">
        <v>284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Eddy Rand</v>
      </c>
      <c r="G488" s="122"/>
      <c r="H488" s="123"/>
      <c r="I488" s="121"/>
      <c r="J488" s="121"/>
      <c r="K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Ben Linton</v>
      </c>
      <c r="G489" s="122"/>
      <c r="H489" s="123"/>
      <c r="I489" s="121"/>
      <c r="J489" s="121"/>
      <c r="K489" s="121"/>
    </row>
    <row r="490" spans="1:13" ht="12.75" customHeight="1" x14ac:dyDescent="0.25">
      <c r="A490" s="522">
        <f>Roster!P102</f>
        <v>0</v>
      </c>
      <c r="B490" s="523"/>
      <c r="C490" s="112"/>
      <c r="D490" s="137"/>
      <c r="E490" s="139"/>
      <c r="F490" s="121" t="str">
        <f>INDEX(Teamlists!A:D,MATCH($F$487,Teamlists!B:B,0)+3,4)</f>
        <v>Nate Brennan</v>
      </c>
      <c r="G490" s="122"/>
      <c r="H490" s="123"/>
      <c r="I490" s="121"/>
      <c r="J490" s="121"/>
      <c r="K490" s="121"/>
    </row>
    <row r="491" spans="1:13" ht="12.75" customHeight="1" x14ac:dyDescent="0.25">
      <c r="A491" s="522" t="str">
        <f>Roster!P103</f>
        <v>Ralph</v>
      </c>
      <c r="B491" s="523"/>
      <c r="C491" s="112"/>
      <c r="D491" s="137"/>
      <c r="E491" s="120"/>
      <c r="F491" s="121">
        <f>INDEX(Teamlists!A:D,MATCH($F$487,Teamlists!B:B,0)+4,4)</f>
        <v>0</v>
      </c>
      <c r="G491" s="122"/>
      <c r="H491" s="123"/>
      <c r="I491" s="121"/>
      <c r="J491" s="121"/>
      <c r="K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>
        <f>INDEX(Teamlists!A:D,MATCH($F$487,Teamlists!B:B,0)+5,4)</f>
        <v>0</v>
      </c>
      <c r="G492" s="122"/>
      <c r="H492" s="123"/>
      <c r="I492" s="121"/>
      <c r="J492" s="121"/>
      <c r="K492" s="121"/>
    </row>
    <row r="493" spans="1:13" ht="12.75" customHeight="1" x14ac:dyDescent="0.25">
      <c r="A493" s="129"/>
      <c r="B493" s="131"/>
      <c r="C493" s="112"/>
      <c r="D493" s="137"/>
      <c r="E493" s="120"/>
      <c r="F493" s="121">
        <f>INDEX(Teamlists!A:D,MATCH($F$487,Teamlists!B:B,0)+6,4)</f>
        <v>0</v>
      </c>
      <c r="G493" s="122"/>
      <c r="H493" s="123"/>
      <c r="I493" s="121"/>
      <c r="J493" s="121"/>
      <c r="K493" s="121"/>
    </row>
    <row r="494" spans="1:13" ht="12.75" customHeight="1" x14ac:dyDescent="0.25">
      <c r="A494" s="129"/>
      <c r="B494" s="131"/>
      <c r="C494" s="112"/>
      <c r="D494" s="137"/>
      <c r="E494" s="120"/>
      <c r="F494" s="121">
        <f>INDEX(Teamlists!A:D,MATCH($F$487,Teamlists!B:B,0)+7,4)</f>
        <v>0</v>
      </c>
      <c r="G494" s="122"/>
      <c r="H494" s="123"/>
      <c r="I494" s="121"/>
      <c r="J494" s="121"/>
      <c r="K494" s="121"/>
    </row>
    <row r="495" spans="1:13" ht="12.75" customHeight="1" x14ac:dyDescent="0.25">
      <c r="A495" s="129"/>
      <c r="B495" s="131"/>
      <c r="C495" s="112"/>
      <c r="D495" s="137"/>
      <c r="E495" s="120"/>
      <c r="F495" s="121">
        <f>INDEX(Teamlists!A:D,MATCH($F$487,Teamlists!B:B,0)+8,4)</f>
        <v>0</v>
      </c>
      <c r="G495" s="122"/>
      <c r="H495" s="123"/>
      <c r="I495" s="121"/>
      <c r="J495" s="121"/>
      <c r="K495" s="121"/>
    </row>
    <row r="496" spans="1:13" ht="12.75" customHeight="1" x14ac:dyDescent="0.25">
      <c r="A496" s="129"/>
      <c r="B496" s="131"/>
      <c r="C496" s="112"/>
      <c r="D496" s="137"/>
      <c r="E496" s="120"/>
      <c r="F496" s="121">
        <f>INDEX(Teamlists!A:D,MATCH($F$487,Teamlists!B:B,0)+9,4)</f>
        <v>0</v>
      </c>
      <c r="G496" s="122"/>
      <c r="H496" s="123"/>
      <c r="I496" s="121"/>
      <c r="J496" s="121"/>
      <c r="K496" s="121"/>
    </row>
    <row r="497" spans="1:11" ht="12.75" customHeight="1" x14ac:dyDescent="0.25">
      <c r="A497" s="129"/>
      <c r="B497" s="131"/>
      <c r="C497" s="112"/>
      <c r="D497" s="137"/>
      <c r="E497" s="120"/>
      <c r="F497" s="121">
        <f>INDEX(Teamlists!A:D,MATCH($F$487,Teamlists!B:B,0)+10,4)</f>
        <v>0</v>
      </c>
      <c r="G497" s="122"/>
      <c r="H497" s="123"/>
      <c r="I497" s="121"/>
      <c r="J497" s="121"/>
      <c r="K497" s="121"/>
    </row>
    <row r="498" spans="1:11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  <c r="K498" s="121"/>
    </row>
    <row r="499" spans="1:11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  <c r="K499" s="121"/>
    </row>
    <row r="500" spans="1:11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  <c r="K500" s="121"/>
    </row>
    <row r="501" spans="1:11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  <c r="K501" s="121"/>
    </row>
    <row r="502" spans="1:11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1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1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1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1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1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1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1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1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1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1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502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502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502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503"/>
      <c r="C533" s="503"/>
      <c r="D533" s="503"/>
      <c r="E533" s="503"/>
      <c r="F533" s="503"/>
      <c r="G533" s="503"/>
      <c r="H533" s="503"/>
      <c r="I533" s="503"/>
      <c r="J533" s="503"/>
    </row>
    <row r="534" spans="1:29" s="502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502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502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Roster!Q97</f>
        <v>Water Rats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K537" s="116" t="s">
        <v>284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Matt Debnam ©</v>
      </c>
      <c r="G538" s="122"/>
      <c r="H538" s="123"/>
      <c r="I538" s="121"/>
      <c r="J538" s="121"/>
      <c r="K538" s="121"/>
    </row>
    <row r="539" spans="1:29" ht="12.75" customHeight="1" x14ac:dyDescent="0.3">
      <c r="A539" s="518" t="str">
        <f>$A$3</f>
        <v>Pennant 2 2015 Week 15</v>
      </c>
      <c r="B539" s="519"/>
      <c r="C539" s="112"/>
      <c r="D539" s="119"/>
      <c r="E539" s="120"/>
      <c r="F539" s="121" t="str">
        <f>INDEX(Teamlists!A:D,MATCH($F$537,Teamlists!B:B,0)+2,4)</f>
        <v>Robbie Maver</v>
      </c>
      <c r="G539" s="122"/>
      <c r="H539" s="123"/>
      <c r="I539" s="121"/>
      <c r="J539" s="121"/>
      <c r="K539" s="121"/>
    </row>
    <row r="540" spans="1:29" ht="12.75" customHeight="1" thickBot="1" x14ac:dyDescent="0.35">
      <c r="A540" s="520">
        <f>Roster!O78</f>
        <v>42305</v>
      </c>
      <c r="B540" s="521"/>
      <c r="C540" s="112"/>
      <c r="D540" s="119"/>
      <c r="E540" s="120"/>
      <c r="F540" s="121" t="str">
        <f>INDEX(Teamlists!A:D,MATCH($F$537,Teamlists!B:B,0)+3,4)</f>
        <v>Daniel Debnam</v>
      </c>
      <c r="G540" s="122"/>
      <c r="H540" s="123"/>
      <c r="I540" s="121"/>
      <c r="J540" s="121"/>
      <c r="K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Damien Johnson</v>
      </c>
      <c r="G541" s="122"/>
      <c r="H541" s="123"/>
      <c r="I541" s="121"/>
      <c r="J541" s="121"/>
      <c r="K541" s="121"/>
    </row>
    <row r="542" spans="1:29" ht="12.75" customHeight="1" x14ac:dyDescent="0.25">
      <c r="A542" s="186" t="s">
        <v>154</v>
      </c>
      <c r="B542" s="187" t="str">
        <f>Roster!Q96</f>
        <v>B Grade</v>
      </c>
      <c r="C542" s="112"/>
      <c r="D542" s="119"/>
      <c r="E542" s="120"/>
      <c r="F542" s="121" t="str">
        <f>INDEX(Teamlists!A:D,MATCH($F$537,Teamlists!B:B,0)+5,4)</f>
        <v>Josh Debnam</v>
      </c>
      <c r="G542" s="122"/>
      <c r="H542" s="123"/>
      <c r="I542" s="121"/>
      <c r="J542" s="121"/>
      <c r="K542" s="121"/>
    </row>
    <row r="543" spans="1:29" ht="12.75" customHeight="1" x14ac:dyDescent="0.25">
      <c r="A543" s="126" t="s">
        <v>155</v>
      </c>
      <c r="B543" s="127" t="str">
        <f>Roster!Q79</f>
        <v>Court 3</v>
      </c>
      <c r="C543" s="112"/>
      <c r="D543" s="119"/>
      <c r="E543" s="120"/>
      <c r="F543" s="121" t="str">
        <f>INDEX(Teamlists!A:D,MATCH($F$537,Teamlists!B:B,0)+6,4)</f>
        <v>David Lambert (?)</v>
      </c>
      <c r="G543" s="122"/>
      <c r="H543" s="123"/>
      <c r="I543" s="121"/>
      <c r="J543" s="121"/>
      <c r="K543" s="121"/>
    </row>
    <row r="544" spans="1:29" ht="12.75" customHeight="1" x14ac:dyDescent="0.25">
      <c r="A544" s="126" t="s">
        <v>156</v>
      </c>
      <c r="B544" s="128" t="str">
        <f>Roster!B96</f>
        <v>8:29pm</v>
      </c>
      <c r="C544" s="112"/>
      <c r="D544" s="119"/>
      <c r="E544" s="120"/>
      <c r="F544" s="121" t="str">
        <f>INDEX(Teamlists!A:D,MATCH($F$537,Teamlists!B:B,0)+7,4)</f>
        <v>Rhys Jones</v>
      </c>
      <c r="G544" s="122"/>
      <c r="H544" s="123"/>
      <c r="I544" s="121"/>
      <c r="J544" s="121"/>
      <c r="K544" s="121"/>
    </row>
    <row r="545" spans="1:13" ht="12.75" customHeight="1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Glenn Keppel</v>
      </c>
      <c r="G545" s="122"/>
      <c r="H545" s="123"/>
      <c r="I545" s="121"/>
      <c r="J545" s="121"/>
      <c r="K545" s="121"/>
    </row>
    <row r="546" spans="1:13" ht="12.75" customHeight="1" x14ac:dyDescent="0.25">
      <c r="A546" s="126"/>
      <c r="B546" s="128"/>
      <c r="C546" s="112"/>
      <c r="D546" s="119"/>
      <c r="E546" s="120"/>
      <c r="F546" s="121" t="str">
        <f>INDEX(Teamlists!A:D,MATCH($F$537,Teamlists!B:B,0)+9,4)</f>
        <v>Alex Davies</v>
      </c>
      <c r="G546" s="122"/>
      <c r="H546" s="123"/>
      <c r="I546" s="121"/>
      <c r="J546" s="121"/>
      <c r="K546" s="121"/>
    </row>
    <row r="547" spans="1:13" ht="12.75" customHeight="1" x14ac:dyDescent="0.25">
      <c r="A547" s="129" t="s">
        <v>157</v>
      </c>
      <c r="B547" s="130" t="str">
        <f>Roster!Q99</f>
        <v>Raging Ranga's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  <c r="K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  <c r="K548" s="121"/>
    </row>
    <row r="549" spans="1:13" ht="12.75" customHeight="1" x14ac:dyDescent="0.25">
      <c r="A549" s="129"/>
      <c r="B549" s="131"/>
      <c r="C549" s="112"/>
      <c r="D549" s="119"/>
      <c r="E549" s="120"/>
      <c r="F549" s="121">
        <f>INDEX(Teamlists!A:D,MATCH($F$537,Teamlists!B:B,0)+12,4)</f>
        <v>0</v>
      </c>
      <c r="G549" s="122"/>
      <c r="H549" s="123"/>
      <c r="I549" s="121"/>
      <c r="J549" s="121"/>
      <c r="K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>
        <f>INDEX(Teamlists!A:D,MATCH($F$537,Teamlists!B:B,0)+13,4)</f>
        <v>0</v>
      </c>
      <c r="G550" s="122"/>
      <c r="H550" s="123"/>
      <c r="I550" s="121"/>
      <c r="J550" s="121"/>
      <c r="K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>
        <f>INDEX(Teamlists!A:D,MATCH($F$537,Teamlists!B:B,0)+14,4)</f>
        <v>0</v>
      </c>
      <c r="G551" s="122"/>
      <c r="H551" s="123"/>
      <c r="I551" s="121"/>
      <c r="J551" s="121"/>
      <c r="K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  <c r="K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Roster!Q98</f>
        <v>SOS</v>
      </c>
      <c r="G554" s="116" t="s">
        <v>149</v>
      </c>
      <c r="H554" s="116" t="s">
        <v>150</v>
      </c>
      <c r="I554" s="116" t="s">
        <v>151</v>
      </c>
      <c r="J554" s="116" t="s">
        <v>152</v>
      </c>
      <c r="K554" s="116" t="s">
        <v>284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Andrew Winch</v>
      </c>
      <c r="G555" s="122"/>
      <c r="H555" s="123"/>
      <c r="I555" s="121"/>
      <c r="J555" s="121"/>
      <c r="K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Bob Schlesinger</v>
      </c>
      <c r="G556" s="122"/>
      <c r="H556" s="123"/>
      <c r="I556" s="121"/>
      <c r="J556" s="121"/>
      <c r="K556" s="121"/>
    </row>
    <row r="557" spans="1:13" ht="12.75" customHeight="1" x14ac:dyDescent="0.25">
      <c r="A557" s="522">
        <f>Roster!Q102</f>
        <v>0</v>
      </c>
      <c r="B557" s="523"/>
      <c r="C557" s="112"/>
      <c r="D557" s="137"/>
      <c r="E557" s="139"/>
      <c r="F557" s="121" t="str">
        <f>INDEX(Teamlists!A:D,MATCH($F$554,Teamlists!B:B,0)+3,4)</f>
        <v>Chris Schuecker</v>
      </c>
      <c r="G557" s="122"/>
      <c r="H557" s="123"/>
      <c r="I557" s="121"/>
      <c r="J557" s="121"/>
      <c r="K557" s="121"/>
    </row>
    <row r="558" spans="1:13" ht="12.75" customHeight="1" x14ac:dyDescent="0.25">
      <c r="A558" s="522" t="str">
        <f>Roster!Q103</f>
        <v>Angus</v>
      </c>
      <c r="B558" s="523"/>
      <c r="C558" s="112"/>
      <c r="D558" s="137"/>
      <c r="E558" s="120"/>
      <c r="F558" s="121" t="str">
        <f>INDEX(Teamlists!A:D,MATCH($F$554,Teamlists!B:B,0)+4,4)</f>
        <v>Damien Jacobs</v>
      </c>
      <c r="G558" s="122"/>
      <c r="H558" s="123"/>
      <c r="I558" s="121"/>
      <c r="J558" s="121"/>
      <c r="K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David Moody</v>
      </c>
      <c r="G559" s="122"/>
      <c r="H559" s="123"/>
      <c r="I559" s="121"/>
      <c r="J559" s="121"/>
      <c r="K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Ed Jamieson</v>
      </c>
      <c r="G560" s="122"/>
      <c r="H560" s="123"/>
      <c r="I560" s="121"/>
      <c r="J560" s="121"/>
      <c r="K560" s="121"/>
    </row>
    <row r="561" spans="1:11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Paul McCartney</v>
      </c>
      <c r="G561" s="122"/>
      <c r="H561" s="123"/>
      <c r="I561" s="121"/>
      <c r="J561" s="121"/>
      <c r="K561" s="121"/>
    </row>
    <row r="562" spans="1:11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Rohan Thurstans</v>
      </c>
      <c r="G562" s="122"/>
      <c r="H562" s="123"/>
      <c r="I562" s="121"/>
      <c r="J562" s="121"/>
      <c r="K562" s="121"/>
    </row>
    <row r="563" spans="1:11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Scott Cooper</v>
      </c>
      <c r="G563" s="122"/>
      <c r="H563" s="123"/>
      <c r="I563" s="121"/>
      <c r="J563" s="121"/>
      <c r="K563" s="121"/>
    </row>
    <row r="564" spans="1:11" ht="12.75" customHeight="1" x14ac:dyDescent="0.25">
      <c r="A564" s="129"/>
      <c r="B564" s="131"/>
      <c r="C564" s="112"/>
      <c r="D564" s="137"/>
      <c r="E564" s="120"/>
      <c r="F564" s="121" t="str">
        <f>INDEX(Teamlists!A:D,MATCH($F$554,Teamlists!B:B,0)+10,4)</f>
        <v>Sven Doedens</v>
      </c>
      <c r="G564" s="122"/>
      <c r="H564" s="123"/>
      <c r="I564" s="121"/>
      <c r="J564" s="121"/>
      <c r="K564" s="121"/>
    </row>
    <row r="565" spans="1:11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  <c r="K565" s="121"/>
    </row>
    <row r="566" spans="1:11" ht="12.75" customHeight="1" thickBot="1" x14ac:dyDescent="0.3">
      <c r="A566" s="143"/>
      <c r="B566" s="144"/>
      <c r="C566" s="112"/>
      <c r="D566" s="137"/>
      <c r="E566" s="120"/>
      <c r="F566" s="121">
        <f>INDEX(Teamlists!A:D,MATCH($F$554,Teamlists!B:B,0)+12,4)</f>
        <v>0</v>
      </c>
      <c r="G566" s="122"/>
      <c r="H566" s="123"/>
      <c r="I566" s="121"/>
      <c r="J566" s="121"/>
      <c r="K566" s="121"/>
    </row>
    <row r="567" spans="1:11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  <c r="K567" s="121"/>
    </row>
    <row r="568" spans="1:11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  <c r="K568" s="121"/>
    </row>
    <row r="569" spans="1:11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1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1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1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1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1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1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1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502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502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502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503"/>
      <c r="C600" s="503"/>
      <c r="D600" s="503"/>
      <c r="E600" s="503"/>
      <c r="F600" s="503"/>
      <c r="G600" s="503"/>
      <c r="H600" s="503"/>
      <c r="I600" s="503"/>
      <c r="J600" s="503"/>
    </row>
    <row r="601" spans="1:29" s="502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502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502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Roster!O105</f>
        <v>Turbo Taddies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K604" s="116" t="s">
        <v>284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Nick Yong ©</v>
      </c>
      <c r="G605" s="122"/>
      <c r="H605" s="123"/>
      <c r="I605" s="121"/>
      <c r="J605" s="121"/>
      <c r="K605" s="121"/>
    </row>
    <row r="606" spans="1:29" ht="12.75" customHeight="1" x14ac:dyDescent="0.3">
      <c r="A606" s="518" t="str">
        <f>$A$3</f>
        <v>Pennant 2 2015 Week 15</v>
      </c>
      <c r="B606" s="519"/>
      <c r="C606" s="112"/>
      <c r="D606" s="119"/>
      <c r="E606" s="120"/>
      <c r="F606" s="121" t="str">
        <f>INDEX(Teamlists!A:D,MATCH($F$604,Teamlists!B:B,0)+2,4)</f>
        <v>Aidan Young</v>
      </c>
      <c r="G606" s="122"/>
      <c r="H606" s="123"/>
      <c r="I606" s="121"/>
      <c r="J606" s="121"/>
      <c r="K606" s="121"/>
    </row>
    <row r="607" spans="1:29" ht="12.75" customHeight="1" thickBot="1" x14ac:dyDescent="0.35">
      <c r="A607" s="520">
        <f>Roster!O78</f>
        <v>42305</v>
      </c>
      <c r="B607" s="521"/>
      <c r="C607" s="112"/>
      <c r="D607" s="119"/>
      <c r="E607" s="120"/>
      <c r="F607" s="121" t="str">
        <f>INDEX(Teamlists!A:D,MATCH($F$604,Teamlists!B:B,0)+3,4)</f>
        <v>Cameron Lewis</v>
      </c>
      <c r="G607" s="122"/>
      <c r="H607" s="123"/>
      <c r="I607" s="121"/>
      <c r="J607" s="121"/>
      <c r="K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Olivia Johnson</v>
      </c>
      <c r="G608" s="122"/>
      <c r="H608" s="123"/>
      <c r="I608" s="121"/>
      <c r="J608" s="121"/>
      <c r="K608" s="121"/>
    </row>
    <row r="609" spans="1:11" ht="12.75" customHeight="1" x14ac:dyDescent="0.25">
      <c r="A609" s="186" t="s">
        <v>154</v>
      </c>
      <c r="B609" s="187" t="str">
        <f>Roster!O104</f>
        <v>A Grade</v>
      </c>
      <c r="C609" s="112"/>
      <c r="D609" s="119"/>
      <c r="E609" s="120"/>
      <c r="F609" s="121" t="str">
        <f>INDEX(Teamlists!A:D,MATCH($F$604,Teamlists!B:B,0)+5,4)</f>
        <v>Jason Whelan</v>
      </c>
      <c r="G609" s="122"/>
      <c r="H609" s="123"/>
      <c r="I609" s="121"/>
      <c r="J609" s="121"/>
      <c r="K609" s="121"/>
    </row>
    <row r="610" spans="1:11" ht="12.75" customHeight="1" x14ac:dyDescent="0.25">
      <c r="A610" s="126" t="s">
        <v>155</v>
      </c>
      <c r="B610" s="127" t="str">
        <f>Roster!O79</f>
        <v>Court 1</v>
      </c>
      <c r="C610" s="112"/>
      <c r="D610" s="119"/>
      <c r="E610" s="120"/>
      <c r="F610" s="121" t="str">
        <f>INDEX(Teamlists!A:D,MATCH($F$604,Teamlists!B:B,0)+6,4)</f>
        <v>Job Carr-Turbitt</v>
      </c>
      <c r="G610" s="122"/>
      <c r="H610" s="123"/>
      <c r="I610" s="121"/>
      <c r="J610" s="121"/>
      <c r="K610" s="121"/>
    </row>
    <row r="611" spans="1:11" ht="12.75" customHeight="1" x14ac:dyDescent="0.25">
      <c r="A611" s="126" t="s">
        <v>156</v>
      </c>
      <c r="B611" s="128" t="str">
        <f>Roster!B104</f>
        <v>9:05pm</v>
      </c>
      <c r="C611" s="112"/>
      <c r="D611" s="119"/>
      <c r="E611" s="120"/>
      <c r="F611" s="121" t="str">
        <f>INDEX(Teamlists!A:D,MATCH($F$604,Teamlists!B:B,0)+7,4)</f>
        <v>Ben Coombe</v>
      </c>
      <c r="G611" s="122"/>
      <c r="H611" s="123"/>
      <c r="I611" s="121"/>
      <c r="J611" s="121"/>
      <c r="K611" s="121"/>
    </row>
    <row r="612" spans="1:11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Nathan Whelan</v>
      </c>
      <c r="G612" s="122"/>
      <c r="H612" s="123"/>
      <c r="I612" s="121"/>
      <c r="J612" s="121"/>
      <c r="K612" s="121"/>
    </row>
    <row r="613" spans="1:11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Matt Iiles ®</v>
      </c>
      <c r="G613" s="122"/>
      <c r="H613" s="123"/>
      <c r="I613" s="121"/>
      <c r="J613" s="121"/>
      <c r="K613" s="121"/>
    </row>
    <row r="614" spans="1:11" ht="12.75" customHeight="1" x14ac:dyDescent="0.25">
      <c r="A614" s="129" t="s">
        <v>157</v>
      </c>
      <c r="B614" s="130" t="str">
        <f>Roster!O107</f>
        <v>Depth Charges</v>
      </c>
      <c r="C614" s="112"/>
      <c r="D614" s="119"/>
      <c r="E614" s="120"/>
      <c r="F614" s="121">
        <f>INDEX(Teamlists!A:D,MATCH($F$604,Teamlists!B:B,0)+10,4)</f>
        <v>0</v>
      </c>
      <c r="G614" s="122"/>
      <c r="H614" s="123"/>
      <c r="I614" s="121"/>
      <c r="J614" s="121"/>
      <c r="K614" s="121"/>
    </row>
    <row r="615" spans="1:11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  <c r="K615" s="121"/>
    </row>
    <row r="616" spans="1:11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  <c r="K616" s="121"/>
    </row>
    <row r="617" spans="1:11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  <c r="K617" s="121"/>
    </row>
    <row r="618" spans="1:11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  <c r="K618" s="121"/>
    </row>
    <row r="619" spans="1:11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  <c r="K619" s="112"/>
    </row>
    <row r="620" spans="1:11" ht="6" customHeight="1" x14ac:dyDescent="0.25">
      <c r="A620" s="129"/>
      <c r="B620" s="131"/>
      <c r="C620" s="112"/>
    </row>
    <row r="621" spans="1:11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Roster!O106</f>
        <v>Raging Ranga's</v>
      </c>
      <c r="G621" s="116" t="s">
        <v>149</v>
      </c>
      <c r="H621" s="116" t="s">
        <v>150</v>
      </c>
      <c r="I621" s="116" t="s">
        <v>151</v>
      </c>
      <c r="J621" s="116" t="s">
        <v>152</v>
      </c>
      <c r="K621" s="116" t="s">
        <v>284</v>
      </c>
    </row>
    <row r="622" spans="1:11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Jack Robert-Tissot ©</v>
      </c>
      <c r="G622" s="122"/>
      <c r="H622" s="123"/>
      <c r="I622" s="121"/>
      <c r="J622" s="121"/>
      <c r="K622" s="121"/>
    </row>
    <row r="623" spans="1:11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Romy Keppel</v>
      </c>
      <c r="G623" s="122"/>
      <c r="H623" s="123"/>
      <c r="I623" s="121"/>
      <c r="J623" s="121"/>
      <c r="K623" s="121"/>
    </row>
    <row r="624" spans="1:11" ht="12.75" customHeight="1" x14ac:dyDescent="0.25">
      <c r="A624" s="522">
        <f>Roster!O110</f>
        <v>0</v>
      </c>
      <c r="B624" s="523"/>
      <c r="C624" s="112"/>
      <c r="D624" s="137"/>
      <c r="E624" s="139"/>
      <c r="F624" s="121" t="str">
        <f>INDEX(Teamlists!A:D,MATCH($F$621,Teamlists!B:B,0)+3,4)</f>
        <v>Liam Quin</v>
      </c>
      <c r="G624" s="122"/>
      <c r="H624" s="123"/>
      <c r="I624" s="121"/>
      <c r="J624" s="121"/>
      <c r="K624" s="121"/>
    </row>
    <row r="625" spans="1:13" ht="12.75" customHeight="1" x14ac:dyDescent="0.25">
      <c r="A625" s="522" t="str">
        <f>Roster!O111</f>
        <v>Colin H</v>
      </c>
      <c r="B625" s="523"/>
      <c r="C625" s="112"/>
      <c r="D625" s="137"/>
      <c r="E625" s="120"/>
      <c r="F625" s="121" t="str">
        <f>INDEX(Teamlists!A:D,MATCH($F$621,Teamlists!B:B,0)+4,4)</f>
        <v>Garry Davidson</v>
      </c>
      <c r="G625" s="122"/>
      <c r="H625" s="123"/>
      <c r="I625" s="121"/>
      <c r="J625" s="121"/>
      <c r="K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Richard Cleary</v>
      </c>
      <c r="G626" s="122"/>
      <c r="H626" s="123"/>
      <c r="I626" s="121"/>
      <c r="J626" s="121"/>
      <c r="K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Tom Howarth</v>
      </c>
      <c r="G627" s="122"/>
      <c r="H627" s="123"/>
      <c r="I627" s="121"/>
      <c r="J627" s="121"/>
      <c r="K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William Bowling</v>
      </c>
      <c r="G628" s="122"/>
      <c r="H628" s="123"/>
      <c r="I628" s="121"/>
      <c r="J628" s="121"/>
      <c r="K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Toby Bond</v>
      </c>
      <c r="G629" s="122"/>
      <c r="H629" s="123"/>
      <c r="I629" s="121"/>
      <c r="J629" s="121"/>
      <c r="K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Patrick Meany</v>
      </c>
      <c r="G630" s="122"/>
      <c r="H630" s="123"/>
      <c r="I630" s="121"/>
      <c r="J630" s="121"/>
      <c r="K630" s="121"/>
    </row>
    <row r="631" spans="1:13" ht="12.75" customHeight="1" x14ac:dyDescent="0.25">
      <c r="A631" s="129"/>
      <c r="B631" s="131"/>
      <c r="C631" s="112"/>
      <c r="D631" s="137"/>
      <c r="E631" s="120"/>
      <c r="F631" s="121">
        <f>INDEX(Teamlists!A:D,MATCH($F$621,Teamlists!B:B,0)+10,4)</f>
        <v>0</v>
      </c>
      <c r="G631" s="122"/>
      <c r="H631" s="123"/>
      <c r="I631" s="121"/>
      <c r="J631" s="121"/>
      <c r="K631" s="121"/>
    </row>
    <row r="632" spans="1:13" ht="12.75" customHeight="1" x14ac:dyDescent="0.25">
      <c r="A632" s="129"/>
      <c r="B632" s="131"/>
      <c r="C632" s="112"/>
      <c r="D632" s="137"/>
      <c r="E632" s="120"/>
      <c r="F632" s="121">
        <f>INDEX(Teamlists!A:D,MATCH($F$621,Teamlists!B:B,0)+11,4)</f>
        <v>0</v>
      </c>
      <c r="G632" s="122"/>
      <c r="H632" s="123"/>
      <c r="I632" s="121"/>
      <c r="J632" s="121"/>
      <c r="K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  <c r="K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  <c r="K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  <c r="K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502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502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502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503"/>
      <c r="C667" s="503"/>
      <c r="D667" s="503"/>
      <c r="E667" s="503"/>
      <c r="F667" s="503"/>
      <c r="G667" s="503"/>
      <c r="H667" s="503"/>
      <c r="I667" s="503"/>
      <c r="J667" s="503"/>
    </row>
    <row r="668" spans="1:29" s="502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502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502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Roster!P105</f>
        <v>What the Puck?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K671" s="116" t="s">
        <v>284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 xml:space="preserve">Izzy Dunn © </v>
      </c>
      <c r="G672" s="122"/>
      <c r="H672" s="123"/>
      <c r="I672" s="121"/>
      <c r="J672" s="121"/>
      <c r="K672" s="121"/>
    </row>
    <row r="673" spans="1:11" ht="12.75" customHeight="1" x14ac:dyDescent="0.3">
      <c r="A673" s="518" t="str">
        <f>$A$3</f>
        <v>Pennant 2 2015 Week 15</v>
      </c>
      <c r="B673" s="519"/>
      <c r="C673" s="112"/>
      <c r="D673" s="119"/>
      <c r="E673" s="120"/>
      <c r="F673" s="121" t="str">
        <f>INDEX(Teamlists!A:D,MATCH($F$671,Teamlists!B:B,0)+2,4)</f>
        <v>Louis Roberts</v>
      </c>
      <c r="G673" s="122"/>
      <c r="H673" s="123"/>
      <c r="I673" s="121"/>
      <c r="J673" s="121"/>
      <c r="K673" s="121"/>
    </row>
    <row r="674" spans="1:11" ht="12.75" customHeight="1" thickBot="1" x14ac:dyDescent="0.35">
      <c r="A674" s="520">
        <f>Roster!O78</f>
        <v>42305</v>
      </c>
      <c r="B674" s="521"/>
      <c r="C674" s="112"/>
      <c r="D674" s="119"/>
      <c r="E674" s="120"/>
      <c r="F674" s="121" t="str">
        <f>INDEX(Teamlists!A:D,MATCH($F$671,Teamlists!B:B,0)+3,4)</f>
        <v>Lauren Davidson</v>
      </c>
      <c r="G674" s="122"/>
      <c r="H674" s="123"/>
      <c r="I674" s="121"/>
      <c r="J674" s="121"/>
      <c r="K674" s="121"/>
    </row>
    <row r="675" spans="1:11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Emma Condie</v>
      </c>
      <c r="G675" s="122"/>
      <c r="H675" s="123"/>
      <c r="I675" s="121"/>
      <c r="J675" s="121"/>
      <c r="K675" s="121"/>
    </row>
    <row r="676" spans="1:11" ht="12.75" customHeight="1" x14ac:dyDescent="0.25">
      <c r="A676" s="186" t="s">
        <v>154</v>
      </c>
      <c r="B676" s="187" t="str">
        <f>Roster!P104</f>
        <v>C Grade</v>
      </c>
      <c r="C676" s="112"/>
      <c r="D676" s="119"/>
      <c r="E676" s="120"/>
      <c r="F676" s="121" t="str">
        <f>INDEX(Teamlists!A:D,MATCH($F$671,Teamlists!B:B,0)+5,4)</f>
        <v>Harry Owens</v>
      </c>
      <c r="G676" s="122"/>
      <c r="H676" s="123"/>
      <c r="I676" s="121"/>
      <c r="J676" s="121"/>
      <c r="K676" s="121"/>
    </row>
    <row r="677" spans="1:11" ht="12.75" customHeight="1" x14ac:dyDescent="0.25">
      <c r="A677" s="126" t="s">
        <v>155</v>
      </c>
      <c r="B677" s="127" t="str">
        <f>Roster!P79</f>
        <v>Court 2</v>
      </c>
      <c r="C677" s="112"/>
      <c r="D677" s="119"/>
      <c r="E677" s="120"/>
      <c r="F677" s="121" t="str">
        <f>INDEX(Teamlists!A:D,MATCH($F$671,Teamlists!B:B,0)+6,4)</f>
        <v>Harry Payne</v>
      </c>
      <c r="G677" s="122"/>
      <c r="H677" s="123"/>
      <c r="I677" s="121"/>
      <c r="J677" s="121"/>
      <c r="K677" s="121"/>
    </row>
    <row r="678" spans="1:11" ht="12.75" customHeight="1" x14ac:dyDescent="0.25">
      <c r="A678" s="126" t="s">
        <v>156</v>
      </c>
      <c r="B678" s="128" t="str">
        <f>Roster!B104</f>
        <v>9:05pm</v>
      </c>
      <c r="C678" s="112"/>
      <c r="D678" s="119"/>
      <c r="E678" s="120"/>
      <c r="F678" s="121" t="str">
        <f>INDEX(Teamlists!A:D,MATCH($F$671,Teamlists!B:B,0)+7,4)</f>
        <v>Miriam Roberts</v>
      </c>
      <c r="G678" s="122"/>
      <c r="H678" s="123"/>
      <c r="I678" s="121"/>
      <c r="J678" s="121"/>
      <c r="K678" s="121"/>
    </row>
    <row r="679" spans="1:11" ht="12.75" customHeight="1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Phillida Bridley</v>
      </c>
      <c r="G679" s="122"/>
      <c r="H679" s="123"/>
      <c r="I679" s="121"/>
      <c r="J679" s="121"/>
      <c r="K679" s="121"/>
    </row>
    <row r="680" spans="1:11" ht="12.75" customHeight="1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Maisey Fraser-Easton</v>
      </c>
      <c r="G680" s="122"/>
      <c r="H680" s="123"/>
      <c r="I680" s="121"/>
      <c r="J680" s="121"/>
      <c r="K680" s="121"/>
    </row>
    <row r="681" spans="1:11" ht="12.75" customHeight="1" x14ac:dyDescent="0.25">
      <c r="A681" s="129" t="s">
        <v>157</v>
      </c>
      <c r="B681" s="130" t="str">
        <f>Roster!P107</f>
        <v>UTAS Flounders</v>
      </c>
      <c r="C681" s="112"/>
      <c r="D681" s="119"/>
      <c r="E681" s="120"/>
      <c r="F681" s="121">
        <f>INDEX(Teamlists!A:D,MATCH($F$671,Teamlists!B:B,0)+10,4)</f>
        <v>0</v>
      </c>
      <c r="G681" s="122"/>
      <c r="H681" s="123"/>
      <c r="I681" s="121"/>
      <c r="J681" s="121"/>
      <c r="K681" s="121"/>
    </row>
    <row r="682" spans="1:11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  <c r="K682" s="121"/>
    </row>
    <row r="683" spans="1:11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  <c r="K683" s="121"/>
    </row>
    <row r="684" spans="1:11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  <c r="K684" s="121"/>
    </row>
    <row r="685" spans="1:11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  <c r="K685" s="121"/>
    </row>
    <row r="686" spans="1:11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  <c r="K686" s="112"/>
    </row>
    <row r="687" spans="1:11" ht="6" customHeight="1" x14ac:dyDescent="0.25">
      <c r="A687" s="129"/>
      <c r="B687" s="131"/>
      <c r="C687" s="112"/>
    </row>
    <row r="688" spans="1:11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Roster!P106</f>
        <v>The Grizzlies</v>
      </c>
      <c r="G688" s="116" t="s">
        <v>149</v>
      </c>
      <c r="H688" s="116" t="s">
        <v>150</v>
      </c>
      <c r="I688" s="116" t="s">
        <v>151</v>
      </c>
      <c r="J688" s="116" t="s">
        <v>152</v>
      </c>
      <c r="K688" s="116" t="s">
        <v>284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Henry Maxwell ©</v>
      </c>
      <c r="G689" s="122"/>
      <c r="H689" s="123"/>
      <c r="I689" s="121"/>
      <c r="J689" s="121"/>
      <c r="K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Austin Stephens</v>
      </c>
      <c r="G690" s="122"/>
      <c r="H690" s="123"/>
      <c r="I690" s="121"/>
      <c r="J690" s="121"/>
      <c r="K690" s="121"/>
    </row>
    <row r="691" spans="1:13" ht="12.75" customHeight="1" x14ac:dyDescent="0.25">
      <c r="A691" s="522">
        <f>Roster!P110</f>
        <v>0</v>
      </c>
      <c r="B691" s="523"/>
      <c r="C691" s="112"/>
      <c r="D691" s="137"/>
      <c r="E691" s="139"/>
      <c r="F691" s="121" t="str">
        <f>INDEX(Teamlists!A:D,MATCH($F$688,Teamlists!B:B,0)+3,4)</f>
        <v>David Furmage</v>
      </c>
      <c r="G691" s="122"/>
      <c r="H691" s="123"/>
      <c r="I691" s="121"/>
      <c r="J691" s="121"/>
      <c r="K691" s="121"/>
    </row>
    <row r="692" spans="1:13" ht="12.75" customHeight="1" x14ac:dyDescent="0.25">
      <c r="A692" s="522" t="str">
        <f>Roster!P111</f>
        <v>Matt Mc</v>
      </c>
      <c r="B692" s="523"/>
      <c r="C692" s="112"/>
      <c r="D692" s="137"/>
      <c r="E692" s="120"/>
      <c r="F692" s="121" t="str">
        <f>INDEX(Teamlists!A:D,MATCH($F$688,Teamlists!B:B,0)+4,4)</f>
        <v>Elizabeth Thurn</v>
      </c>
      <c r="G692" s="122"/>
      <c r="H692" s="123"/>
      <c r="I692" s="121"/>
      <c r="J692" s="121"/>
      <c r="K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Oliver Maxwell</v>
      </c>
      <c r="G693" s="122"/>
      <c r="H693" s="123"/>
      <c r="I693" s="121"/>
      <c r="J693" s="121"/>
      <c r="K693" s="121"/>
    </row>
    <row r="694" spans="1:13" ht="12.75" customHeight="1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Robbie Gaffney</v>
      </c>
      <c r="G694" s="122"/>
      <c r="H694" s="123"/>
      <c r="I694" s="121"/>
      <c r="J694" s="121"/>
      <c r="K694" s="121"/>
    </row>
    <row r="695" spans="1:13" ht="12.75" customHeight="1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Seb Krasnicki</v>
      </c>
      <c r="G695" s="122"/>
      <c r="H695" s="123"/>
      <c r="I695" s="121"/>
      <c r="J695" s="121"/>
      <c r="K695" s="121"/>
    </row>
    <row r="696" spans="1:13" ht="12.75" customHeight="1" x14ac:dyDescent="0.25">
      <c r="A696" s="129"/>
      <c r="B696" s="131"/>
      <c r="C696" s="112"/>
      <c r="D696" s="137"/>
      <c r="E696" s="120"/>
      <c r="F696" s="121" t="str">
        <f>INDEX(Teamlists!A:D,MATCH($F$688,Teamlists!B:B,0)+8,4)</f>
        <v>Scott Rag</v>
      </c>
      <c r="G696" s="122"/>
      <c r="H696" s="123"/>
      <c r="I696" s="121"/>
      <c r="J696" s="121"/>
      <c r="K696" s="121"/>
    </row>
    <row r="697" spans="1:13" ht="12.75" customHeight="1" x14ac:dyDescent="0.25">
      <c r="A697" s="129"/>
      <c r="B697" s="131"/>
      <c r="C697" s="112"/>
      <c r="D697" s="137"/>
      <c r="E697" s="120"/>
      <c r="F697" s="121" t="str">
        <f>INDEX(Teamlists!A:D,MATCH($F$688,Teamlists!B:B,0)+9,4)</f>
        <v>Tim Lamb</v>
      </c>
      <c r="G697" s="122"/>
      <c r="H697" s="123"/>
      <c r="I697" s="121"/>
      <c r="J697" s="121"/>
      <c r="K697" s="121"/>
    </row>
    <row r="698" spans="1:13" ht="12.75" customHeight="1" x14ac:dyDescent="0.25">
      <c r="A698" s="129"/>
      <c r="B698" s="131"/>
      <c r="C698" s="112"/>
      <c r="D698" s="137"/>
      <c r="E698" s="120"/>
      <c r="F698" s="121" t="str">
        <f>INDEX(Teamlists!A:D,MATCH($F$688,Teamlists!B:B,0)+10,4)</f>
        <v>Tom Krasnicki</v>
      </c>
      <c r="G698" s="122"/>
      <c r="H698" s="123"/>
      <c r="I698" s="121"/>
      <c r="J698" s="121"/>
      <c r="K698" s="121"/>
    </row>
    <row r="699" spans="1:13" ht="12.75" customHeight="1" x14ac:dyDescent="0.25">
      <c r="A699" s="129"/>
      <c r="B699" s="131"/>
      <c r="C699" s="112"/>
      <c r="D699" s="137"/>
      <c r="E699" s="120"/>
      <c r="F699" s="121" t="str">
        <f>INDEX(Teamlists!A:D,MATCH($F$688,Teamlists!B:B,0)+11,4)</f>
        <v>Laura Smith</v>
      </c>
      <c r="G699" s="122"/>
      <c r="H699" s="123"/>
      <c r="I699" s="121"/>
      <c r="J699" s="121"/>
      <c r="K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  <c r="K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  <c r="K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  <c r="K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502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502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502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503"/>
      <c r="C734" s="503"/>
      <c r="D734" s="503"/>
      <c r="E734" s="503"/>
      <c r="F734" s="503"/>
      <c r="G734" s="503"/>
      <c r="H734" s="503"/>
      <c r="I734" s="503"/>
      <c r="J734" s="503"/>
    </row>
    <row r="735" spans="1:29" s="502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502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502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Roster!Q105</f>
        <v>Dr Schwant von Eaglehorn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K738" s="116" t="s">
        <v>284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John Borojevic ©</v>
      </c>
      <c r="G739" s="122"/>
      <c r="H739" s="123"/>
      <c r="I739" s="121"/>
      <c r="J739" s="121"/>
      <c r="K739" s="121"/>
    </row>
    <row r="740" spans="1:29" ht="12.75" customHeight="1" x14ac:dyDescent="0.3">
      <c r="A740" s="518" t="str">
        <f>$A$3</f>
        <v>Pennant 2 2015 Week 15</v>
      </c>
      <c r="B740" s="519"/>
      <c r="C740" s="112"/>
      <c r="D740" s="119"/>
      <c r="E740" s="120"/>
      <c r="F740" s="121" t="str">
        <f>INDEX(Teamlists!A:D,MATCH($F$738,Teamlists!B:B,0)+2,4)</f>
        <v>Craig Proctor</v>
      </c>
      <c r="G740" s="122"/>
      <c r="H740" s="123"/>
      <c r="I740" s="121"/>
      <c r="J740" s="121"/>
      <c r="K740" s="121"/>
    </row>
    <row r="741" spans="1:29" ht="12.75" customHeight="1" thickBot="1" x14ac:dyDescent="0.35">
      <c r="A741" s="520">
        <f>Roster!O78</f>
        <v>42305</v>
      </c>
      <c r="B741" s="521"/>
      <c r="C741" s="112"/>
      <c r="D741" s="119"/>
      <c r="E741" s="120"/>
      <c r="F741" s="121" t="str">
        <f>INDEX(Teamlists!A:D,MATCH($F$738,Teamlists!B:B,0)+3,4)</f>
        <v>David Marshall</v>
      </c>
      <c r="G741" s="122"/>
      <c r="H741" s="123"/>
      <c r="I741" s="121"/>
      <c r="J741" s="121"/>
      <c r="K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Tim Lynch</v>
      </c>
      <c r="G742" s="122"/>
      <c r="H742" s="123"/>
      <c r="I742" s="121"/>
      <c r="J742" s="121"/>
      <c r="K742" s="121"/>
    </row>
    <row r="743" spans="1:29" ht="12.75" customHeight="1" x14ac:dyDescent="0.25">
      <c r="A743" s="186" t="s">
        <v>154</v>
      </c>
      <c r="B743" s="187" t="str">
        <f>Roster!Q104</f>
        <v>B Grade</v>
      </c>
      <c r="C743" s="112"/>
      <c r="D743" s="119"/>
      <c r="E743" s="120"/>
      <c r="F743" s="121" t="str">
        <f>INDEX(Teamlists!A:D,MATCH($F$738,Teamlists!B:B,0)+5,4)</f>
        <v>Jane Davis ®®</v>
      </c>
      <c r="G743" s="122"/>
      <c r="H743" s="123"/>
      <c r="I743" s="121"/>
      <c r="J743" s="121"/>
      <c r="K743" s="121"/>
    </row>
    <row r="744" spans="1:29" ht="12.75" customHeight="1" x14ac:dyDescent="0.25">
      <c r="A744" s="126" t="s">
        <v>155</v>
      </c>
      <c r="B744" s="127" t="str">
        <f>Roster!Q79</f>
        <v>Court 3</v>
      </c>
      <c r="C744" s="112"/>
      <c r="D744" s="119"/>
      <c r="E744" s="120"/>
      <c r="F744" s="121" t="str">
        <f>INDEX(Teamlists!A:D,MATCH($F$738,Teamlists!B:B,0)+6,4)</f>
        <v>Pete Rand</v>
      </c>
      <c r="G744" s="122"/>
      <c r="H744" s="123"/>
      <c r="I744" s="121"/>
      <c r="J744" s="121"/>
      <c r="K744" s="121"/>
    </row>
    <row r="745" spans="1:29" ht="12.75" customHeight="1" x14ac:dyDescent="0.25">
      <c r="A745" s="126" t="s">
        <v>156</v>
      </c>
      <c r="B745" s="128" t="str">
        <f>Roster!B104</f>
        <v>9:05pm</v>
      </c>
      <c r="C745" s="112"/>
      <c r="D745" s="119"/>
      <c r="E745" s="120"/>
      <c r="F745" s="121" t="str">
        <f>INDEX(Teamlists!A:D,MATCH($F$738,Teamlists!B:B,0)+7,4)</f>
        <v>Stephen Spinks</v>
      </c>
      <c r="G745" s="122"/>
      <c r="H745" s="123"/>
      <c r="I745" s="121"/>
      <c r="J745" s="121"/>
      <c r="K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Talbot Matthews ®</v>
      </c>
      <c r="G746" s="122"/>
      <c r="H746" s="123"/>
      <c r="I746" s="121"/>
      <c r="J746" s="121"/>
      <c r="K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Eddy Rand ®</v>
      </c>
      <c r="G747" s="122"/>
      <c r="H747" s="123"/>
      <c r="I747" s="121"/>
      <c r="J747" s="121"/>
      <c r="K747" s="121"/>
    </row>
    <row r="748" spans="1:29" ht="12.75" customHeight="1" x14ac:dyDescent="0.25">
      <c r="A748" s="129" t="s">
        <v>157</v>
      </c>
      <c r="B748" s="130" t="str">
        <f>Roster!Q107</f>
        <v>SOS</v>
      </c>
      <c r="C748" s="112"/>
      <c r="D748" s="119"/>
      <c r="E748" s="120"/>
      <c r="F748" s="121" t="str">
        <f>INDEX(Teamlists!A:D,MATCH($F$738,Teamlists!B:B,0)+10,4)</f>
        <v>Ben Linton ®</v>
      </c>
      <c r="G748" s="122"/>
      <c r="H748" s="123"/>
      <c r="I748" s="121"/>
      <c r="J748" s="121"/>
      <c r="K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 t="str">
        <f>INDEX(Teamlists!A:D,MATCH($F$738,Teamlists!B:B,0)+11,4)</f>
        <v>Mark Richards</v>
      </c>
      <c r="G749" s="122"/>
      <c r="H749" s="123"/>
      <c r="I749" s="121"/>
      <c r="J749" s="121"/>
      <c r="K749" s="121"/>
    </row>
    <row r="750" spans="1:29" ht="12.75" customHeight="1" x14ac:dyDescent="0.25">
      <c r="A750" s="129"/>
      <c r="B750" s="131"/>
      <c r="C750" s="112"/>
      <c r="D750" s="119"/>
      <c r="E750" s="120"/>
      <c r="F750" s="121" t="str">
        <f>INDEX(Teamlists!A:D,MATCH($F$738,Teamlists!B:B,0)+12,4)</f>
        <v>Claire McCartney</v>
      </c>
      <c r="G750" s="122"/>
      <c r="H750" s="123"/>
      <c r="I750" s="121"/>
      <c r="J750" s="121"/>
      <c r="K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  <c r="K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  <c r="K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  <c r="K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Roster!Q106</f>
        <v>Old Puckers</v>
      </c>
      <c r="G755" s="116" t="s">
        <v>149</v>
      </c>
      <c r="H755" s="116" t="s">
        <v>150</v>
      </c>
      <c r="I755" s="116" t="s">
        <v>151</v>
      </c>
      <c r="J755" s="116" t="s">
        <v>152</v>
      </c>
      <c r="K755" s="116" t="s">
        <v>284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Edward Forbes ©</v>
      </c>
      <c r="G756" s="122"/>
      <c r="H756" s="123"/>
      <c r="I756" s="121"/>
      <c r="J756" s="121"/>
      <c r="K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Adam Bridley</v>
      </c>
      <c r="G757" s="122"/>
      <c r="H757" s="123"/>
      <c r="I757" s="121"/>
      <c r="J757" s="121"/>
      <c r="K757" s="121"/>
    </row>
    <row r="758" spans="1:13" ht="12.75" customHeight="1" x14ac:dyDescent="0.25">
      <c r="A758" s="522">
        <f>Roster!Q110</f>
        <v>0</v>
      </c>
      <c r="B758" s="523"/>
      <c r="C758" s="112"/>
      <c r="D758" s="137"/>
      <c r="E758" s="139"/>
      <c r="F758" s="121" t="str">
        <f>INDEX(Teamlists!A:D,MATCH($F$755,Teamlists!B:B,0)+3,4)</f>
        <v>Andrew Cawthorn</v>
      </c>
      <c r="G758" s="122"/>
      <c r="H758" s="123"/>
      <c r="I758" s="121"/>
      <c r="J758" s="121"/>
      <c r="K758" s="121"/>
    </row>
    <row r="759" spans="1:13" ht="12.75" customHeight="1" x14ac:dyDescent="0.25">
      <c r="A759" s="522" t="str">
        <f>Roster!Q111</f>
        <v>Harry VdW</v>
      </c>
      <c r="B759" s="523"/>
      <c r="C759" s="112"/>
      <c r="D759" s="137"/>
      <c r="E759" s="120"/>
      <c r="F759" s="121" t="str">
        <f>INDEX(Teamlists!A:D,MATCH($F$755,Teamlists!B:B,0)+4,4)</f>
        <v>Brett Muir</v>
      </c>
      <c r="G759" s="122"/>
      <c r="H759" s="123"/>
      <c r="I759" s="121"/>
      <c r="J759" s="121"/>
      <c r="K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Curtis Pizzalotto</v>
      </c>
      <c r="G760" s="122"/>
      <c r="H760" s="123"/>
      <c r="I760" s="121"/>
      <c r="J760" s="121"/>
      <c r="K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Mark Packer</v>
      </c>
      <c r="G761" s="122"/>
      <c r="H761" s="123"/>
      <c r="I761" s="121"/>
      <c r="J761" s="121"/>
      <c r="K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Jamie McAllister</v>
      </c>
      <c r="G762" s="122"/>
      <c r="H762" s="123"/>
      <c r="I762" s="121"/>
      <c r="J762" s="121"/>
      <c r="K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Joe Valentine</v>
      </c>
      <c r="G763" s="122"/>
      <c r="H763" s="123"/>
      <c r="I763" s="121"/>
      <c r="J763" s="121"/>
      <c r="K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Mark Stalker</v>
      </c>
      <c r="G764" s="122"/>
      <c r="H764" s="123"/>
      <c r="I764" s="121"/>
      <c r="J764" s="121"/>
      <c r="K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  <c r="K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  <c r="K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>
        <f>INDEX(Teamlists!A:D,MATCH($F$755,Teamlists!B:B,0)+12,4)</f>
        <v>0</v>
      </c>
      <c r="G767" s="122"/>
      <c r="H767" s="123"/>
      <c r="I767" s="121"/>
      <c r="J767" s="121"/>
      <c r="K767" s="121"/>
    </row>
    <row r="768" spans="1:13" ht="12.75" customHeight="1" x14ac:dyDescent="0.25">
      <c r="A768" s="112"/>
      <c r="B768" s="133"/>
      <c r="C768" s="112"/>
      <c r="D768" s="137"/>
      <c r="E768" s="120"/>
      <c r="F768" s="121" t="str">
        <f>INDEX(Teamlists!A:D,MATCH($F$755,Teamlists!B:B,0)+13,4)</f>
        <v xml:space="preserve"> </v>
      </c>
      <c r="G768" s="122"/>
      <c r="H768" s="123"/>
      <c r="I768" s="121"/>
      <c r="J768" s="121"/>
      <c r="K768" s="121"/>
    </row>
    <row r="769" spans="1:11" ht="12.75" customHeight="1" x14ac:dyDescent="0.25">
      <c r="A769" s="112"/>
      <c r="B769" s="133"/>
      <c r="C769" s="112"/>
      <c r="D769" s="137"/>
      <c r="E769" s="120"/>
      <c r="F769" s="121" t="str">
        <f>INDEX(Teamlists!A:D,MATCH($F$755,Teamlists!B:B,0)+14,4)</f>
        <v xml:space="preserve"> </v>
      </c>
      <c r="G769" s="122"/>
      <c r="H769" s="123"/>
      <c r="I769" s="121"/>
      <c r="J769" s="121"/>
      <c r="K769" s="121"/>
    </row>
    <row r="770" spans="1:11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1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1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1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1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1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1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1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1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1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1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1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1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1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1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502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502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502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503"/>
      <c r="C801" s="503"/>
      <c r="D801" s="503"/>
      <c r="E801" s="503"/>
      <c r="F801" s="503"/>
      <c r="G801" s="503"/>
      <c r="H801" s="503"/>
      <c r="I801" s="503"/>
      <c r="J801" s="503"/>
    </row>
    <row r="802" spans="1:29" s="502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502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502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502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502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502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502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502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502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502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502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502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502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502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502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502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502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502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503"/>
      <c r="C1002" s="503"/>
      <c r="D1002" s="503"/>
      <c r="E1002" s="503"/>
      <c r="F1002" s="503"/>
      <c r="G1002" s="503"/>
      <c r="H1002" s="503"/>
      <c r="I1002" s="503"/>
      <c r="J1002" s="503"/>
    </row>
    <row r="1003" spans="1:29" s="502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502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502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99" priority="76" stopIfTrue="1" operator="equal">
      <formula>0</formula>
    </cfRule>
  </conditionalFormatting>
  <conditionalFormatting sqref="F2:F15 G2:N2">
    <cfRule type="cellIs" dxfId="98" priority="75" stopIfTrue="1" operator="equal">
      <formula>0</formula>
    </cfRule>
  </conditionalFormatting>
  <conditionalFormatting sqref="F2:F15 G2:N2">
    <cfRule type="cellIs" dxfId="97" priority="74" stopIfTrue="1" operator="equal">
      <formula>0</formula>
    </cfRule>
  </conditionalFormatting>
  <conditionalFormatting sqref="F19:F32">
    <cfRule type="cellIs" dxfId="96" priority="73" stopIfTrue="1" operator="equal">
      <formula>0</formula>
    </cfRule>
  </conditionalFormatting>
  <conditionalFormatting sqref="F19:F32">
    <cfRule type="cellIs" dxfId="95" priority="72" stopIfTrue="1" operator="equal">
      <formula>0</formula>
    </cfRule>
  </conditionalFormatting>
  <conditionalFormatting sqref="F69:F82">
    <cfRule type="cellIs" dxfId="94" priority="71" stopIfTrue="1" operator="equal">
      <formula>0</formula>
    </cfRule>
  </conditionalFormatting>
  <conditionalFormatting sqref="F69:F82">
    <cfRule type="cellIs" dxfId="93" priority="70" stopIfTrue="1" operator="equal">
      <formula>0</formula>
    </cfRule>
  </conditionalFormatting>
  <conditionalFormatting sqref="F86:F99">
    <cfRule type="cellIs" dxfId="92" priority="69" stopIfTrue="1" operator="equal">
      <formula>0</formula>
    </cfRule>
  </conditionalFormatting>
  <conditionalFormatting sqref="F86:F99">
    <cfRule type="cellIs" dxfId="91" priority="68" stopIfTrue="1" operator="equal">
      <formula>0</formula>
    </cfRule>
  </conditionalFormatting>
  <conditionalFormatting sqref="F136:F149">
    <cfRule type="cellIs" dxfId="90" priority="67" stopIfTrue="1" operator="equal">
      <formula>0</formula>
    </cfRule>
  </conditionalFormatting>
  <conditionalFormatting sqref="F136:F149">
    <cfRule type="cellIs" dxfId="89" priority="66" stopIfTrue="1" operator="equal">
      <formula>0</formula>
    </cfRule>
  </conditionalFormatting>
  <conditionalFormatting sqref="F153:F166">
    <cfRule type="cellIs" dxfId="88" priority="65" stopIfTrue="1" operator="equal">
      <formula>0</formula>
    </cfRule>
  </conditionalFormatting>
  <conditionalFormatting sqref="F153:F166">
    <cfRule type="cellIs" dxfId="87" priority="64" stopIfTrue="1" operator="equal">
      <formula>0</formula>
    </cfRule>
  </conditionalFormatting>
  <conditionalFormatting sqref="F203:F216">
    <cfRule type="cellIs" dxfId="86" priority="63" stopIfTrue="1" operator="equal">
      <formula>0</formula>
    </cfRule>
  </conditionalFormatting>
  <conditionalFormatting sqref="F203:F216">
    <cfRule type="cellIs" dxfId="85" priority="62" stopIfTrue="1" operator="equal">
      <formula>0</formula>
    </cfRule>
  </conditionalFormatting>
  <conditionalFormatting sqref="F220:F233">
    <cfRule type="cellIs" dxfId="84" priority="61" stopIfTrue="1" operator="equal">
      <formula>0</formula>
    </cfRule>
  </conditionalFormatting>
  <conditionalFormatting sqref="F220:F233">
    <cfRule type="cellIs" dxfId="83" priority="60" stopIfTrue="1" operator="equal">
      <formula>0</formula>
    </cfRule>
  </conditionalFormatting>
  <conditionalFormatting sqref="F270:F283">
    <cfRule type="cellIs" dxfId="82" priority="59" stopIfTrue="1" operator="equal">
      <formula>0</formula>
    </cfRule>
  </conditionalFormatting>
  <conditionalFormatting sqref="F270:F283">
    <cfRule type="cellIs" dxfId="81" priority="58" stopIfTrue="1" operator="equal">
      <formula>0</formula>
    </cfRule>
  </conditionalFormatting>
  <conditionalFormatting sqref="F287:F300">
    <cfRule type="cellIs" dxfId="80" priority="57" stopIfTrue="1" operator="equal">
      <formula>0</formula>
    </cfRule>
  </conditionalFormatting>
  <conditionalFormatting sqref="F287:F300">
    <cfRule type="cellIs" dxfId="79" priority="56" stopIfTrue="1" operator="equal">
      <formula>0</formula>
    </cfRule>
  </conditionalFormatting>
  <conditionalFormatting sqref="F337:F350">
    <cfRule type="cellIs" dxfId="78" priority="55" stopIfTrue="1" operator="equal">
      <formula>0</formula>
    </cfRule>
  </conditionalFormatting>
  <conditionalFormatting sqref="F337:F350">
    <cfRule type="cellIs" dxfId="77" priority="54" stopIfTrue="1" operator="equal">
      <formula>0</formula>
    </cfRule>
  </conditionalFormatting>
  <conditionalFormatting sqref="F354:F367">
    <cfRule type="cellIs" dxfId="76" priority="53" stopIfTrue="1" operator="equal">
      <formula>0</formula>
    </cfRule>
  </conditionalFormatting>
  <conditionalFormatting sqref="F354:F367">
    <cfRule type="cellIs" dxfId="75" priority="52" stopIfTrue="1" operator="equal">
      <formula>0</formula>
    </cfRule>
  </conditionalFormatting>
  <conditionalFormatting sqref="F404:F417">
    <cfRule type="cellIs" dxfId="74" priority="51" stopIfTrue="1" operator="equal">
      <formula>0</formula>
    </cfRule>
  </conditionalFormatting>
  <conditionalFormatting sqref="F404:F417">
    <cfRule type="cellIs" dxfId="73" priority="50" stopIfTrue="1" operator="equal">
      <formula>0</formula>
    </cfRule>
  </conditionalFormatting>
  <conditionalFormatting sqref="F421:F434">
    <cfRule type="cellIs" dxfId="72" priority="49" stopIfTrue="1" operator="equal">
      <formula>0</formula>
    </cfRule>
  </conditionalFormatting>
  <conditionalFormatting sqref="F421:F434">
    <cfRule type="cellIs" dxfId="71" priority="48" stopIfTrue="1" operator="equal">
      <formula>0</formula>
    </cfRule>
  </conditionalFormatting>
  <conditionalFormatting sqref="F471:F484">
    <cfRule type="cellIs" dxfId="70" priority="47" stopIfTrue="1" operator="equal">
      <formula>0</formula>
    </cfRule>
  </conditionalFormatting>
  <conditionalFormatting sqref="F471:F484">
    <cfRule type="cellIs" dxfId="69" priority="46" stopIfTrue="1" operator="equal">
      <formula>0</formula>
    </cfRule>
  </conditionalFormatting>
  <conditionalFormatting sqref="F488:F501">
    <cfRule type="cellIs" dxfId="68" priority="45" stopIfTrue="1" operator="equal">
      <formula>0</formula>
    </cfRule>
  </conditionalFormatting>
  <conditionalFormatting sqref="F488:F501">
    <cfRule type="cellIs" dxfId="67" priority="44" stopIfTrue="1" operator="equal">
      <formula>0</formula>
    </cfRule>
  </conditionalFormatting>
  <conditionalFormatting sqref="F538:F551">
    <cfRule type="cellIs" dxfId="66" priority="43" stopIfTrue="1" operator="equal">
      <formula>0</formula>
    </cfRule>
  </conditionalFormatting>
  <conditionalFormatting sqref="F538:F551">
    <cfRule type="cellIs" dxfId="65" priority="42" stopIfTrue="1" operator="equal">
      <formula>0</formula>
    </cfRule>
  </conditionalFormatting>
  <conditionalFormatting sqref="F555:F568">
    <cfRule type="cellIs" dxfId="64" priority="41" stopIfTrue="1" operator="equal">
      <formula>0</formula>
    </cfRule>
  </conditionalFormatting>
  <conditionalFormatting sqref="F555:F568">
    <cfRule type="cellIs" dxfId="63" priority="40" stopIfTrue="1" operator="equal">
      <formula>0</formula>
    </cfRule>
  </conditionalFormatting>
  <conditionalFormatting sqref="F605:F618">
    <cfRule type="cellIs" dxfId="62" priority="39" stopIfTrue="1" operator="equal">
      <formula>0</formula>
    </cfRule>
  </conditionalFormatting>
  <conditionalFormatting sqref="F605:F618">
    <cfRule type="cellIs" dxfId="61" priority="38" stopIfTrue="1" operator="equal">
      <formula>0</formula>
    </cfRule>
  </conditionalFormatting>
  <conditionalFormatting sqref="F622:F635">
    <cfRule type="cellIs" dxfId="60" priority="37" stopIfTrue="1" operator="equal">
      <formula>0</formula>
    </cfRule>
  </conditionalFormatting>
  <conditionalFormatting sqref="F622:F635">
    <cfRule type="cellIs" dxfId="59" priority="36" stopIfTrue="1" operator="equal">
      <formula>0</formula>
    </cfRule>
  </conditionalFormatting>
  <conditionalFormatting sqref="F672:F685">
    <cfRule type="cellIs" dxfId="58" priority="35" stopIfTrue="1" operator="equal">
      <formula>0</formula>
    </cfRule>
  </conditionalFormatting>
  <conditionalFormatting sqref="F672:F685">
    <cfRule type="cellIs" dxfId="57" priority="34" stopIfTrue="1" operator="equal">
      <formula>0</formula>
    </cfRule>
  </conditionalFormatting>
  <conditionalFormatting sqref="F689:F702">
    <cfRule type="cellIs" dxfId="56" priority="33" stopIfTrue="1" operator="equal">
      <formula>0</formula>
    </cfRule>
  </conditionalFormatting>
  <conditionalFormatting sqref="F689:F702">
    <cfRule type="cellIs" dxfId="55" priority="32" stopIfTrue="1" operator="equal">
      <formula>0</formula>
    </cfRule>
  </conditionalFormatting>
  <conditionalFormatting sqref="F739:F752">
    <cfRule type="cellIs" dxfId="54" priority="31" stopIfTrue="1" operator="equal">
      <formula>0</formula>
    </cfRule>
  </conditionalFormatting>
  <conditionalFormatting sqref="F739:F752">
    <cfRule type="cellIs" dxfId="53" priority="30" stopIfTrue="1" operator="equal">
      <formula>0</formula>
    </cfRule>
  </conditionalFormatting>
  <conditionalFormatting sqref="F756:F769">
    <cfRule type="cellIs" dxfId="52" priority="29" stopIfTrue="1" operator="equal">
      <formula>0</formula>
    </cfRule>
  </conditionalFormatting>
  <conditionalFormatting sqref="F756:F769">
    <cfRule type="cellIs" dxfId="51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50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49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48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47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46" priority="23" stopIfTrue="1" operator="equal">
      <formula>0</formula>
    </cfRule>
  </conditionalFormatting>
  <conditionalFormatting sqref="K69">
    <cfRule type="cellIs" dxfId="45" priority="22" stopIfTrue="1" operator="equal">
      <formula>0</formula>
    </cfRule>
  </conditionalFormatting>
  <conditionalFormatting sqref="K69">
    <cfRule type="cellIs" dxfId="44" priority="21" stopIfTrue="1" operator="equal">
      <formula>0</formula>
    </cfRule>
  </conditionalFormatting>
  <conditionalFormatting sqref="K136">
    <cfRule type="cellIs" dxfId="43" priority="20" stopIfTrue="1" operator="equal">
      <formula>0</formula>
    </cfRule>
  </conditionalFormatting>
  <conditionalFormatting sqref="K136">
    <cfRule type="cellIs" dxfId="42" priority="19" stopIfTrue="1" operator="equal">
      <formula>0</formula>
    </cfRule>
  </conditionalFormatting>
  <conditionalFormatting sqref="K203">
    <cfRule type="cellIs" dxfId="41" priority="18" stopIfTrue="1" operator="equal">
      <formula>0</formula>
    </cfRule>
  </conditionalFormatting>
  <conditionalFormatting sqref="K203">
    <cfRule type="cellIs" dxfId="40" priority="17" stopIfTrue="1" operator="equal">
      <formula>0</formula>
    </cfRule>
  </conditionalFormatting>
  <conditionalFormatting sqref="K270">
    <cfRule type="cellIs" dxfId="39" priority="16" stopIfTrue="1" operator="equal">
      <formula>0</formula>
    </cfRule>
  </conditionalFormatting>
  <conditionalFormatting sqref="K270">
    <cfRule type="cellIs" dxfId="38" priority="15" stopIfTrue="1" operator="equal">
      <formula>0</formula>
    </cfRule>
  </conditionalFormatting>
  <conditionalFormatting sqref="K337">
    <cfRule type="cellIs" dxfId="37" priority="14" stopIfTrue="1" operator="equal">
      <formula>0</formula>
    </cfRule>
  </conditionalFormatting>
  <conditionalFormatting sqref="K337">
    <cfRule type="cellIs" dxfId="36" priority="13" stopIfTrue="1" operator="equal">
      <formula>0</formula>
    </cfRule>
  </conditionalFormatting>
  <conditionalFormatting sqref="K404">
    <cfRule type="cellIs" dxfId="35" priority="12" stopIfTrue="1" operator="equal">
      <formula>0</formula>
    </cfRule>
  </conditionalFormatting>
  <conditionalFormatting sqref="K404">
    <cfRule type="cellIs" dxfId="34" priority="11" stopIfTrue="1" operator="equal">
      <formula>0</formula>
    </cfRule>
  </conditionalFormatting>
  <conditionalFormatting sqref="K471">
    <cfRule type="cellIs" dxfId="33" priority="10" stopIfTrue="1" operator="equal">
      <formula>0</formula>
    </cfRule>
  </conditionalFormatting>
  <conditionalFormatting sqref="K471">
    <cfRule type="cellIs" dxfId="32" priority="9" stopIfTrue="1" operator="equal">
      <formula>0</formula>
    </cfRule>
  </conditionalFormatting>
  <conditionalFormatting sqref="K538">
    <cfRule type="cellIs" dxfId="31" priority="8" stopIfTrue="1" operator="equal">
      <formula>0</formula>
    </cfRule>
  </conditionalFormatting>
  <conditionalFormatting sqref="K538">
    <cfRule type="cellIs" dxfId="30" priority="7" stopIfTrue="1" operator="equal">
      <formula>0</formula>
    </cfRule>
  </conditionalFormatting>
  <conditionalFormatting sqref="K605">
    <cfRule type="cellIs" dxfId="29" priority="6" stopIfTrue="1" operator="equal">
      <formula>0</formula>
    </cfRule>
  </conditionalFormatting>
  <conditionalFormatting sqref="K605">
    <cfRule type="cellIs" dxfId="28" priority="5" stopIfTrue="1" operator="equal">
      <formula>0</formula>
    </cfRule>
  </conditionalFormatting>
  <conditionalFormatting sqref="K672">
    <cfRule type="cellIs" dxfId="27" priority="4" stopIfTrue="1" operator="equal">
      <formula>0</formula>
    </cfRule>
  </conditionalFormatting>
  <conditionalFormatting sqref="K672">
    <cfRule type="cellIs" dxfId="26" priority="3" stopIfTrue="1" operator="equal">
      <formula>0</formula>
    </cfRule>
  </conditionalFormatting>
  <conditionalFormatting sqref="K739">
    <cfRule type="cellIs" dxfId="25" priority="2" stopIfTrue="1" operator="equal">
      <formula>0</formula>
    </cfRule>
  </conditionalFormatting>
  <conditionalFormatting sqref="K739">
    <cfRule type="cellIs" dxfId="24" priority="1" stopIfTrue="1" operator="equal">
      <formula>0</formula>
    </cfRule>
  </conditionalFormatting>
  <pageMargins left="0.14000000000000001" right="0.13" top="0.36" bottom="0.47" header="0.3" footer="0.3"/>
  <pageSetup paperSize="9" scale="97" fitToHeight="0" orientation="portrait" horizontalDpi="4294967293" verticalDpi="4294967293" r:id="rId1"/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workbookViewId="0">
      <selection activeCell="N20" sqref="N20"/>
    </sheetView>
  </sheetViews>
  <sheetFormatPr defaultColWidth="10.6640625" defaultRowHeight="13.2" x14ac:dyDescent="0.25"/>
  <cols>
    <col min="1" max="1" width="11.6640625" style="284" customWidth="1"/>
    <col min="2" max="2" width="14.33203125" style="305" customWidth="1"/>
    <col min="3" max="3" width="1.6640625" style="284" customWidth="1"/>
    <col min="4" max="4" width="7.109375" style="305" customWidth="1"/>
    <col min="5" max="5" width="3.6640625" style="280" customWidth="1"/>
    <col min="6" max="6" width="24.88671875" style="284" customWidth="1"/>
    <col min="7" max="7" width="9.33203125" style="305" customWidth="1"/>
    <col min="8" max="10" width="9.33203125" style="284" customWidth="1"/>
    <col min="11" max="11" width="6.33203125" style="284" customWidth="1"/>
    <col min="12" max="12" width="0.88671875" style="284" customWidth="1"/>
    <col min="13" max="13" width="13.88671875" style="284" customWidth="1"/>
    <col min="14" max="14" width="25.6640625" style="284" customWidth="1"/>
    <col min="15" max="15" width="11.44140625" style="284" customWidth="1"/>
    <col min="16" max="16" width="4.88671875" style="284" customWidth="1"/>
    <col min="17" max="17" width="4.6640625" style="284" customWidth="1"/>
    <col min="18" max="18" width="19.6640625" style="284" customWidth="1"/>
    <col min="19" max="19" width="1.6640625" style="284" customWidth="1"/>
    <col min="20" max="20" width="5.6640625" style="284" customWidth="1"/>
    <col min="21" max="21" width="25.6640625" style="284" customWidth="1"/>
    <col min="22" max="22" width="11.44140625" style="284" customWidth="1"/>
    <col min="23" max="23" width="4.88671875" style="284" customWidth="1"/>
    <col min="24" max="24" width="4.6640625" style="284" customWidth="1"/>
    <col min="25" max="25" width="10" style="284" customWidth="1"/>
    <col min="26" max="27" width="5.33203125" style="284" customWidth="1"/>
    <col min="28" max="28" width="1.33203125" style="284" customWidth="1"/>
    <col min="29" max="29" width="11.44140625" style="284" customWidth="1"/>
    <col min="30" max="16384" width="10.6640625" style="284"/>
  </cols>
  <sheetData>
    <row r="1" spans="1:13" ht="15" customHeight="1" thickBot="1" x14ac:dyDescent="0.3">
      <c r="A1" s="535" t="s">
        <v>147</v>
      </c>
      <c r="B1" s="536"/>
      <c r="C1" s="280"/>
      <c r="D1" s="281"/>
      <c r="E1" s="282" t="s">
        <v>148</v>
      </c>
      <c r="F1" s="279">
        <f>Roster!C119</f>
        <v>0</v>
      </c>
      <c r="G1" s="283" t="s">
        <v>149</v>
      </c>
      <c r="H1" s="283" t="s">
        <v>150</v>
      </c>
      <c r="I1" s="283" t="s">
        <v>151</v>
      </c>
      <c r="J1" s="283" t="s">
        <v>152</v>
      </c>
      <c r="M1" s="285"/>
    </row>
    <row r="2" spans="1:13" ht="12.75" customHeight="1" x14ac:dyDescent="0.25">
      <c r="A2" s="537" t="s">
        <v>153</v>
      </c>
      <c r="B2" s="538"/>
      <c r="C2" s="280"/>
      <c r="D2" s="286"/>
      <c r="E2" s="287"/>
      <c r="F2" s="288" t="e">
        <f>INDEX(Teamlists!A:D,MATCH($F$1,Teamlists!B:B,0)+1,4)</f>
        <v>#N/A</v>
      </c>
      <c r="G2" s="289"/>
      <c r="H2" s="290"/>
      <c r="I2" s="288"/>
      <c r="J2" s="288"/>
    </row>
    <row r="3" spans="1:13" ht="12.75" customHeight="1" x14ac:dyDescent="0.25">
      <c r="A3" s="539" t="s">
        <v>286</v>
      </c>
      <c r="B3" s="540"/>
      <c r="C3" s="280"/>
      <c r="D3" s="286"/>
      <c r="E3" s="287"/>
      <c r="F3" s="288" t="e">
        <f>INDEX(Teamlists!A:D,MATCH($F$1,Teamlists!B:B,0)+2,4)</f>
        <v>#N/A</v>
      </c>
      <c r="G3" s="289"/>
      <c r="H3" s="290"/>
      <c r="I3" s="288"/>
      <c r="J3" s="288"/>
    </row>
    <row r="4" spans="1:13" ht="12.75" customHeight="1" thickBot="1" x14ac:dyDescent="0.3">
      <c r="A4" s="541">
        <f>Roster!C116</f>
        <v>42312</v>
      </c>
      <c r="B4" s="542"/>
      <c r="C4" s="280"/>
      <c r="D4" s="286"/>
      <c r="E4" s="287"/>
      <c r="F4" s="288" t="e">
        <f>INDEX(Teamlists!A:D,MATCH($F$1,Teamlists!B:B,0)+3,4)</f>
        <v>#N/A</v>
      </c>
      <c r="G4" s="289"/>
      <c r="H4" s="290"/>
      <c r="I4" s="288"/>
      <c r="J4" s="288"/>
    </row>
    <row r="5" spans="1:13" ht="12.75" customHeight="1" thickBot="1" x14ac:dyDescent="0.3">
      <c r="A5" s="291"/>
      <c r="B5" s="292"/>
      <c r="C5" s="280"/>
      <c r="D5" s="286"/>
      <c r="E5" s="287"/>
      <c r="F5" s="288" t="e">
        <f>INDEX(Teamlists!A:D,MATCH($F$1,Teamlists!B:B,0)+4,4)</f>
        <v>#N/A</v>
      </c>
      <c r="G5" s="289"/>
      <c r="H5" s="290"/>
      <c r="I5" s="288"/>
      <c r="J5" s="288"/>
    </row>
    <row r="6" spans="1:13" ht="12.75" customHeight="1" x14ac:dyDescent="0.25">
      <c r="A6" s="293" t="s">
        <v>154</v>
      </c>
      <c r="B6" s="294" t="str">
        <f>Roster!C118</f>
        <v>B 5-6 Grade</v>
      </c>
      <c r="C6" s="280"/>
      <c r="D6" s="286"/>
      <c r="E6" s="287"/>
      <c r="F6" s="288" t="e">
        <f>INDEX(Teamlists!A:D,MATCH($F$1,Teamlists!B:B,0)+5,4)</f>
        <v>#N/A</v>
      </c>
      <c r="G6" s="289"/>
      <c r="H6" s="290"/>
      <c r="I6" s="288"/>
      <c r="J6" s="288"/>
    </row>
    <row r="7" spans="1:13" ht="12.75" customHeight="1" x14ac:dyDescent="0.25">
      <c r="A7" s="295" t="s">
        <v>155</v>
      </c>
      <c r="B7" s="296" t="str">
        <f>Roster!C117</f>
        <v>Court 1</v>
      </c>
      <c r="C7" s="280"/>
      <c r="D7" s="286"/>
      <c r="E7" s="287"/>
      <c r="F7" s="288" t="e">
        <f>INDEX(Teamlists!A:D,MATCH($F$1,Teamlists!B:B,0)+6,4)</f>
        <v>#N/A</v>
      </c>
      <c r="G7" s="289"/>
      <c r="H7" s="290"/>
      <c r="I7" s="288"/>
      <c r="J7" s="288"/>
    </row>
    <row r="8" spans="1:13" ht="12.75" customHeight="1" x14ac:dyDescent="0.25">
      <c r="A8" s="295" t="s">
        <v>156</v>
      </c>
      <c r="B8" s="297" t="str">
        <f>Roster!B118</f>
        <v>7:15pm</v>
      </c>
      <c r="C8" s="280"/>
      <c r="D8" s="286"/>
      <c r="E8" s="287"/>
      <c r="F8" s="288" t="e">
        <f>INDEX(Teamlists!A:D,MATCH($F$1,Teamlists!B:B,0)+7,4)</f>
        <v>#N/A</v>
      </c>
      <c r="G8" s="289"/>
      <c r="H8" s="290"/>
      <c r="I8" s="288"/>
      <c r="J8" s="288"/>
    </row>
    <row r="9" spans="1:13" ht="12.75" customHeight="1" x14ac:dyDescent="0.25">
      <c r="A9" s="295"/>
      <c r="B9" s="297"/>
      <c r="C9" s="280"/>
      <c r="D9" s="286"/>
      <c r="E9" s="287"/>
      <c r="F9" s="288" t="e">
        <f>INDEX(Teamlists!A:D,MATCH($F$1,Teamlists!B:B,0)+8,4)</f>
        <v>#N/A</v>
      </c>
      <c r="G9" s="289"/>
      <c r="H9" s="290"/>
      <c r="I9" s="288"/>
      <c r="J9" s="288"/>
    </row>
    <row r="10" spans="1:13" ht="12.75" customHeight="1" x14ac:dyDescent="0.25">
      <c r="A10" s="295"/>
      <c r="B10" s="297"/>
      <c r="C10" s="280"/>
      <c r="D10" s="286"/>
      <c r="E10" s="287"/>
      <c r="F10" s="288" t="e">
        <f>INDEX(Teamlists!A:D,MATCH($F$1,Teamlists!B:B,0)+9,4)</f>
        <v>#N/A</v>
      </c>
      <c r="G10" s="289"/>
      <c r="H10" s="290"/>
      <c r="I10" s="288"/>
      <c r="J10" s="288"/>
    </row>
    <row r="11" spans="1:13" ht="12.75" customHeight="1" x14ac:dyDescent="0.25">
      <c r="A11" s="298" t="s">
        <v>157</v>
      </c>
      <c r="B11" s="299">
        <f>Roster!C122</f>
        <v>0</v>
      </c>
      <c r="C11" s="280"/>
      <c r="D11" s="286"/>
      <c r="E11" s="287"/>
      <c r="F11" s="288" t="e">
        <f>INDEX(Teamlists!A:D,MATCH($F$1,Teamlists!B:B,0)+10,4)</f>
        <v>#N/A</v>
      </c>
      <c r="G11" s="289"/>
      <c r="H11" s="290"/>
      <c r="I11" s="288"/>
      <c r="J11" s="288"/>
    </row>
    <row r="12" spans="1:13" ht="12.75" customHeight="1" x14ac:dyDescent="0.25">
      <c r="A12" s="298" t="s">
        <v>158</v>
      </c>
      <c r="B12" s="300"/>
      <c r="C12" s="280"/>
      <c r="D12" s="286"/>
      <c r="E12" s="287"/>
      <c r="F12" s="288" t="e">
        <f>INDEX(Teamlists!A:D,MATCH($F$1,Teamlists!B:B,0)+11,4)</f>
        <v>#N/A</v>
      </c>
      <c r="G12" s="289"/>
      <c r="H12" s="290"/>
      <c r="I12" s="288"/>
      <c r="J12" s="288"/>
    </row>
    <row r="13" spans="1:13" ht="12.75" customHeight="1" x14ac:dyDescent="0.25">
      <c r="A13" s="298"/>
      <c r="B13" s="300"/>
      <c r="C13" s="280"/>
      <c r="D13" s="286"/>
      <c r="E13" s="287"/>
      <c r="F13" s="288" t="e">
        <f>INDEX(Teamlists!A:D,MATCH($F$1,Teamlists!B:B,0)+12,4)</f>
        <v>#N/A</v>
      </c>
      <c r="G13" s="289"/>
      <c r="H13" s="290"/>
      <c r="I13" s="288"/>
      <c r="J13" s="288"/>
    </row>
    <row r="14" spans="1:13" ht="12.75" customHeight="1" x14ac:dyDescent="0.25">
      <c r="A14" s="301" t="s">
        <v>159</v>
      </c>
      <c r="B14" s="300"/>
      <c r="C14" s="280"/>
      <c r="D14" s="286"/>
      <c r="E14" s="287"/>
      <c r="F14" s="288" t="e">
        <f>INDEX(Teamlists!A:D,MATCH($F$1,Teamlists!B:B,0)+13,4)</f>
        <v>#N/A</v>
      </c>
      <c r="G14" s="289"/>
      <c r="H14" s="290"/>
      <c r="I14" s="288"/>
      <c r="J14" s="288"/>
    </row>
    <row r="15" spans="1:13" ht="12.75" customHeight="1" x14ac:dyDescent="0.25">
      <c r="A15" s="298" t="s">
        <v>160</v>
      </c>
      <c r="B15" s="300"/>
      <c r="C15" s="280"/>
      <c r="D15" s="286"/>
      <c r="E15" s="287"/>
      <c r="F15" s="288" t="e">
        <f>INDEX(Teamlists!A:D,MATCH($F$1,Teamlists!B:B,0)+14,4)</f>
        <v>#N/A</v>
      </c>
      <c r="G15" s="289"/>
      <c r="H15" s="290"/>
      <c r="I15" s="288"/>
      <c r="J15" s="288"/>
    </row>
    <row r="16" spans="1:13" ht="12.75" customHeight="1" x14ac:dyDescent="0.25">
      <c r="A16" s="298" t="s">
        <v>161</v>
      </c>
      <c r="B16" s="296"/>
      <c r="C16" s="280"/>
      <c r="D16" s="302"/>
      <c r="E16" s="303" t="s">
        <v>87</v>
      </c>
      <c r="F16" s="303" t="s">
        <v>162</v>
      </c>
      <c r="G16" s="304">
        <f>SUM(G2:G15)</f>
        <v>0</v>
      </c>
      <c r="H16" s="280"/>
      <c r="I16" s="280"/>
      <c r="J16" s="280"/>
    </row>
    <row r="17" spans="1:13" ht="6" customHeight="1" x14ac:dyDescent="0.25">
      <c r="A17" s="298"/>
      <c r="B17" s="300"/>
      <c r="C17" s="280"/>
    </row>
    <row r="18" spans="1:13" ht="15" customHeight="1" thickBot="1" x14ac:dyDescent="0.3">
      <c r="A18" s="298"/>
      <c r="B18" s="296"/>
      <c r="C18" s="280"/>
      <c r="D18" s="281"/>
      <c r="E18" s="282" t="s">
        <v>163</v>
      </c>
      <c r="F18" s="279">
        <f>Roster!C120</f>
        <v>0</v>
      </c>
      <c r="G18" s="283" t="s">
        <v>149</v>
      </c>
      <c r="H18" s="283" t="s">
        <v>150</v>
      </c>
      <c r="I18" s="283" t="s">
        <v>151</v>
      </c>
      <c r="J18" s="283" t="s">
        <v>152</v>
      </c>
    </row>
    <row r="19" spans="1:13" ht="12.75" customHeight="1" x14ac:dyDescent="0.25">
      <c r="A19" s="298"/>
      <c r="B19" s="300"/>
      <c r="C19" s="280"/>
      <c r="D19" s="306"/>
      <c r="E19" s="307"/>
      <c r="F19" s="288" t="e">
        <f>INDEX(Teamlists!A:D,MATCH($F$18,Teamlists!B:B,0)+1,4)</f>
        <v>#N/A</v>
      </c>
      <c r="G19" s="289"/>
      <c r="H19" s="290"/>
      <c r="I19" s="288"/>
      <c r="J19" s="288"/>
    </row>
    <row r="20" spans="1:13" ht="12.75" customHeight="1" x14ac:dyDescent="0.25">
      <c r="A20" s="298" t="s">
        <v>164</v>
      </c>
      <c r="B20" s="300"/>
      <c r="C20" s="280"/>
      <c r="D20" s="306"/>
      <c r="E20" s="308"/>
      <c r="F20" s="288" t="e">
        <f>INDEX(Teamlists!A:D,MATCH($F$18,Teamlists!B:B,0)+2,4)</f>
        <v>#N/A</v>
      </c>
      <c r="G20" s="289"/>
      <c r="H20" s="290"/>
      <c r="I20" s="288"/>
      <c r="J20" s="288"/>
    </row>
    <row r="21" spans="1:13" ht="12.75" customHeight="1" x14ac:dyDescent="0.2">
      <c r="A21" s="533">
        <f>Roster!L86</f>
        <v>0</v>
      </c>
      <c r="B21" s="534"/>
      <c r="C21" s="280"/>
      <c r="D21" s="306"/>
      <c r="E21" s="308"/>
      <c r="F21" s="288" t="e">
        <f>INDEX(Teamlists!A:D,MATCH($F$18,Teamlists!B:B,0)+3,4)</f>
        <v>#N/A</v>
      </c>
      <c r="G21" s="289"/>
      <c r="H21" s="290"/>
      <c r="I21" s="288"/>
      <c r="J21" s="288"/>
    </row>
    <row r="22" spans="1:13" ht="12.75" customHeight="1" x14ac:dyDescent="0.25">
      <c r="A22" s="533"/>
      <c r="B22" s="534"/>
      <c r="C22" s="280"/>
      <c r="D22" s="306"/>
      <c r="E22" s="287"/>
      <c r="F22" s="288" t="e">
        <f>INDEX(Teamlists!A:D,MATCH($F$18,Teamlists!B:B,0)+4,4)</f>
        <v>#N/A</v>
      </c>
      <c r="G22" s="289"/>
      <c r="H22" s="290"/>
      <c r="I22" s="288"/>
      <c r="J22" s="288"/>
      <c r="M22" s="309"/>
    </row>
    <row r="23" spans="1:13" ht="12.75" customHeight="1" x14ac:dyDescent="0.25">
      <c r="A23" s="310"/>
      <c r="B23" s="311"/>
      <c r="C23" s="280"/>
      <c r="D23" s="306"/>
      <c r="E23" s="287"/>
      <c r="F23" s="288" t="e">
        <f>INDEX(Teamlists!A:D,MATCH($F$18,Teamlists!B:B,0)+5,4)</f>
        <v>#N/A</v>
      </c>
      <c r="G23" s="289"/>
      <c r="H23" s="290"/>
      <c r="I23" s="288"/>
      <c r="J23" s="288"/>
    </row>
    <row r="24" spans="1:13" ht="12.75" customHeight="1" x14ac:dyDescent="0.25">
      <c r="A24" s="298"/>
      <c r="B24" s="300"/>
      <c r="C24" s="280"/>
      <c r="D24" s="306"/>
      <c r="E24" s="287"/>
      <c r="F24" s="288" t="e">
        <f>INDEX(Teamlists!A:D,MATCH($F$18,Teamlists!B:B,0)+6,4)</f>
        <v>#N/A</v>
      </c>
      <c r="G24" s="289"/>
      <c r="H24" s="290"/>
      <c r="I24" s="288"/>
      <c r="J24" s="288"/>
    </row>
    <row r="25" spans="1:13" ht="12.75" customHeight="1" x14ac:dyDescent="0.25">
      <c r="A25" s="298"/>
      <c r="B25" s="300"/>
      <c r="C25" s="280"/>
      <c r="D25" s="306"/>
      <c r="E25" s="287"/>
      <c r="F25" s="288" t="e">
        <f>INDEX(Teamlists!A:D,MATCH($F$18,Teamlists!B:B,0)+7,4)</f>
        <v>#N/A</v>
      </c>
      <c r="G25" s="289"/>
      <c r="H25" s="290"/>
      <c r="I25" s="288"/>
      <c r="J25" s="288"/>
    </row>
    <row r="26" spans="1:13" ht="12.75" customHeight="1" x14ac:dyDescent="0.25">
      <c r="A26" s="298"/>
      <c r="B26" s="300"/>
      <c r="C26" s="280"/>
      <c r="D26" s="306"/>
      <c r="E26" s="287"/>
      <c r="F26" s="288" t="e">
        <f>INDEX(Teamlists!A:D,MATCH($F$18,Teamlists!B:B,0)+8,4)</f>
        <v>#N/A</v>
      </c>
      <c r="G26" s="289"/>
      <c r="H26" s="290"/>
      <c r="I26" s="288"/>
      <c r="J26" s="288"/>
    </row>
    <row r="27" spans="1:13" ht="12.75" customHeight="1" x14ac:dyDescent="0.25">
      <c r="A27" s="298"/>
      <c r="B27" s="300"/>
      <c r="C27" s="280"/>
      <c r="D27" s="306"/>
      <c r="E27" s="287"/>
      <c r="F27" s="288" t="e">
        <f>INDEX(Teamlists!A:D,MATCH($F$18,Teamlists!B:B,0)+9,4)</f>
        <v>#N/A</v>
      </c>
      <c r="G27" s="289"/>
      <c r="H27" s="290"/>
      <c r="I27" s="288"/>
      <c r="J27" s="288"/>
    </row>
    <row r="28" spans="1:13" ht="12.75" customHeight="1" x14ac:dyDescent="0.25">
      <c r="A28" s="298"/>
      <c r="B28" s="300"/>
      <c r="C28" s="280"/>
      <c r="D28" s="306"/>
      <c r="E28" s="287"/>
      <c r="F28" s="288" t="e">
        <f>INDEX(Teamlists!A:D,MATCH($F$18,Teamlists!B:B,0)+10,4)</f>
        <v>#N/A</v>
      </c>
      <c r="G28" s="289"/>
      <c r="H28" s="290"/>
      <c r="I28" s="288"/>
      <c r="J28" s="288"/>
    </row>
    <row r="29" spans="1:13" ht="12.75" customHeight="1" x14ac:dyDescent="0.25">
      <c r="A29" s="298"/>
      <c r="B29" s="300"/>
      <c r="C29" s="280"/>
      <c r="D29" s="306"/>
      <c r="E29" s="287"/>
      <c r="F29" s="288" t="e">
        <f>INDEX(Teamlists!A:D,MATCH($F$18,Teamlists!B:B,0)+11,4)</f>
        <v>#N/A</v>
      </c>
      <c r="G29" s="289"/>
      <c r="H29" s="290"/>
      <c r="I29" s="288"/>
      <c r="J29" s="288"/>
    </row>
    <row r="30" spans="1:13" ht="12.75" customHeight="1" thickBot="1" x14ac:dyDescent="0.3">
      <c r="A30" s="312"/>
      <c r="B30" s="313"/>
      <c r="C30" s="280"/>
      <c r="D30" s="306"/>
      <c r="E30" s="287"/>
      <c r="F30" s="288" t="e">
        <f>INDEX(Teamlists!A:D,MATCH($F$18,Teamlists!B:B,0)+12,4)</f>
        <v>#N/A</v>
      </c>
      <c r="G30" s="289"/>
      <c r="H30" s="290"/>
      <c r="I30" s="288"/>
      <c r="J30" s="288"/>
    </row>
    <row r="31" spans="1:13" ht="12.75" customHeight="1" x14ac:dyDescent="0.25">
      <c r="A31" s="280"/>
      <c r="B31" s="302"/>
      <c r="C31" s="280"/>
      <c r="D31" s="306"/>
      <c r="E31" s="287"/>
      <c r="F31" s="288" t="e">
        <f>INDEX(Teamlists!A:D,MATCH($F$18,Teamlists!B:B,0)+13,4)</f>
        <v>#N/A</v>
      </c>
      <c r="G31" s="289"/>
      <c r="H31" s="290"/>
      <c r="I31" s="288"/>
      <c r="J31" s="288"/>
    </row>
    <row r="32" spans="1:13" ht="12.75" customHeight="1" x14ac:dyDescent="0.25">
      <c r="A32" s="280"/>
      <c r="B32" s="302"/>
      <c r="C32" s="280"/>
      <c r="D32" s="306"/>
      <c r="E32" s="287"/>
      <c r="F32" s="288" t="e">
        <f>INDEX(Teamlists!A:D,MATCH($F$18,Teamlists!B:B,0)+14,4)</f>
        <v>#N/A</v>
      </c>
      <c r="G32" s="289"/>
      <c r="H32" s="290"/>
      <c r="I32" s="288"/>
      <c r="J32" s="288"/>
    </row>
    <row r="33" spans="1:10" ht="12.75" customHeight="1" x14ac:dyDescent="0.25">
      <c r="B33" s="302"/>
      <c r="C33" s="280"/>
      <c r="D33" s="302"/>
      <c r="E33" s="303" t="s">
        <v>87</v>
      </c>
      <c r="F33" s="303" t="s">
        <v>162</v>
      </c>
      <c r="G33" s="304">
        <f>SUM(G19:G32)</f>
        <v>0</v>
      </c>
      <c r="H33" s="280"/>
      <c r="I33" s="280"/>
      <c r="J33" s="280"/>
    </row>
    <row r="34" spans="1:10" ht="15" x14ac:dyDescent="0.25">
      <c r="A34" s="314" t="s">
        <v>165</v>
      </c>
      <c r="B34" s="302"/>
      <c r="C34" s="280"/>
      <c r="D34" s="302"/>
      <c r="E34" s="303"/>
      <c r="F34" s="303"/>
      <c r="G34" s="302"/>
      <c r="H34" s="280"/>
      <c r="I34" s="280"/>
      <c r="J34" s="280"/>
    </row>
    <row r="35" spans="1:10" s="320" customFormat="1" ht="11.4" x14ac:dyDescent="0.2">
      <c r="A35" s="315" t="s">
        <v>166</v>
      </c>
      <c r="B35" s="316"/>
      <c r="C35" s="317"/>
      <c r="D35" s="318"/>
      <c r="E35" s="319"/>
      <c r="F35" s="319"/>
      <c r="G35" s="318"/>
      <c r="H35" s="317"/>
      <c r="I35" s="317"/>
      <c r="J35" s="317"/>
    </row>
    <row r="36" spans="1:10" s="320" customFormat="1" ht="11.4" x14ac:dyDescent="0.2">
      <c r="A36" s="321"/>
      <c r="B36" s="316"/>
      <c r="C36" s="317"/>
      <c r="D36" s="318"/>
      <c r="E36" s="319"/>
      <c r="F36" s="319"/>
      <c r="G36" s="318"/>
      <c r="H36" s="317"/>
      <c r="I36" s="317"/>
      <c r="J36" s="317"/>
    </row>
    <row r="37" spans="1:10" s="320" customFormat="1" ht="11.4" x14ac:dyDescent="0.2">
      <c r="A37" s="322" t="s">
        <v>167</v>
      </c>
      <c r="B37" s="316"/>
      <c r="C37" s="317"/>
      <c r="D37" s="318"/>
      <c r="E37" s="319"/>
      <c r="F37" s="319"/>
      <c r="G37" s="318"/>
      <c r="H37" s="317"/>
      <c r="I37" s="317"/>
      <c r="J37" s="317"/>
    </row>
    <row r="38" spans="1:10" s="320" customFormat="1" ht="11.4" x14ac:dyDescent="0.2">
      <c r="A38" s="321" t="s">
        <v>168</v>
      </c>
      <c r="B38" s="316"/>
      <c r="C38" s="317"/>
      <c r="D38" s="318"/>
      <c r="E38" s="319"/>
      <c r="F38" s="319"/>
      <c r="G38" s="318"/>
      <c r="H38" s="317"/>
      <c r="I38" s="317"/>
      <c r="J38" s="317"/>
    </row>
    <row r="39" spans="1:10" s="320" customFormat="1" ht="11.4" x14ac:dyDescent="0.2">
      <c r="A39" s="321" t="s">
        <v>169</v>
      </c>
      <c r="B39" s="316"/>
      <c r="C39" s="317"/>
      <c r="D39" s="318"/>
      <c r="E39" s="319"/>
      <c r="F39" s="319"/>
      <c r="G39" s="318"/>
      <c r="H39" s="317"/>
      <c r="I39" s="317"/>
      <c r="J39" s="317"/>
    </row>
    <row r="40" spans="1:10" s="320" customFormat="1" ht="11.4" x14ac:dyDescent="0.2">
      <c r="A40" s="321" t="s">
        <v>291</v>
      </c>
      <c r="B40" s="316"/>
      <c r="C40" s="317"/>
      <c r="D40" s="318"/>
      <c r="E40" s="319"/>
      <c r="F40" s="319"/>
      <c r="G40" s="318"/>
      <c r="H40" s="317"/>
      <c r="I40" s="317"/>
      <c r="J40" s="317"/>
    </row>
    <row r="41" spans="1:10" s="320" customFormat="1" ht="11.4" x14ac:dyDescent="0.2">
      <c r="A41" s="323" t="s">
        <v>171</v>
      </c>
      <c r="B41" s="316"/>
      <c r="C41" s="317"/>
      <c r="D41" s="318"/>
      <c r="E41" s="319"/>
      <c r="F41" s="319"/>
      <c r="G41" s="318"/>
      <c r="H41" s="317"/>
      <c r="I41" s="317"/>
      <c r="J41" s="317"/>
    </row>
    <row r="42" spans="1:10" s="320" customFormat="1" ht="11.4" x14ac:dyDescent="0.2">
      <c r="A42" s="321"/>
      <c r="B42" s="316"/>
      <c r="C42" s="317"/>
      <c r="D42" s="318"/>
      <c r="E42" s="319"/>
      <c r="F42" s="319"/>
      <c r="G42" s="318"/>
      <c r="H42" s="317"/>
      <c r="I42" s="317"/>
      <c r="J42" s="317"/>
    </row>
    <row r="43" spans="1:10" s="320" customFormat="1" ht="11.4" x14ac:dyDescent="0.2">
      <c r="A43" s="321" t="s">
        <v>172</v>
      </c>
      <c r="B43" s="316"/>
      <c r="C43" s="317"/>
      <c r="D43" s="318"/>
      <c r="E43" s="319"/>
      <c r="F43" s="319"/>
      <c r="G43" s="318"/>
      <c r="H43" s="317"/>
      <c r="I43" s="317"/>
      <c r="J43" s="317"/>
    </row>
    <row r="44" spans="1:10" s="320" customFormat="1" ht="11.4" x14ac:dyDescent="0.2">
      <c r="A44" s="321" t="s">
        <v>173</v>
      </c>
      <c r="B44" s="316"/>
      <c r="C44" s="317"/>
      <c r="D44" s="318"/>
      <c r="E44" s="319"/>
      <c r="F44" s="319"/>
      <c r="G44" s="318"/>
      <c r="H44" s="317"/>
      <c r="I44" s="317"/>
      <c r="J44" s="317"/>
    </row>
    <row r="45" spans="1:10" s="320" customFormat="1" ht="11.4" x14ac:dyDescent="0.2">
      <c r="A45" s="321"/>
      <c r="B45" s="316"/>
      <c r="C45" s="317"/>
      <c r="D45" s="318"/>
      <c r="E45" s="319"/>
      <c r="F45" s="319"/>
      <c r="G45" s="318"/>
      <c r="H45" s="317"/>
      <c r="I45" s="317"/>
      <c r="J45" s="317"/>
    </row>
    <row r="46" spans="1:10" s="320" customFormat="1" ht="11.4" x14ac:dyDescent="0.2">
      <c r="A46" s="321" t="s">
        <v>174</v>
      </c>
      <c r="B46" s="316"/>
      <c r="C46" s="317"/>
      <c r="D46" s="318"/>
      <c r="E46" s="319"/>
      <c r="F46" s="319"/>
      <c r="G46" s="318"/>
      <c r="H46" s="317"/>
      <c r="I46" s="317"/>
      <c r="J46" s="317"/>
    </row>
    <row r="47" spans="1:10" s="320" customFormat="1" ht="11.4" x14ac:dyDescent="0.2">
      <c r="A47" s="321"/>
      <c r="B47" s="316"/>
      <c r="C47" s="317"/>
      <c r="D47" s="318"/>
      <c r="E47" s="319"/>
      <c r="F47" s="319"/>
      <c r="G47" s="318"/>
      <c r="H47" s="317"/>
      <c r="I47" s="317"/>
      <c r="J47" s="317"/>
    </row>
    <row r="48" spans="1:10" s="320" customFormat="1" ht="11.4" x14ac:dyDescent="0.2">
      <c r="A48" s="321" t="s">
        <v>175</v>
      </c>
      <c r="B48" s="316"/>
      <c r="C48" s="317"/>
      <c r="D48" s="318"/>
      <c r="E48" s="319"/>
      <c r="F48" s="319"/>
      <c r="G48" s="318"/>
      <c r="H48" s="317"/>
      <c r="I48" s="317"/>
      <c r="J48" s="317"/>
    </row>
    <row r="49" spans="1:29" s="320" customFormat="1" ht="12" customHeight="1" x14ac:dyDescent="0.2">
      <c r="A49" s="321" t="s">
        <v>176</v>
      </c>
      <c r="B49" s="316"/>
      <c r="C49" s="317"/>
      <c r="D49" s="318"/>
      <c r="E49" s="319"/>
      <c r="F49" s="319"/>
      <c r="G49" s="318"/>
      <c r="H49" s="317"/>
      <c r="I49" s="317"/>
      <c r="J49" s="317"/>
    </row>
    <row r="50" spans="1:29" s="320" customFormat="1" ht="6" customHeight="1" x14ac:dyDescent="0.2">
      <c r="A50" s="321"/>
      <c r="B50" s="316"/>
      <c r="C50" s="317"/>
      <c r="D50" s="318"/>
      <c r="E50" s="319"/>
      <c r="F50" s="319"/>
      <c r="G50" s="318"/>
      <c r="H50" s="317"/>
      <c r="I50" s="317"/>
      <c r="J50" s="317"/>
    </row>
    <row r="51" spans="1:29" s="320" customFormat="1" ht="12" customHeight="1" x14ac:dyDescent="0.2">
      <c r="A51" s="321" t="s">
        <v>177</v>
      </c>
      <c r="B51" s="316"/>
      <c r="C51" s="317"/>
      <c r="D51" s="318"/>
      <c r="E51" s="319"/>
      <c r="F51" s="319"/>
      <c r="G51" s="318"/>
      <c r="H51" s="317"/>
      <c r="I51" s="317"/>
      <c r="J51" s="317"/>
    </row>
    <row r="52" spans="1:29" s="320" customFormat="1" ht="12" customHeight="1" x14ac:dyDescent="0.2">
      <c r="A52" s="321" t="s">
        <v>178</v>
      </c>
      <c r="B52" s="316"/>
      <c r="C52" s="317"/>
      <c r="D52" s="318"/>
      <c r="E52" s="319"/>
      <c r="F52" s="319"/>
      <c r="G52" s="318"/>
      <c r="H52" s="317"/>
      <c r="I52" s="317"/>
      <c r="J52" s="317"/>
    </row>
    <row r="53" spans="1:29" s="320" customFormat="1" ht="12" customHeight="1" x14ac:dyDescent="0.2">
      <c r="A53" s="321" t="s">
        <v>179</v>
      </c>
      <c r="B53" s="316"/>
      <c r="C53" s="317"/>
      <c r="D53" s="318"/>
      <c r="E53" s="319"/>
      <c r="F53" s="319"/>
      <c r="G53" s="318"/>
      <c r="H53" s="317"/>
      <c r="I53" s="317"/>
      <c r="J53" s="317"/>
    </row>
    <row r="54" spans="1:29" s="320" customFormat="1" ht="6" customHeight="1" x14ac:dyDescent="0.2">
      <c r="A54" s="321"/>
      <c r="B54" s="316"/>
      <c r="C54" s="317"/>
      <c r="D54" s="318"/>
      <c r="E54" s="319"/>
      <c r="F54" s="319"/>
      <c r="G54" s="318"/>
      <c r="H54" s="317"/>
      <c r="I54" s="317"/>
      <c r="J54" s="317"/>
    </row>
    <row r="55" spans="1:29" s="320" customFormat="1" ht="15.75" customHeight="1" x14ac:dyDescent="0.2">
      <c r="A55" s="322" t="s">
        <v>180</v>
      </c>
      <c r="B55" s="316"/>
      <c r="C55" s="317"/>
      <c r="D55" s="318"/>
      <c r="E55" s="319"/>
      <c r="F55" s="319"/>
      <c r="G55" s="318"/>
      <c r="H55" s="317"/>
      <c r="I55" s="317"/>
      <c r="J55" s="317"/>
    </row>
    <row r="56" spans="1:29" s="320" customFormat="1" ht="12" customHeight="1" x14ac:dyDescent="0.2">
      <c r="A56" s="321" t="s">
        <v>181</v>
      </c>
      <c r="B56" s="316"/>
      <c r="C56" s="317"/>
      <c r="D56" s="318"/>
      <c r="E56" s="319"/>
      <c r="F56" s="319"/>
      <c r="G56" s="318"/>
      <c r="H56" s="317"/>
      <c r="I56" s="317"/>
      <c r="J56" s="317"/>
    </row>
    <row r="57" spans="1:29" s="320" customFormat="1" ht="6" customHeight="1" x14ac:dyDescent="0.2">
      <c r="A57" s="321"/>
      <c r="B57" s="316"/>
      <c r="C57" s="317"/>
      <c r="D57" s="318"/>
      <c r="E57" s="319"/>
      <c r="F57" s="319"/>
      <c r="G57" s="318"/>
      <c r="H57" s="317"/>
      <c r="I57" s="317"/>
      <c r="J57" s="317"/>
    </row>
    <row r="58" spans="1:29" s="320" customFormat="1" ht="12" customHeight="1" x14ac:dyDescent="0.2">
      <c r="A58" s="321" t="s">
        <v>182</v>
      </c>
      <c r="B58" s="316"/>
      <c r="C58" s="317"/>
      <c r="D58" s="318"/>
      <c r="E58" s="319"/>
      <c r="F58" s="319"/>
      <c r="G58" s="318"/>
      <c r="H58" s="317"/>
      <c r="I58" s="317"/>
      <c r="J58" s="317"/>
    </row>
    <row r="59" spans="1:29" s="320" customFormat="1" ht="6" customHeight="1" x14ac:dyDescent="0.2">
      <c r="A59" s="321"/>
      <c r="B59" s="316"/>
      <c r="C59" s="317"/>
      <c r="D59" s="318"/>
      <c r="E59" s="319"/>
      <c r="F59" s="319"/>
      <c r="G59" s="318"/>
      <c r="H59" s="317"/>
      <c r="I59" s="317"/>
      <c r="J59" s="317"/>
    </row>
    <row r="60" spans="1:29" s="320" customFormat="1" ht="4.5" customHeight="1" x14ac:dyDescent="0.2">
      <c r="A60" s="321"/>
      <c r="B60" s="316"/>
      <c r="C60" s="317"/>
      <c r="D60" s="318"/>
      <c r="E60" s="319"/>
      <c r="F60" s="319"/>
      <c r="G60" s="318"/>
      <c r="H60" s="317"/>
      <c r="I60" s="317"/>
      <c r="J60" s="317"/>
    </row>
    <row r="61" spans="1:29" s="325" customFormat="1" ht="15.75" customHeight="1" x14ac:dyDescent="0.3">
      <c r="A61" s="532" t="s">
        <v>292</v>
      </c>
      <c r="B61" s="531"/>
      <c r="C61" s="531"/>
      <c r="D61" s="531"/>
      <c r="E61" s="531"/>
      <c r="F61" s="531"/>
      <c r="G61" s="531"/>
      <c r="H61" s="531"/>
      <c r="I61" s="531"/>
      <c r="J61" s="531"/>
      <c r="K61" s="324"/>
      <c r="L61" s="324"/>
      <c r="M61" s="324"/>
      <c r="N61" s="324"/>
      <c r="O61" s="324"/>
      <c r="P61" s="324"/>
      <c r="Q61" s="324"/>
      <c r="R61" s="324"/>
      <c r="S61" s="324"/>
      <c r="T61" s="324"/>
      <c r="U61" s="324"/>
      <c r="V61" s="324"/>
      <c r="W61" s="324"/>
      <c r="X61" s="324"/>
      <c r="Y61" s="324"/>
      <c r="Z61" s="324"/>
      <c r="AA61" s="324"/>
      <c r="AB61" s="324"/>
      <c r="AC61" s="324"/>
    </row>
    <row r="62" spans="1:29" s="325" customFormat="1" ht="15.75" customHeight="1" x14ac:dyDescent="0.3">
      <c r="A62" s="530" t="s">
        <v>184</v>
      </c>
      <c r="B62" s="531"/>
      <c r="C62" s="531"/>
      <c r="D62" s="531"/>
      <c r="E62" s="531"/>
      <c r="F62" s="531"/>
      <c r="G62" s="531"/>
      <c r="H62" s="531"/>
      <c r="I62" s="531"/>
      <c r="J62" s="531"/>
      <c r="K62" s="324"/>
      <c r="L62" s="324"/>
      <c r="M62" s="324"/>
      <c r="N62" s="324"/>
      <c r="O62" s="324"/>
      <c r="P62" s="324"/>
      <c r="Q62" s="324"/>
      <c r="R62" s="324"/>
      <c r="S62" s="324"/>
      <c r="T62" s="324"/>
      <c r="U62" s="324"/>
      <c r="V62" s="324"/>
      <c r="W62" s="324"/>
      <c r="X62" s="324"/>
      <c r="Y62" s="324"/>
      <c r="Z62" s="324"/>
      <c r="AA62" s="324"/>
      <c r="AB62" s="324"/>
      <c r="AC62" s="324"/>
    </row>
    <row r="63" spans="1:29" s="325" customFormat="1" ht="15.75" customHeight="1" x14ac:dyDescent="0.3">
      <c r="A63" s="530" t="s">
        <v>184</v>
      </c>
      <c r="B63" s="531"/>
      <c r="C63" s="531"/>
      <c r="D63" s="531"/>
      <c r="E63" s="531"/>
      <c r="F63" s="531"/>
      <c r="G63" s="531"/>
      <c r="H63" s="531"/>
      <c r="I63" s="531"/>
      <c r="J63" s="531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324"/>
      <c r="V63" s="324"/>
      <c r="W63" s="324"/>
      <c r="X63" s="324"/>
      <c r="Y63" s="324"/>
      <c r="Z63" s="324"/>
      <c r="AA63" s="324"/>
      <c r="AB63" s="324"/>
      <c r="AC63" s="324"/>
    </row>
    <row r="64" spans="1:29" s="324" customFormat="1" ht="6" customHeight="1" x14ac:dyDescent="0.2">
      <c r="A64" s="321"/>
    </row>
    <row r="65" spans="1:29" s="325" customFormat="1" ht="15.75" customHeight="1" x14ac:dyDescent="0.3">
      <c r="A65" s="532" t="s">
        <v>293</v>
      </c>
      <c r="B65" s="531"/>
      <c r="C65" s="531"/>
      <c r="D65" s="531"/>
      <c r="E65" s="531"/>
      <c r="F65" s="531"/>
      <c r="G65" s="531"/>
      <c r="H65" s="531"/>
      <c r="I65" s="531"/>
      <c r="J65" s="531"/>
      <c r="K65" s="324"/>
      <c r="L65" s="324"/>
      <c r="M65" s="324"/>
      <c r="N65" s="324"/>
      <c r="O65" s="324"/>
      <c r="P65" s="324"/>
      <c r="Q65" s="324"/>
      <c r="R65" s="324"/>
      <c r="S65" s="324"/>
      <c r="T65" s="324"/>
      <c r="U65" s="324"/>
      <c r="V65" s="324"/>
      <c r="W65" s="324"/>
      <c r="X65" s="324"/>
      <c r="Y65" s="324"/>
      <c r="Z65" s="324"/>
      <c r="AA65" s="324"/>
      <c r="AB65" s="324"/>
      <c r="AC65" s="324"/>
    </row>
    <row r="66" spans="1:29" s="325" customFormat="1" ht="15.75" customHeight="1" x14ac:dyDescent="0.3">
      <c r="A66" s="530" t="s">
        <v>184</v>
      </c>
      <c r="B66" s="531"/>
      <c r="C66" s="531"/>
      <c r="D66" s="531"/>
      <c r="E66" s="531"/>
      <c r="F66" s="531"/>
      <c r="G66" s="531"/>
      <c r="H66" s="531"/>
      <c r="I66" s="531"/>
      <c r="J66" s="531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24"/>
      <c r="X66" s="324"/>
      <c r="Y66" s="324"/>
      <c r="Z66" s="324"/>
      <c r="AA66" s="324"/>
      <c r="AB66" s="324"/>
      <c r="AC66" s="324"/>
    </row>
    <row r="67" spans="1:29" s="334" customFormat="1" ht="15.75" customHeight="1" thickBot="1" x14ac:dyDescent="0.35">
      <c r="A67" s="530" t="s">
        <v>184</v>
      </c>
      <c r="B67" s="531"/>
      <c r="C67" s="531"/>
      <c r="D67" s="531"/>
      <c r="E67" s="531"/>
      <c r="F67" s="531"/>
      <c r="G67" s="531"/>
      <c r="H67" s="531"/>
      <c r="I67" s="531"/>
      <c r="J67" s="531"/>
      <c r="K67" s="333"/>
      <c r="L67" s="333"/>
      <c r="M67" s="333"/>
      <c r="N67" s="333"/>
      <c r="O67" s="333"/>
      <c r="P67" s="333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</row>
    <row r="68" spans="1:29" ht="15" customHeight="1" thickBot="1" x14ac:dyDescent="0.3">
      <c r="A68" s="535" t="s">
        <v>147</v>
      </c>
      <c r="B68" s="536"/>
      <c r="C68" s="280"/>
      <c r="D68" s="281"/>
      <c r="E68" s="282" t="s">
        <v>148</v>
      </c>
      <c r="F68" s="279">
        <f>Roster!C122</f>
        <v>0</v>
      </c>
      <c r="G68" s="283" t="s">
        <v>149</v>
      </c>
      <c r="H68" s="283" t="s">
        <v>150</v>
      </c>
      <c r="I68" s="283" t="s">
        <v>151</v>
      </c>
      <c r="J68" s="283" t="s">
        <v>152</v>
      </c>
      <c r="M68" s="285"/>
    </row>
    <row r="69" spans="1:29" ht="12.75" customHeight="1" x14ac:dyDescent="0.25">
      <c r="A69" s="537" t="s">
        <v>153</v>
      </c>
      <c r="B69" s="538"/>
      <c r="C69" s="280"/>
      <c r="D69" s="286"/>
      <c r="E69" s="287"/>
      <c r="F69" s="288" t="e">
        <f>INDEX(Teamlists!A:D,MATCH($F$68,Teamlists!B:B,0)+1,4)</f>
        <v>#N/A</v>
      </c>
      <c r="G69" s="289"/>
      <c r="H69" s="290"/>
      <c r="I69" s="288"/>
      <c r="J69" s="288"/>
    </row>
    <row r="70" spans="1:29" ht="12.75" customHeight="1" x14ac:dyDescent="0.25">
      <c r="A70" s="539" t="str">
        <f>$A$3</f>
        <v>Pennant 2 2013 1st Semi Final</v>
      </c>
      <c r="B70" s="540"/>
      <c r="C70" s="280"/>
      <c r="D70" s="286"/>
      <c r="E70" s="287"/>
      <c r="F70" s="288" t="e">
        <f>INDEX(Teamlists!A:D,MATCH($F$68,Teamlists!B:B,0)+2,4)</f>
        <v>#N/A</v>
      </c>
      <c r="G70" s="289"/>
      <c r="H70" s="290"/>
      <c r="I70" s="288"/>
      <c r="J70" s="288"/>
    </row>
    <row r="71" spans="1:29" ht="12.75" customHeight="1" thickBot="1" x14ac:dyDescent="0.3">
      <c r="A71" s="541">
        <f>Roster!C116</f>
        <v>42312</v>
      </c>
      <c r="B71" s="542"/>
      <c r="C71" s="280"/>
      <c r="D71" s="286"/>
      <c r="E71" s="287"/>
      <c r="F71" s="288" t="e">
        <f>INDEX(Teamlists!A:D,MATCH($F$68,Teamlists!B:B,0)+3,4)</f>
        <v>#N/A</v>
      </c>
      <c r="G71" s="289"/>
      <c r="H71" s="290"/>
      <c r="I71" s="288"/>
      <c r="J71" s="288"/>
    </row>
    <row r="72" spans="1:29" ht="12.75" customHeight="1" thickBot="1" x14ac:dyDescent="0.3">
      <c r="A72" s="291"/>
      <c r="B72" s="292"/>
      <c r="C72" s="280"/>
      <c r="D72" s="286"/>
      <c r="E72" s="287"/>
      <c r="F72" s="288" t="e">
        <f>INDEX(Teamlists!A:D,MATCH($F$68,Teamlists!B:B,0)+4,4)</f>
        <v>#N/A</v>
      </c>
      <c r="G72" s="289"/>
      <c r="H72" s="290"/>
      <c r="I72" s="288"/>
      <c r="J72" s="288"/>
    </row>
    <row r="73" spans="1:29" ht="12.75" customHeight="1" x14ac:dyDescent="0.25">
      <c r="A73" s="293" t="s">
        <v>154</v>
      </c>
      <c r="B73" s="294" t="str">
        <f>Roster!C121</f>
        <v>A Grade</v>
      </c>
      <c r="C73" s="280"/>
      <c r="D73" s="286"/>
      <c r="E73" s="287"/>
      <c r="F73" s="288" t="e">
        <f>INDEX(Teamlists!A:D,MATCH($F$68,Teamlists!B:B,0)+5,4)</f>
        <v>#N/A</v>
      </c>
      <c r="G73" s="289"/>
      <c r="H73" s="290"/>
      <c r="I73" s="288"/>
      <c r="J73" s="288"/>
    </row>
    <row r="74" spans="1:29" ht="12.75" customHeight="1" x14ac:dyDescent="0.25">
      <c r="A74" s="295" t="s">
        <v>155</v>
      </c>
      <c r="B74" s="296" t="str">
        <f>Roster!C117</f>
        <v>Court 1</v>
      </c>
      <c r="C74" s="280"/>
      <c r="D74" s="286"/>
      <c r="E74" s="287"/>
      <c r="F74" s="288" t="e">
        <f>INDEX(Teamlists!A:D,MATCH($F$68,Teamlists!B:B,0)+6,4)</f>
        <v>#N/A</v>
      </c>
      <c r="G74" s="289"/>
      <c r="H74" s="290"/>
      <c r="I74" s="288"/>
      <c r="J74" s="288"/>
    </row>
    <row r="75" spans="1:29" ht="12.75" customHeight="1" x14ac:dyDescent="0.25">
      <c r="A75" s="295" t="s">
        <v>156</v>
      </c>
      <c r="B75" s="297" t="str">
        <f>Roster!B121</f>
        <v>8:00pm</v>
      </c>
      <c r="C75" s="280"/>
      <c r="D75" s="286"/>
      <c r="E75" s="287"/>
      <c r="F75" s="288" t="e">
        <f>INDEX(Teamlists!A:D,MATCH($F$68,Teamlists!B:B,0)+7,4)</f>
        <v>#N/A</v>
      </c>
      <c r="G75" s="289"/>
      <c r="H75" s="290"/>
      <c r="I75" s="288"/>
      <c r="J75" s="288"/>
    </row>
    <row r="76" spans="1:29" ht="12.75" customHeight="1" x14ac:dyDescent="0.25">
      <c r="A76" s="295"/>
      <c r="B76" s="297"/>
      <c r="C76" s="280"/>
      <c r="D76" s="286"/>
      <c r="E76" s="287"/>
      <c r="F76" s="288"/>
      <c r="G76" s="289"/>
      <c r="H76" s="290"/>
      <c r="I76" s="288"/>
      <c r="J76" s="288"/>
    </row>
    <row r="77" spans="1:29" ht="12.75" customHeight="1" x14ac:dyDescent="0.25">
      <c r="A77" s="295"/>
      <c r="B77" s="297"/>
      <c r="C77" s="280"/>
      <c r="D77" s="286"/>
      <c r="E77" s="287"/>
      <c r="F77" s="288" t="e">
        <f>INDEX(Teamlists!A:D,MATCH($F$68,Teamlists!B:B,0)+9,4)</f>
        <v>#N/A</v>
      </c>
      <c r="G77" s="289"/>
      <c r="H77" s="290"/>
      <c r="I77" s="288"/>
      <c r="J77" s="288"/>
    </row>
    <row r="78" spans="1:29" ht="12.75" customHeight="1" x14ac:dyDescent="0.25">
      <c r="A78" s="298" t="s">
        <v>157</v>
      </c>
      <c r="B78" s="299">
        <f>Roster!C119</f>
        <v>0</v>
      </c>
      <c r="C78" s="280"/>
      <c r="D78" s="286"/>
      <c r="E78" s="287"/>
      <c r="F78" s="288" t="e">
        <f>INDEX(Teamlists!A:D,MATCH($F$68,Teamlists!B:B,0)+10,4)</f>
        <v>#N/A</v>
      </c>
      <c r="G78" s="289"/>
      <c r="H78" s="290"/>
      <c r="I78" s="288"/>
      <c r="J78" s="288"/>
    </row>
    <row r="79" spans="1:29" ht="12.75" customHeight="1" x14ac:dyDescent="0.25">
      <c r="A79" s="298" t="s">
        <v>158</v>
      </c>
      <c r="B79" s="300"/>
      <c r="C79" s="280"/>
      <c r="D79" s="286"/>
      <c r="E79" s="287"/>
      <c r="F79" s="288" t="e">
        <f>INDEX(Teamlists!A:D,MATCH($F$68,Teamlists!B:B,0)+11,4)</f>
        <v>#N/A</v>
      </c>
      <c r="G79" s="289"/>
      <c r="H79" s="290"/>
      <c r="I79" s="288"/>
      <c r="J79" s="288"/>
    </row>
    <row r="80" spans="1:29" ht="12.75" customHeight="1" x14ac:dyDescent="0.25">
      <c r="A80" s="298"/>
      <c r="B80" s="300"/>
      <c r="C80" s="280"/>
      <c r="D80" s="286"/>
      <c r="E80" s="287"/>
      <c r="F80" s="288" t="e">
        <f>INDEX(Teamlists!A:D,MATCH($F$68,Teamlists!B:B,0)+12,4)</f>
        <v>#N/A</v>
      </c>
      <c r="G80" s="289"/>
      <c r="H80" s="290"/>
      <c r="I80" s="288"/>
      <c r="J80" s="288"/>
    </row>
    <row r="81" spans="1:13" ht="12.75" customHeight="1" x14ac:dyDescent="0.25">
      <c r="A81" s="301" t="s">
        <v>159</v>
      </c>
      <c r="B81" s="300"/>
      <c r="C81" s="280"/>
      <c r="D81" s="286"/>
      <c r="E81" s="287"/>
      <c r="F81" s="288" t="e">
        <f>INDEX(Teamlists!A:D,MATCH($F$68,Teamlists!B:B,0)+13,4)</f>
        <v>#N/A</v>
      </c>
      <c r="G81" s="289"/>
      <c r="H81" s="290"/>
      <c r="I81" s="288"/>
      <c r="J81" s="288"/>
    </row>
    <row r="82" spans="1:13" ht="12.75" customHeight="1" x14ac:dyDescent="0.25">
      <c r="A82" s="298" t="s">
        <v>160</v>
      </c>
      <c r="B82" s="300"/>
      <c r="C82" s="280"/>
      <c r="D82" s="286"/>
      <c r="E82" s="287"/>
      <c r="F82" s="288" t="e">
        <f>INDEX(Teamlists!A:D,MATCH($F$68,Teamlists!B:B,0)+14,4)</f>
        <v>#N/A</v>
      </c>
      <c r="G82" s="289"/>
      <c r="H82" s="290"/>
      <c r="I82" s="288"/>
      <c r="J82" s="288"/>
    </row>
    <row r="83" spans="1:13" ht="12.75" customHeight="1" x14ac:dyDescent="0.25">
      <c r="A83" s="298" t="s">
        <v>161</v>
      </c>
      <c r="B83" s="296"/>
      <c r="C83" s="280"/>
      <c r="D83" s="302"/>
      <c r="E83" s="303" t="s">
        <v>87</v>
      </c>
      <c r="F83" s="303" t="s">
        <v>162</v>
      </c>
      <c r="G83" s="304">
        <f>SUM(G69:G82)</f>
        <v>0</v>
      </c>
      <c r="H83" s="280"/>
      <c r="I83" s="280"/>
      <c r="J83" s="280"/>
    </row>
    <row r="84" spans="1:13" ht="6" customHeight="1" x14ac:dyDescent="0.25">
      <c r="A84" s="298"/>
      <c r="B84" s="300"/>
      <c r="C84" s="280"/>
    </row>
    <row r="85" spans="1:13" ht="15" customHeight="1" thickBot="1" x14ac:dyDescent="0.3">
      <c r="A85" s="298"/>
      <c r="B85" s="296"/>
      <c r="C85" s="280"/>
      <c r="D85" s="281"/>
      <c r="E85" s="282" t="s">
        <v>163</v>
      </c>
      <c r="F85" s="279">
        <f>Roster!C123</f>
        <v>0</v>
      </c>
      <c r="G85" s="283" t="s">
        <v>149</v>
      </c>
      <c r="H85" s="283" t="s">
        <v>150</v>
      </c>
      <c r="I85" s="283" t="s">
        <v>151</v>
      </c>
      <c r="J85" s="283" t="s">
        <v>152</v>
      </c>
    </row>
    <row r="86" spans="1:13" ht="12.75" customHeight="1" x14ac:dyDescent="0.25">
      <c r="A86" s="298"/>
      <c r="B86" s="300"/>
      <c r="C86" s="280"/>
      <c r="D86" s="306"/>
      <c r="E86" s="307"/>
      <c r="F86" s="288" t="e">
        <f>INDEX(Teamlists!A:D,MATCH($F$85,Teamlists!B:B,0)+1,4)</f>
        <v>#N/A</v>
      </c>
      <c r="G86" s="289"/>
      <c r="H86" s="290"/>
      <c r="I86" s="288"/>
      <c r="J86" s="288"/>
    </row>
    <row r="87" spans="1:13" ht="12.75" customHeight="1" x14ac:dyDescent="0.25">
      <c r="A87" s="298" t="s">
        <v>164</v>
      </c>
      <c r="B87" s="300">
        <f>Roster!M9</f>
        <v>0</v>
      </c>
      <c r="C87" s="280"/>
      <c r="D87" s="306"/>
      <c r="E87" s="308"/>
      <c r="F87" s="288" t="e">
        <f>INDEX(Teamlists!A:D,MATCH($F$85,Teamlists!B:B,0)+2,4)</f>
        <v>#N/A</v>
      </c>
      <c r="G87" s="289"/>
      <c r="H87" s="290"/>
      <c r="I87" s="288"/>
      <c r="J87" s="288"/>
    </row>
    <row r="88" spans="1:13" ht="12.75" customHeight="1" x14ac:dyDescent="0.25">
      <c r="A88" s="533">
        <f>Roster!M86</f>
        <v>0</v>
      </c>
      <c r="B88" s="534"/>
      <c r="C88" s="280"/>
      <c r="D88" s="306"/>
      <c r="E88" s="308"/>
      <c r="F88" s="288" t="e">
        <f>INDEX(Teamlists!A:D,MATCH($F$85,Teamlists!B:B,0)+3,4)</f>
        <v>#N/A</v>
      </c>
      <c r="G88" s="289"/>
      <c r="H88" s="290"/>
      <c r="I88" s="288"/>
      <c r="J88" s="288"/>
    </row>
    <row r="89" spans="1:13" ht="12.75" customHeight="1" x14ac:dyDescent="0.25">
      <c r="A89" s="533"/>
      <c r="B89" s="534"/>
      <c r="C89" s="280"/>
      <c r="D89" s="306"/>
      <c r="E89" s="287"/>
      <c r="F89" s="288" t="e">
        <f>INDEX(Teamlists!A:D,MATCH($F$85,Teamlists!B:B,0)+4,4)</f>
        <v>#N/A</v>
      </c>
      <c r="G89" s="289"/>
      <c r="H89" s="290"/>
      <c r="I89" s="288"/>
      <c r="J89" s="288"/>
      <c r="M89" s="309"/>
    </row>
    <row r="90" spans="1:13" ht="12.75" customHeight="1" x14ac:dyDescent="0.25">
      <c r="A90" s="310"/>
      <c r="B90" s="311"/>
      <c r="C90" s="280"/>
      <c r="D90" s="306"/>
      <c r="E90" s="287"/>
      <c r="F90" s="288" t="e">
        <f>INDEX(Teamlists!A:D,MATCH($F$85,Teamlists!B:B,0)+5,4)</f>
        <v>#N/A</v>
      </c>
      <c r="G90" s="289"/>
      <c r="H90" s="290"/>
      <c r="I90" s="288"/>
      <c r="J90" s="288"/>
    </row>
    <row r="91" spans="1:13" ht="12.75" customHeight="1" x14ac:dyDescent="0.25">
      <c r="A91" s="298"/>
      <c r="B91" s="300"/>
      <c r="C91" s="280"/>
      <c r="D91" s="306"/>
      <c r="E91" s="287"/>
      <c r="F91" s="288" t="e">
        <f>INDEX(Teamlists!A:D,MATCH($F$85,Teamlists!B:B,0)+6,4)</f>
        <v>#N/A</v>
      </c>
      <c r="G91" s="289"/>
      <c r="H91" s="290"/>
      <c r="I91" s="288"/>
      <c r="J91" s="288"/>
    </row>
    <row r="92" spans="1:13" ht="12.75" customHeight="1" x14ac:dyDescent="0.25">
      <c r="A92" s="298"/>
      <c r="B92" s="300"/>
      <c r="C92" s="280"/>
      <c r="D92" s="306"/>
      <c r="E92" s="287"/>
      <c r="F92" s="288" t="e">
        <f>INDEX(Teamlists!A:D,MATCH($F$85,Teamlists!B:B,0)+7,4)</f>
        <v>#N/A</v>
      </c>
      <c r="G92" s="289"/>
      <c r="H92" s="290"/>
      <c r="I92" s="288"/>
      <c r="J92" s="288"/>
    </row>
    <row r="93" spans="1:13" ht="12.75" customHeight="1" x14ac:dyDescent="0.25">
      <c r="A93" s="298"/>
      <c r="B93" s="300"/>
      <c r="C93" s="280"/>
      <c r="D93" s="306"/>
      <c r="E93" s="287"/>
      <c r="F93" s="288" t="e">
        <f>INDEX(Teamlists!A:D,MATCH($F$85,Teamlists!B:B,0)+8,4)</f>
        <v>#N/A</v>
      </c>
      <c r="G93" s="289"/>
      <c r="H93" s="290"/>
      <c r="I93" s="288"/>
      <c r="J93" s="288"/>
    </row>
    <row r="94" spans="1:13" ht="12.75" customHeight="1" x14ac:dyDescent="0.25">
      <c r="A94" s="298"/>
      <c r="B94" s="300"/>
      <c r="C94" s="280"/>
      <c r="D94" s="306"/>
      <c r="E94" s="287"/>
      <c r="F94" s="288" t="e">
        <f>INDEX(Teamlists!A:D,MATCH($F$85,Teamlists!B:B,0)+9,4)</f>
        <v>#N/A</v>
      </c>
      <c r="G94" s="289"/>
      <c r="H94" s="290"/>
      <c r="I94" s="288"/>
      <c r="J94" s="288"/>
    </row>
    <row r="95" spans="1:13" ht="12.75" customHeight="1" x14ac:dyDescent="0.25">
      <c r="A95" s="298"/>
      <c r="B95" s="300"/>
      <c r="C95" s="280"/>
      <c r="D95" s="306"/>
      <c r="E95" s="287"/>
      <c r="F95" s="288" t="e">
        <f>INDEX(Teamlists!A:D,MATCH($F$85,Teamlists!B:B,0)+10,4)</f>
        <v>#N/A</v>
      </c>
      <c r="G95" s="289"/>
      <c r="H95" s="290"/>
      <c r="I95" s="288"/>
      <c r="J95" s="288"/>
    </row>
    <row r="96" spans="1:13" ht="12.75" customHeight="1" x14ac:dyDescent="0.25">
      <c r="A96" s="298"/>
      <c r="B96" s="300"/>
      <c r="C96" s="280"/>
      <c r="D96" s="306"/>
      <c r="E96" s="287"/>
      <c r="F96" s="288" t="e">
        <f>INDEX(Teamlists!A:D,MATCH($F$85,Teamlists!B:B,0)+11,4)</f>
        <v>#N/A</v>
      </c>
      <c r="G96" s="289"/>
      <c r="H96" s="290"/>
      <c r="I96" s="288"/>
      <c r="J96" s="288"/>
    </row>
    <row r="97" spans="1:10" ht="12.75" customHeight="1" thickBot="1" x14ac:dyDescent="0.3">
      <c r="A97" s="312"/>
      <c r="B97" s="313"/>
      <c r="C97" s="280"/>
      <c r="D97" s="306"/>
      <c r="E97" s="287"/>
      <c r="F97" s="288" t="e">
        <f>INDEX(Teamlists!A:D,MATCH($F$85,Teamlists!B:B,0)+12,4)</f>
        <v>#N/A</v>
      </c>
      <c r="G97" s="289"/>
      <c r="H97" s="290"/>
      <c r="I97" s="288"/>
      <c r="J97" s="288"/>
    </row>
    <row r="98" spans="1:10" ht="12.75" customHeight="1" x14ac:dyDescent="0.25">
      <c r="A98" s="280"/>
      <c r="B98" s="302"/>
      <c r="C98" s="280"/>
      <c r="D98" s="306"/>
      <c r="E98" s="287"/>
      <c r="F98" s="288" t="e">
        <f>INDEX(Teamlists!A:D,MATCH($F$85,Teamlists!B:B,0)+13,4)</f>
        <v>#N/A</v>
      </c>
      <c r="G98" s="289"/>
      <c r="H98" s="290"/>
      <c r="I98" s="288"/>
      <c r="J98" s="288"/>
    </row>
    <row r="99" spans="1:10" ht="12.75" customHeight="1" x14ac:dyDescent="0.25">
      <c r="A99" s="280"/>
      <c r="B99" s="302"/>
      <c r="C99" s="280"/>
      <c r="D99" s="306"/>
      <c r="E99" s="287"/>
      <c r="F99" s="288" t="e">
        <f>INDEX(Teamlists!A:D,MATCH($F$85,Teamlists!B:B,0)+14,4)</f>
        <v>#N/A</v>
      </c>
      <c r="G99" s="289"/>
      <c r="H99" s="290"/>
      <c r="I99" s="288"/>
      <c r="J99" s="288"/>
    </row>
    <row r="100" spans="1:10" ht="12.75" customHeight="1" x14ac:dyDescent="0.25">
      <c r="B100" s="302"/>
      <c r="C100" s="280"/>
      <c r="D100" s="302"/>
      <c r="E100" s="303" t="s">
        <v>87</v>
      </c>
      <c r="F100" s="303" t="s">
        <v>162</v>
      </c>
      <c r="G100" s="304">
        <f>SUM(G86:G99)</f>
        <v>0</v>
      </c>
      <c r="H100" s="280"/>
      <c r="I100" s="280"/>
      <c r="J100" s="280"/>
    </row>
    <row r="101" spans="1:10" ht="15" x14ac:dyDescent="0.25">
      <c r="A101" s="314" t="s">
        <v>165</v>
      </c>
      <c r="B101" s="302"/>
      <c r="C101" s="280"/>
      <c r="D101" s="302"/>
      <c r="E101" s="303"/>
      <c r="F101" s="303"/>
      <c r="G101" s="302"/>
      <c r="H101" s="280"/>
      <c r="I101" s="280"/>
      <c r="J101" s="280"/>
    </row>
    <row r="102" spans="1:10" s="320" customFormat="1" ht="11.4" x14ac:dyDescent="0.2">
      <c r="A102" s="315" t="s">
        <v>166</v>
      </c>
      <c r="B102" s="316"/>
      <c r="C102" s="317"/>
      <c r="D102" s="318"/>
      <c r="E102" s="319"/>
      <c r="F102" s="319"/>
      <c r="G102" s="318"/>
      <c r="H102" s="317"/>
      <c r="I102" s="317"/>
      <c r="J102" s="317"/>
    </row>
    <row r="103" spans="1:10" s="320" customFormat="1" ht="11.4" x14ac:dyDescent="0.2">
      <c r="A103" s="321"/>
      <c r="B103" s="316"/>
      <c r="C103" s="317"/>
      <c r="D103" s="318"/>
      <c r="E103" s="319"/>
      <c r="F103" s="319"/>
      <c r="G103" s="318"/>
      <c r="H103" s="317"/>
      <c r="I103" s="317"/>
      <c r="J103" s="317"/>
    </row>
    <row r="104" spans="1:10" s="320" customFormat="1" ht="11.4" x14ac:dyDescent="0.2">
      <c r="A104" s="322" t="s">
        <v>167</v>
      </c>
      <c r="B104" s="316"/>
      <c r="C104" s="317"/>
      <c r="D104" s="318"/>
      <c r="E104" s="319"/>
      <c r="F104" s="319"/>
      <c r="G104" s="318"/>
      <c r="H104" s="317"/>
      <c r="I104" s="317"/>
      <c r="J104" s="317"/>
    </row>
    <row r="105" spans="1:10" s="320" customFormat="1" ht="11.4" x14ac:dyDescent="0.2">
      <c r="A105" s="321" t="s">
        <v>168</v>
      </c>
      <c r="B105" s="316"/>
      <c r="C105" s="317"/>
      <c r="D105" s="318"/>
      <c r="E105" s="319"/>
      <c r="F105" s="319"/>
      <c r="G105" s="318"/>
      <c r="H105" s="317"/>
      <c r="I105" s="317"/>
      <c r="J105" s="317"/>
    </row>
    <row r="106" spans="1:10" s="320" customFormat="1" ht="11.4" x14ac:dyDescent="0.2">
      <c r="A106" s="321" t="s">
        <v>169</v>
      </c>
      <c r="B106" s="316"/>
      <c r="C106" s="317"/>
      <c r="D106" s="318"/>
      <c r="E106" s="319"/>
      <c r="F106" s="319"/>
      <c r="G106" s="318"/>
      <c r="H106" s="317"/>
      <c r="I106" s="317"/>
      <c r="J106" s="317"/>
    </row>
    <row r="107" spans="1:10" s="320" customFormat="1" ht="11.4" x14ac:dyDescent="0.2">
      <c r="A107" s="321" t="s">
        <v>291</v>
      </c>
      <c r="B107" s="316"/>
      <c r="C107" s="317"/>
      <c r="D107" s="318"/>
      <c r="E107" s="319"/>
      <c r="F107" s="319"/>
      <c r="G107" s="318"/>
      <c r="H107" s="317"/>
      <c r="I107" s="317"/>
      <c r="J107" s="317"/>
    </row>
    <row r="108" spans="1:10" s="320" customFormat="1" ht="11.4" x14ac:dyDescent="0.2">
      <c r="A108" s="323" t="s">
        <v>171</v>
      </c>
      <c r="B108" s="316"/>
      <c r="C108" s="317"/>
      <c r="D108" s="318"/>
      <c r="E108" s="319"/>
      <c r="F108" s="319"/>
      <c r="G108" s="318"/>
      <c r="H108" s="317"/>
      <c r="I108" s="317"/>
      <c r="J108" s="317"/>
    </row>
    <row r="109" spans="1:10" s="320" customFormat="1" ht="11.4" x14ac:dyDescent="0.2">
      <c r="A109" s="321"/>
      <c r="B109" s="316"/>
      <c r="C109" s="317"/>
      <c r="D109" s="318"/>
      <c r="E109" s="319"/>
      <c r="F109" s="319"/>
      <c r="G109" s="318"/>
      <c r="H109" s="317"/>
      <c r="I109" s="317"/>
      <c r="J109" s="317"/>
    </row>
    <row r="110" spans="1:10" s="320" customFormat="1" ht="11.4" x14ac:dyDescent="0.2">
      <c r="A110" s="321" t="s">
        <v>172</v>
      </c>
      <c r="B110" s="316"/>
      <c r="C110" s="317"/>
      <c r="D110" s="318"/>
      <c r="E110" s="319"/>
      <c r="F110" s="319"/>
      <c r="G110" s="318"/>
      <c r="H110" s="317"/>
      <c r="I110" s="317"/>
      <c r="J110" s="317"/>
    </row>
    <row r="111" spans="1:10" s="320" customFormat="1" ht="11.4" x14ac:dyDescent="0.2">
      <c r="A111" s="321" t="s">
        <v>173</v>
      </c>
      <c r="B111" s="316"/>
      <c r="C111" s="317"/>
      <c r="D111" s="318"/>
      <c r="E111" s="319"/>
      <c r="F111" s="319"/>
      <c r="G111" s="318"/>
      <c r="H111" s="317"/>
      <c r="I111" s="317"/>
      <c r="J111" s="317"/>
    </row>
    <row r="112" spans="1:10" s="320" customFormat="1" ht="11.4" x14ac:dyDescent="0.2">
      <c r="A112" s="321"/>
      <c r="B112" s="316"/>
      <c r="C112" s="317"/>
      <c r="D112" s="318"/>
      <c r="E112" s="319"/>
      <c r="F112" s="319"/>
      <c r="G112" s="318"/>
      <c r="H112" s="317"/>
      <c r="I112" s="317"/>
      <c r="J112" s="317"/>
    </row>
    <row r="113" spans="1:29" s="320" customFormat="1" ht="11.4" x14ac:dyDescent="0.2">
      <c r="A113" s="321" t="s">
        <v>174</v>
      </c>
      <c r="B113" s="316"/>
      <c r="C113" s="317"/>
      <c r="D113" s="318"/>
      <c r="E113" s="319"/>
      <c r="F113" s="319"/>
      <c r="G113" s="318"/>
      <c r="H113" s="317"/>
      <c r="I113" s="317"/>
      <c r="J113" s="317"/>
    </row>
    <row r="114" spans="1:29" s="320" customFormat="1" ht="11.4" x14ac:dyDescent="0.2">
      <c r="A114" s="321"/>
      <c r="B114" s="316"/>
      <c r="C114" s="317"/>
      <c r="D114" s="318"/>
      <c r="E114" s="319"/>
      <c r="F114" s="319"/>
      <c r="G114" s="318"/>
      <c r="H114" s="317"/>
      <c r="I114" s="317"/>
      <c r="J114" s="317"/>
    </row>
    <row r="115" spans="1:29" s="320" customFormat="1" ht="11.4" x14ac:dyDescent="0.2">
      <c r="A115" s="321" t="s">
        <v>175</v>
      </c>
      <c r="B115" s="316"/>
      <c r="C115" s="317"/>
      <c r="D115" s="318"/>
      <c r="E115" s="319"/>
      <c r="F115" s="319"/>
      <c r="G115" s="318"/>
      <c r="H115" s="317"/>
      <c r="I115" s="317"/>
      <c r="J115" s="317"/>
    </row>
    <row r="116" spans="1:29" s="320" customFormat="1" ht="12" customHeight="1" x14ac:dyDescent="0.2">
      <c r="A116" s="321" t="s">
        <v>176</v>
      </c>
      <c r="B116" s="316"/>
      <c r="C116" s="317"/>
      <c r="D116" s="318"/>
      <c r="E116" s="319"/>
      <c r="F116" s="319"/>
      <c r="G116" s="318"/>
      <c r="H116" s="317"/>
      <c r="I116" s="317"/>
      <c r="J116" s="317"/>
    </row>
    <row r="117" spans="1:29" s="320" customFormat="1" ht="6" customHeight="1" x14ac:dyDescent="0.2">
      <c r="A117" s="321"/>
      <c r="B117" s="316"/>
      <c r="C117" s="317"/>
      <c r="D117" s="318"/>
      <c r="E117" s="319"/>
      <c r="F117" s="319"/>
      <c r="G117" s="318"/>
      <c r="H117" s="317"/>
      <c r="I117" s="317"/>
      <c r="J117" s="317"/>
    </row>
    <row r="118" spans="1:29" s="320" customFormat="1" ht="12" customHeight="1" x14ac:dyDescent="0.2">
      <c r="A118" s="321" t="s">
        <v>177</v>
      </c>
      <c r="B118" s="316"/>
      <c r="C118" s="317"/>
      <c r="D118" s="318"/>
      <c r="E118" s="319"/>
      <c r="F118" s="319"/>
      <c r="G118" s="318"/>
      <c r="H118" s="317"/>
      <c r="I118" s="317"/>
      <c r="J118" s="317"/>
    </row>
    <row r="119" spans="1:29" s="320" customFormat="1" ht="12" customHeight="1" x14ac:dyDescent="0.2">
      <c r="A119" s="321" t="s">
        <v>178</v>
      </c>
      <c r="B119" s="316"/>
      <c r="C119" s="317"/>
      <c r="D119" s="318"/>
      <c r="E119" s="319"/>
      <c r="F119" s="319"/>
      <c r="G119" s="318"/>
      <c r="H119" s="317"/>
      <c r="I119" s="317"/>
      <c r="J119" s="317"/>
    </row>
    <row r="120" spans="1:29" s="320" customFormat="1" ht="12" customHeight="1" x14ac:dyDescent="0.2">
      <c r="A120" s="321" t="s">
        <v>179</v>
      </c>
      <c r="B120" s="316"/>
      <c r="C120" s="317"/>
      <c r="D120" s="318"/>
      <c r="E120" s="319"/>
      <c r="F120" s="319"/>
      <c r="G120" s="318"/>
      <c r="H120" s="317"/>
      <c r="I120" s="317"/>
      <c r="J120" s="317"/>
    </row>
    <row r="121" spans="1:29" s="320" customFormat="1" ht="6" customHeight="1" x14ac:dyDescent="0.2">
      <c r="A121" s="321"/>
      <c r="B121" s="316"/>
      <c r="C121" s="317"/>
      <c r="D121" s="318"/>
      <c r="E121" s="319"/>
      <c r="F121" s="319"/>
      <c r="G121" s="318"/>
      <c r="H121" s="317"/>
      <c r="I121" s="317"/>
      <c r="J121" s="317"/>
    </row>
    <row r="122" spans="1:29" s="320" customFormat="1" ht="15.75" customHeight="1" x14ac:dyDescent="0.2">
      <c r="A122" s="322" t="s">
        <v>180</v>
      </c>
      <c r="B122" s="316"/>
      <c r="C122" s="317"/>
      <c r="D122" s="318"/>
      <c r="E122" s="319"/>
      <c r="F122" s="319"/>
      <c r="G122" s="318"/>
      <c r="H122" s="317"/>
      <c r="I122" s="317"/>
      <c r="J122" s="317"/>
    </row>
    <row r="123" spans="1:29" s="320" customFormat="1" ht="12" customHeight="1" x14ac:dyDescent="0.2">
      <c r="A123" s="321" t="s">
        <v>181</v>
      </c>
      <c r="B123" s="316"/>
      <c r="C123" s="317"/>
      <c r="D123" s="318"/>
      <c r="E123" s="319"/>
      <c r="F123" s="319"/>
      <c r="G123" s="318"/>
      <c r="H123" s="317"/>
      <c r="I123" s="317"/>
      <c r="J123" s="317"/>
    </row>
    <row r="124" spans="1:29" s="320" customFormat="1" ht="6" customHeight="1" x14ac:dyDescent="0.2">
      <c r="A124" s="321"/>
      <c r="B124" s="316"/>
      <c r="C124" s="317"/>
      <c r="D124" s="318"/>
      <c r="E124" s="319"/>
      <c r="F124" s="319"/>
      <c r="G124" s="318"/>
      <c r="H124" s="317"/>
      <c r="I124" s="317"/>
      <c r="J124" s="317"/>
    </row>
    <row r="125" spans="1:29" s="320" customFormat="1" ht="12" customHeight="1" x14ac:dyDescent="0.2">
      <c r="A125" s="321" t="s">
        <v>182</v>
      </c>
      <c r="B125" s="316"/>
      <c r="C125" s="317"/>
      <c r="D125" s="318"/>
      <c r="E125" s="319"/>
      <c r="F125" s="319"/>
      <c r="G125" s="318"/>
      <c r="H125" s="317"/>
      <c r="I125" s="317"/>
      <c r="J125" s="317"/>
    </row>
    <row r="126" spans="1:29" s="320" customFormat="1" ht="6" customHeight="1" x14ac:dyDescent="0.2">
      <c r="A126" s="321"/>
      <c r="B126" s="316"/>
      <c r="C126" s="317"/>
      <c r="D126" s="318"/>
      <c r="E126" s="319"/>
      <c r="F126" s="319"/>
      <c r="G126" s="318"/>
      <c r="H126" s="317"/>
      <c r="I126" s="317"/>
      <c r="J126" s="317"/>
    </row>
    <row r="127" spans="1:29" s="320" customFormat="1" ht="4.5" customHeight="1" x14ac:dyDescent="0.2">
      <c r="A127" s="321"/>
      <c r="B127" s="316"/>
      <c r="C127" s="317"/>
      <c r="D127" s="318"/>
      <c r="E127" s="319"/>
      <c r="F127" s="319"/>
      <c r="G127" s="318"/>
      <c r="H127" s="317"/>
      <c r="I127" s="317"/>
      <c r="J127" s="317"/>
    </row>
    <row r="128" spans="1:29" s="334" customFormat="1" ht="15.75" customHeight="1" x14ac:dyDescent="0.3">
      <c r="A128" s="532" t="s">
        <v>292</v>
      </c>
      <c r="B128" s="531"/>
      <c r="C128" s="531"/>
      <c r="D128" s="531"/>
      <c r="E128" s="531"/>
      <c r="F128" s="531"/>
      <c r="G128" s="531"/>
      <c r="H128" s="531"/>
      <c r="I128" s="531"/>
      <c r="J128" s="531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</row>
    <row r="129" spans="1:29" s="334" customFormat="1" ht="15.75" customHeight="1" x14ac:dyDescent="0.3">
      <c r="A129" s="530" t="s">
        <v>184</v>
      </c>
      <c r="B129" s="531"/>
      <c r="C129" s="531"/>
      <c r="D129" s="531"/>
      <c r="E129" s="531"/>
      <c r="F129" s="531"/>
      <c r="G129" s="531"/>
      <c r="H129" s="531"/>
      <c r="I129" s="531"/>
      <c r="J129" s="531"/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  <c r="AA129" s="333"/>
      <c r="AB129" s="333"/>
      <c r="AC129" s="333"/>
    </row>
    <row r="130" spans="1:29" s="334" customFormat="1" ht="15.75" customHeight="1" x14ac:dyDescent="0.3">
      <c r="A130" s="530" t="s">
        <v>184</v>
      </c>
      <c r="B130" s="531"/>
      <c r="C130" s="531"/>
      <c r="D130" s="531"/>
      <c r="E130" s="531"/>
      <c r="F130" s="531"/>
      <c r="G130" s="531"/>
      <c r="H130" s="531"/>
      <c r="I130" s="531"/>
      <c r="J130" s="531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3"/>
      <c r="AB130" s="333"/>
      <c r="AC130" s="333"/>
    </row>
    <row r="131" spans="1:29" s="333" customFormat="1" ht="6" customHeight="1" x14ac:dyDescent="0.2">
      <c r="A131" s="321"/>
    </row>
    <row r="132" spans="1:29" s="334" customFormat="1" ht="15.75" customHeight="1" x14ac:dyDescent="0.3">
      <c r="A132" s="532" t="s">
        <v>293</v>
      </c>
      <c r="B132" s="531"/>
      <c r="C132" s="531"/>
      <c r="D132" s="531"/>
      <c r="E132" s="531"/>
      <c r="F132" s="531"/>
      <c r="G132" s="531"/>
      <c r="H132" s="531"/>
      <c r="I132" s="531"/>
      <c r="J132" s="531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  <c r="AA132" s="333"/>
      <c r="AB132" s="333"/>
      <c r="AC132" s="333"/>
    </row>
    <row r="133" spans="1:29" s="334" customFormat="1" ht="15.75" customHeight="1" x14ac:dyDescent="0.3">
      <c r="A133" s="530" t="s">
        <v>184</v>
      </c>
      <c r="B133" s="531"/>
      <c r="C133" s="531"/>
      <c r="D133" s="531"/>
      <c r="E133" s="531"/>
      <c r="F133" s="531"/>
      <c r="G133" s="531"/>
      <c r="H133" s="531"/>
      <c r="I133" s="531"/>
      <c r="J133" s="531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  <c r="AA133" s="333"/>
      <c r="AB133" s="333"/>
      <c r="AC133" s="333"/>
    </row>
    <row r="134" spans="1:29" s="334" customFormat="1" ht="15.75" customHeight="1" thickBot="1" x14ac:dyDescent="0.35">
      <c r="A134" s="530" t="s">
        <v>184</v>
      </c>
      <c r="B134" s="531"/>
      <c r="C134" s="531"/>
      <c r="D134" s="531"/>
      <c r="E134" s="531"/>
      <c r="F134" s="531"/>
      <c r="G134" s="531"/>
      <c r="H134" s="531"/>
      <c r="I134" s="531"/>
      <c r="J134" s="531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  <c r="AA134" s="333"/>
      <c r="AB134" s="333"/>
      <c r="AC134" s="333"/>
    </row>
    <row r="135" spans="1:29" ht="15" customHeight="1" thickBot="1" x14ac:dyDescent="0.3">
      <c r="A135" s="535" t="s">
        <v>147</v>
      </c>
      <c r="B135" s="536"/>
      <c r="C135" s="280"/>
      <c r="D135" s="281"/>
      <c r="E135" s="282" t="s">
        <v>148</v>
      </c>
      <c r="F135" s="279">
        <f>Roster!C125</f>
        <v>0</v>
      </c>
      <c r="G135" s="283" t="s">
        <v>149</v>
      </c>
      <c r="H135" s="283" t="s">
        <v>150</v>
      </c>
      <c r="I135" s="283" t="s">
        <v>151</v>
      </c>
      <c r="J135" s="283" t="s">
        <v>152</v>
      </c>
      <c r="M135" s="285"/>
    </row>
    <row r="136" spans="1:29" ht="12.75" customHeight="1" x14ac:dyDescent="0.25">
      <c r="A136" s="537" t="s">
        <v>153</v>
      </c>
      <c r="B136" s="538"/>
      <c r="C136" s="280"/>
      <c r="D136" s="286"/>
      <c r="E136" s="287"/>
      <c r="F136" s="288" t="e">
        <f>INDEX(Teamlists!A:D,MATCH($F$135,Teamlists!B:B,0)+1,4)</f>
        <v>#N/A</v>
      </c>
      <c r="G136" s="289"/>
      <c r="H136" s="290"/>
      <c r="I136" s="288"/>
      <c r="J136" s="288"/>
    </row>
    <row r="137" spans="1:29" ht="12.75" customHeight="1" x14ac:dyDescent="0.25">
      <c r="A137" s="539" t="str">
        <f>$A$3</f>
        <v>Pennant 2 2013 1st Semi Final</v>
      </c>
      <c r="B137" s="540"/>
      <c r="C137" s="280"/>
      <c r="D137" s="286"/>
      <c r="E137" s="287"/>
      <c r="F137" s="288" t="e">
        <f>INDEX(Teamlists!A:D,MATCH($F$135,Teamlists!B:B,0)+2,4)</f>
        <v>#N/A</v>
      </c>
      <c r="G137" s="289"/>
      <c r="H137" s="290"/>
      <c r="I137" s="288"/>
      <c r="J137" s="288"/>
    </row>
    <row r="138" spans="1:29" ht="12.75" customHeight="1" thickBot="1" x14ac:dyDescent="0.3">
      <c r="A138" s="541">
        <f>Roster!C116</f>
        <v>42312</v>
      </c>
      <c r="B138" s="542"/>
      <c r="C138" s="280"/>
      <c r="D138" s="286"/>
      <c r="E138" s="287"/>
      <c r="F138" s="288" t="e">
        <f>INDEX(Teamlists!A:D,MATCH($F$135,Teamlists!B:B,0)+3,4)</f>
        <v>#N/A</v>
      </c>
      <c r="G138" s="289"/>
      <c r="H138" s="290"/>
      <c r="I138" s="288"/>
      <c r="J138" s="288"/>
    </row>
    <row r="139" spans="1:29" ht="12.75" customHeight="1" thickBot="1" x14ac:dyDescent="0.3">
      <c r="A139" s="291"/>
      <c r="B139" s="292"/>
      <c r="C139" s="280"/>
      <c r="D139" s="286"/>
      <c r="E139" s="287"/>
      <c r="F139" s="288" t="e">
        <f>INDEX(Teamlists!A:D,MATCH($F$135,Teamlists!B:B,0)+4,4)</f>
        <v>#N/A</v>
      </c>
      <c r="G139" s="289"/>
      <c r="H139" s="290"/>
      <c r="I139" s="288"/>
      <c r="J139" s="288"/>
    </row>
    <row r="140" spans="1:29" ht="12.75" customHeight="1" x14ac:dyDescent="0.25">
      <c r="A140" s="293" t="s">
        <v>154</v>
      </c>
      <c r="B140" s="294" t="str">
        <f>Roster!C124</f>
        <v>A Grade</v>
      </c>
      <c r="C140" s="280"/>
      <c r="D140" s="286"/>
      <c r="E140" s="287"/>
      <c r="F140" s="288" t="e">
        <f>INDEX(Teamlists!A:D,MATCH($F$135,Teamlists!B:B,0)+5,4)</f>
        <v>#N/A</v>
      </c>
      <c r="G140" s="289"/>
      <c r="H140" s="290"/>
      <c r="I140" s="288"/>
      <c r="J140" s="288"/>
    </row>
    <row r="141" spans="1:29" ht="12.75" customHeight="1" x14ac:dyDescent="0.25">
      <c r="A141" s="295" t="s">
        <v>155</v>
      </c>
      <c r="B141" s="296" t="str">
        <f>Roster!C117</f>
        <v>Court 1</v>
      </c>
      <c r="C141" s="280"/>
      <c r="D141" s="286"/>
      <c r="E141" s="287"/>
      <c r="F141" s="288" t="e">
        <f>INDEX(Teamlists!A:D,MATCH($F$135,Teamlists!B:B,0)+6,4)</f>
        <v>#N/A</v>
      </c>
      <c r="G141" s="289"/>
      <c r="H141" s="290"/>
      <c r="I141" s="288"/>
      <c r="J141" s="288"/>
    </row>
    <row r="142" spans="1:29" ht="12.75" customHeight="1" x14ac:dyDescent="0.25">
      <c r="A142" s="295" t="s">
        <v>156</v>
      </c>
      <c r="B142" s="297" t="str">
        <f>Roster!B124</f>
        <v>8:45pm</v>
      </c>
      <c r="C142" s="280"/>
      <c r="D142" s="286"/>
      <c r="E142" s="287"/>
      <c r="F142" s="288" t="e">
        <f>INDEX(Teamlists!A:D,MATCH($F$135,Teamlists!B:B,0)+7,4)</f>
        <v>#N/A</v>
      </c>
      <c r="G142" s="289"/>
      <c r="H142" s="290"/>
      <c r="I142" s="288"/>
      <c r="J142" s="288"/>
    </row>
    <row r="143" spans="1:29" ht="12.75" customHeight="1" x14ac:dyDescent="0.25">
      <c r="A143" s="295"/>
      <c r="B143" s="297"/>
      <c r="C143" s="280"/>
      <c r="D143" s="286"/>
      <c r="E143" s="287"/>
      <c r="F143" s="288" t="e">
        <f>INDEX(Teamlists!A:D,MATCH($F$18,Teamlists!B:B,0)+8,4)</f>
        <v>#N/A</v>
      </c>
      <c r="G143" s="289"/>
      <c r="H143" s="290"/>
      <c r="I143" s="288"/>
      <c r="J143" s="288"/>
    </row>
    <row r="144" spans="1:29" ht="12.75" customHeight="1" x14ac:dyDescent="0.25">
      <c r="A144" s="295"/>
      <c r="B144" s="297"/>
      <c r="C144" s="280"/>
      <c r="D144" s="286"/>
      <c r="E144" s="287"/>
      <c r="F144" s="288" t="e">
        <f>INDEX(Teamlists!A:D,MATCH($F$135,Teamlists!B:B,0)+9,4)</f>
        <v>#N/A</v>
      </c>
      <c r="G144" s="289"/>
      <c r="H144" s="290"/>
      <c r="I144" s="288"/>
      <c r="J144" s="288"/>
    </row>
    <row r="145" spans="1:13" ht="12.75" customHeight="1" x14ac:dyDescent="0.25">
      <c r="A145" s="298" t="s">
        <v>157</v>
      </c>
      <c r="B145" s="299">
        <f>Roster!C123</f>
        <v>0</v>
      </c>
      <c r="C145" s="280"/>
      <c r="D145" s="286"/>
      <c r="E145" s="287"/>
      <c r="F145" s="288" t="e">
        <f>INDEX(Teamlists!A:D,MATCH($F$135,Teamlists!B:B,0)+10,4)</f>
        <v>#N/A</v>
      </c>
      <c r="G145" s="289"/>
      <c r="H145" s="290"/>
      <c r="I145" s="288"/>
      <c r="J145" s="288"/>
    </row>
    <row r="146" spans="1:13" ht="12.75" customHeight="1" x14ac:dyDescent="0.25">
      <c r="A146" s="298" t="s">
        <v>158</v>
      </c>
      <c r="B146" s="300"/>
      <c r="C146" s="280"/>
      <c r="D146" s="286"/>
      <c r="E146" s="287"/>
      <c r="F146" s="288" t="e">
        <f>INDEX(Teamlists!A:D,MATCH($F$135,Teamlists!B:B,0)+11,4)</f>
        <v>#N/A</v>
      </c>
      <c r="G146" s="289"/>
      <c r="H146" s="290"/>
      <c r="I146" s="288"/>
      <c r="J146" s="288"/>
    </row>
    <row r="147" spans="1:13" ht="12.75" customHeight="1" x14ac:dyDescent="0.25">
      <c r="A147" s="298"/>
      <c r="B147" s="300"/>
      <c r="C147" s="280"/>
      <c r="D147" s="286"/>
      <c r="E147" s="287"/>
      <c r="F147" s="288" t="e">
        <f>INDEX(Teamlists!A:D,MATCH($F$135,Teamlists!B:B,0)+12,4)</f>
        <v>#N/A</v>
      </c>
      <c r="G147" s="289"/>
      <c r="H147" s="290"/>
      <c r="I147" s="288"/>
      <c r="J147" s="288"/>
    </row>
    <row r="148" spans="1:13" ht="12.75" customHeight="1" x14ac:dyDescent="0.25">
      <c r="A148" s="301" t="s">
        <v>159</v>
      </c>
      <c r="B148" s="300"/>
      <c r="C148" s="280"/>
      <c r="D148" s="286"/>
      <c r="E148" s="287"/>
      <c r="F148" s="288" t="e">
        <f>INDEX(Teamlists!A:D,MATCH($F$135,Teamlists!B:B,0)+13,4)</f>
        <v>#N/A</v>
      </c>
      <c r="G148" s="289"/>
      <c r="H148" s="290"/>
      <c r="I148" s="288"/>
      <c r="J148" s="288"/>
    </row>
    <row r="149" spans="1:13" ht="12.75" customHeight="1" x14ac:dyDescent="0.25">
      <c r="A149" s="298" t="s">
        <v>160</v>
      </c>
      <c r="B149" s="300"/>
      <c r="C149" s="280"/>
      <c r="D149" s="286"/>
      <c r="E149" s="287"/>
      <c r="F149" s="288" t="e">
        <f>INDEX(Teamlists!A:D,MATCH($F$135,Teamlists!B:B,0)+14,4)</f>
        <v>#N/A</v>
      </c>
      <c r="G149" s="289"/>
      <c r="H149" s="290"/>
      <c r="I149" s="288"/>
      <c r="J149" s="288"/>
    </row>
    <row r="150" spans="1:13" ht="12.75" customHeight="1" x14ac:dyDescent="0.25">
      <c r="A150" s="298" t="s">
        <v>161</v>
      </c>
      <c r="B150" s="296"/>
      <c r="C150" s="280"/>
      <c r="D150" s="302"/>
      <c r="E150" s="303" t="s">
        <v>87</v>
      </c>
      <c r="F150" s="303" t="s">
        <v>162</v>
      </c>
      <c r="G150" s="304">
        <f>SUM(G136:G149)</f>
        <v>0</v>
      </c>
      <c r="H150" s="280"/>
      <c r="I150" s="280"/>
      <c r="J150" s="280"/>
    </row>
    <row r="151" spans="1:13" ht="6" customHeight="1" x14ac:dyDescent="0.25">
      <c r="A151" s="298"/>
      <c r="B151" s="300"/>
      <c r="C151" s="280"/>
    </row>
    <row r="152" spans="1:13" ht="15" customHeight="1" thickBot="1" x14ac:dyDescent="0.3">
      <c r="A152" s="298"/>
      <c r="B152" s="296"/>
      <c r="C152" s="280"/>
      <c r="D152" s="281"/>
      <c r="E152" s="282" t="s">
        <v>163</v>
      </c>
      <c r="F152" s="279">
        <f>Roster!C126</f>
        <v>0</v>
      </c>
      <c r="G152" s="283" t="s">
        <v>149</v>
      </c>
      <c r="H152" s="283" t="s">
        <v>150</v>
      </c>
      <c r="I152" s="283" t="s">
        <v>151</v>
      </c>
      <c r="J152" s="283" t="s">
        <v>152</v>
      </c>
    </row>
    <row r="153" spans="1:13" ht="12.75" customHeight="1" x14ac:dyDescent="0.25">
      <c r="A153" s="298"/>
      <c r="B153" s="300"/>
      <c r="C153" s="280"/>
      <c r="D153" s="306"/>
      <c r="E153" s="307"/>
      <c r="F153" s="288" t="e">
        <f>INDEX(Teamlists!A:D,MATCH($F$152,Teamlists!B:B,0)+1,4)</f>
        <v>#N/A</v>
      </c>
      <c r="G153" s="289"/>
      <c r="H153" s="290"/>
      <c r="I153" s="288"/>
      <c r="J153" s="288"/>
    </row>
    <row r="154" spans="1:13" ht="12.75" customHeight="1" x14ac:dyDescent="0.25">
      <c r="A154" s="298" t="s">
        <v>164</v>
      </c>
      <c r="B154" s="300">
        <f>Roster!N9</f>
        <v>0</v>
      </c>
      <c r="C154" s="280"/>
      <c r="D154" s="306"/>
      <c r="E154" s="308"/>
      <c r="F154" s="288" t="e">
        <f>INDEX(Teamlists!A:D,MATCH($F$152,Teamlists!B:B,0)+2,4)</f>
        <v>#N/A</v>
      </c>
      <c r="G154" s="289"/>
      <c r="H154" s="290"/>
      <c r="I154" s="288"/>
      <c r="J154" s="288"/>
    </row>
    <row r="155" spans="1:13" ht="12.75" customHeight="1" x14ac:dyDescent="0.25">
      <c r="A155" s="533">
        <f>Roster!N86</f>
        <v>0</v>
      </c>
      <c r="B155" s="534"/>
      <c r="C155" s="280"/>
      <c r="D155" s="306"/>
      <c r="E155" s="308"/>
      <c r="F155" s="288" t="e">
        <f>INDEX(Teamlists!A:D,MATCH($F$152,Teamlists!B:B,0)+3,4)</f>
        <v>#N/A</v>
      </c>
      <c r="G155" s="289"/>
      <c r="H155" s="290"/>
      <c r="I155" s="288"/>
      <c r="J155" s="288"/>
    </row>
    <row r="156" spans="1:13" ht="12.75" customHeight="1" x14ac:dyDescent="0.25">
      <c r="A156" s="533"/>
      <c r="B156" s="534"/>
      <c r="C156" s="280"/>
      <c r="D156" s="306"/>
      <c r="E156" s="287"/>
      <c r="F156" s="288" t="e">
        <f>INDEX(Teamlists!A:D,MATCH($F$152,Teamlists!B:B,0)+4,4)</f>
        <v>#N/A</v>
      </c>
      <c r="G156" s="289"/>
      <c r="H156" s="290"/>
      <c r="I156" s="288"/>
      <c r="J156" s="288"/>
      <c r="M156" s="309"/>
    </row>
    <row r="157" spans="1:13" ht="12.75" customHeight="1" x14ac:dyDescent="0.25">
      <c r="A157" s="310"/>
      <c r="B157" s="311"/>
      <c r="C157" s="280"/>
      <c r="D157" s="306"/>
      <c r="E157" s="287"/>
      <c r="F157" s="288" t="e">
        <f>INDEX(Teamlists!A:D,MATCH($F$152,Teamlists!B:B,0)+5,4)</f>
        <v>#N/A</v>
      </c>
      <c r="G157" s="289"/>
      <c r="H157" s="290"/>
      <c r="I157" s="288"/>
      <c r="J157" s="288"/>
    </row>
    <row r="158" spans="1:13" ht="12.75" customHeight="1" x14ac:dyDescent="0.25">
      <c r="A158" s="298"/>
      <c r="B158" s="300"/>
      <c r="C158" s="280"/>
      <c r="D158" s="306"/>
      <c r="E158" s="287"/>
      <c r="F158" s="288" t="e">
        <f>INDEX(Teamlists!A:D,MATCH($F$152,Teamlists!B:B,0)+6,4)</f>
        <v>#N/A</v>
      </c>
      <c r="G158" s="289"/>
      <c r="H158" s="290"/>
      <c r="I158" s="288"/>
      <c r="J158" s="288"/>
    </row>
    <row r="159" spans="1:13" ht="12.75" customHeight="1" x14ac:dyDescent="0.25">
      <c r="A159" s="298"/>
      <c r="B159" s="300"/>
      <c r="C159" s="280"/>
      <c r="D159" s="306"/>
      <c r="E159" s="287"/>
      <c r="F159" s="288" t="e">
        <f>INDEX(Teamlists!A:D,MATCH($F$152,Teamlists!B:B,0)+7,4)</f>
        <v>#N/A</v>
      </c>
      <c r="G159" s="289"/>
      <c r="H159" s="290"/>
      <c r="I159" s="288"/>
      <c r="J159" s="288"/>
    </row>
    <row r="160" spans="1:13" ht="12.75" customHeight="1" x14ac:dyDescent="0.25">
      <c r="A160" s="298"/>
      <c r="B160" s="300"/>
      <c r="C160" s="280"/>
      <c r="D160" s="306"/>
      <c r="E160" s="287"/>
      <c r="F160" s="288" t="e">
        <f>INDEX(Teamlists!A:D,MATCH($F$152,Teamlists!B:B,0)+8,4)</f>
        <v>#N/A</v>
      </c>
      <c r="G160" s="289"/>
      <c r="H160" s="290"/>
      <c r="I160" s="288"/>
      <c r="J160" s="288"/>
    </row>
    <row r="161" spans="1:10" ht="12.75" customHeight="1" x14ac:dyDescent="0.25">
      <c r="A161" s="298"/>
      <c r="B161" s="300"/>
      <c r="C161" s="280"/>
      <c r="D161" s="306"/>
      <c r="E161" s="287"/>
      <c r="F161" s="288" t="e">
        <f>INDEX(Teamlists!A:D,MATCH($F$152,Teamlists!B:B,0)+9,4)</f>
        <v>#N/A</v>
      </c>
      <c r="G161" s="289"/>
      <c r="H161" s="290"/>
      <c r="I161" s="288"/>
      <c r="J161" s="288"/>
    </row>
    <row r="162" spans="1:10" ht="12.75" customHeight="1" x14ac:dyDescent="0.25">
      <c r="A162" s="298"/>
      <c r="B162" s="300"/>
      <c r="C162" s="280"/>
      <c r="D162" s="306"/>
      <c r="E162" s="287"/>
      <c r="F162" s="288" t="e">
        <f>INDEX(Teamlists!A:D,MATCH($F$152,Teamlists!B:B,0)+10,4)</f>
        <v>#N/A</v>
      </c>
      <c r="G162" s="289"/>
      <c r="H162" s="290"/>
      <c r="I162" s="288"/>
      <c r="J162" s="288"/>
    </row>
    <row r="163" spans="1:10" ht="12.75" customHeight="1" x14ac:dyDescent="0.25">
      <c r="A163" s="298"/>
      <c r="B163" s="300"/>
      <c r="C163" s="280"/>
      <c r="D163" s="306"/>
      <c r="E163" s="287"/>
      <c r="F163" s="288" t="e">
        <f>INDEX(Teamlists!A:D,MATCH($F$152,Teamlists!B:B,0)+11,4)</f>
        <v>#N/A</v>
      </c>
      <c r="G163" s="289"/>
      <c r="H163" s="290"/>
      <c r="I163" s="288"/>
      <c r="J163" s="288"/>
    </row>
    <row r="164" spans="1:10" ht="12.75" customHeight="1" thickBot="1" x14ac:dyDescent="0.3">
      <c r="A164" s="312"/>
      <c r="B164" s="313"/>
      <c r="C164" s="280"/>
      <c r="D164" s="306"/>
      <c r="E164" s="287"/>
      <c r="F164" s="288" t="e">
        <f>INDEX(Teamlists!A:D,MATCH($F$152,Teamlists!B:B,0)+12,4)</f>
        <v>#N/A</v>
      </c>
      <c r="G164" s="289"/>
      <c r="H164" s="290"/>
      <c r="I164" s="288"/>
      <c r="J164" s="288"/>
    </row>
    <row r="165" spans="1:10" ht="12.75" customHeight="1" x14ac:dyDescent="0.25">
      <c r="A165" s="280"/>
      <c r="B165" s="302"/>
      <c r="C165" s="280"/>
      <c r="D165" s="306"/>
      <c r="E165" s="287"/>
      <c r="F165" s="288" t="e">
        <f>INDEX(Teamlists!A:D,MATCH($F$152,Teamlists!B:B,0)+13,4)</f>
        <v>#N/A</v>
      </c>
      <c r="G165" s="289"/>
      <c r="H165" s="290"/>
      <c r="I165" s="288"/>
      <c r="J165" s="288"/>
    </row>
    <row r="166" spans="1:10" ht="12.75" customHeight="1" x14ac:dyDescent="0.25">
      <c r="A166" s="280"/>
      <c r="B166" s="302"/>
      <c r="C166" s="280"/>
      <c r="D166" s="306"/>
      <c r="E166" s="287"/>
      <c r="F166" s="288" t="e">
        <f>INDEX(Teamlists!A:D,MATCH($F$152,Teamlists!B:B,0)+14,4)</f>
        <v>#N/A</v>
      </c>
      <c r="G166" s="289"/>
      <c r="H166" s="290"/>
      <c r="I166" s="288"/>
      <c r="J166" s="288"/>
    </row>
    <row r="167" spans="1:10" ht="12.75" customHeight="1" x14ac:dyDescent="0.25">
      <c r="B167" s="302"/>
      <c r="C167" s="280"/>
      <c r="D167" s="302"/>
      <c r="E167" s="303" t="s">
        <v>87</v>
      </c>
      <c r="F167" s="303" t="s">
        <v>162</v>
      </c>
      <c r="G167" s="304">
        <f>SUM(G153:G166)</f>
        <v>0</v>
      </c>
      <c r="H167" s="280"/>
      <c r="I167" s="280"/>
      <c r="J167" s="280"/>
    </row>
    <row r="168" spans="1:10" ht="15" x14ac:dyDescent="0.25">
      <c r="A168" s="314" t="s">
        <v>165</v>
      </c>
      <c r="B168" s="302"/>
      <c r="C168" s="280"/>
      <c r="D168" s="302"/>
      <c r="E168" s="303"/>
      <c r="F168" s="303"/>
      <c r="G168" s="302"/>
      <c r="H168" s="280"/>
      <c r="I168" s="280"/>
      <c r="J168" s="280"/>
    </row>
    <row r="169" spans="1:10" s="320" customFormat="1" ht="11.4" x14ac:dyDescent="0.2">
      <c r="A169" s="315" t="s">
        <v>166</v>
      </c>
      <c r="B169" s="316"/>
      <c r="C169" s="317"/>
      <c r="D169" s="318"/>
      <c r="E169" s="319"/>
      <c r="F169" s="319"/>
      <c r="G169" s="318"/>
      <c r="H169" s="317"/>
      <c r="I169" s="317"/>
      <c r="J169" s="317"/>
    </row>
    <row r="170" spans="1:10" s="320" customFormat="1" ht="11.4" x14ac:dyDescent="0.2">
      <c r="A170" s="321"/>
      <c r="B170" s="316"/>
      <c r="C170" s="317"/>
      <c r="D170" s="318"/>
      <c r="E170" s="319"/>
      <c r="F170" s="319"/>
      <c r="G170" s="318"/>
      <c r="H170" s="317"/>
      <c r="I170" s="317"/>
      <c r="J170" s="317"/>
    </row>
    <row r="171" spans="1:10" s="320" customFormat="1" ht="11.4" x14ac:dyDescent="0.2">
      <c r="A171" s="322" t="s">
        <v>167</v>
      </c>
      <c r="B171" s="316"/>
      <c r="C171" s="317"/>
      <c r="D171" s="318"/>
      <c r="E171" s="319"/>
      <c r="F171" s="319"/>
      <c r="G171" s="318"/>
      <c r="H171" s="317"/>
      <c r="I171" s="317"/>
      <c r="J171" s="317"/>
    </row>
    <row r="172" spans="1:10" s="320" customFormat="1" ht="11.4" x14ac:dyDescent="0.2">
      <c r="A172" s="321" t="s">
        <v>168</v>
      </c>
      <c r="B172" s="316"/>
      <c r="C172" s="317"/>
      <c r="D172" s="318"/>
      <c r="E172" s="319"/>
      <c r="F172" s="319"/>
      <c r="G172" s="318"/>
      <c r="H172" s="317"/>
      <c r="I172" s="317"/>
      <c r="J172" s="317"/>
    </row>
    <row r="173" spans="1:10" s="320" customFormat="1" ht="11.4" x14ac:dyDescent="0.2">
      <c r="A173" s="321" t="s">
        <v>169</v>
      </c>
      <c r="B173" s="316"/>
      <c r="C173" s="317"/>
      <c r="D173" s="318"/>
      <c r="E173" s="319"/>
      <c r="F173" s="319"/>
      <c r="G173" s="318"/>
      <c r="H173" s="317"/>
      <c r="I173" s="317"/>
      <c r="J173" s="317"/>
    </row>
    <row r="174" spans="1:10" s="320" customFormat="1" ht="11.4" x14ac:dyDescent="0.2">
      <c r="A174" s="321" t="s">
        <v>291</v>
      </c>
      <c r="B174" s="316"/>
      <c r="C174" s="317"/>
      <c r="D174" s="318"/>
      <c r="E174" s="319"/>
      <c r="F174" s="319"/>
      <c r="G174" s="318"/>
      <c r="H174" s="317"/>
      <c r="I174" s="317"/>
      <c r="J174" s="317"/>
    </row>
    <row r="175" spans="1:10" s="320" customFormat="1" ht="11.4" x14ac:dyDescent="0.2">
      <c r="A175" s="323" t="s">
        <v>171</v>
      </c>
      <c r="B175" s="316"/>
      <c r="C175" s="317"/>
      <c r="D175" s="318"/>
      <c r="E175" s="319"/>
      <c r="F175" s="319"/>
      <c r="G175" s="318"/>
      <c r="H175" s="317"/>
      <c r="I175" s="317"/>
      <c r="J175" s="317"/>
    </row>
    <row r="176" spans="1:10" s="320" customFormat="1" ht="11.4" x14ac:dyDescent="0.2">
      <c r="A176" s="321"/>
      <c r="B176" s="316"/>
      <c r="C176" s="317"/>
      <c r="D176" s="318"/>
      <c r="E176" s="319"/>
      <c r="F176" s="319"/>
      <c r="G176" s="318"/>
      <c r="H176" s="317"/>
      <c r="I176" s="317"/>
      <c r="J176" s="317"/>
    </row>
    <row r="177" spans="1:10" s="320" customFormat="1" ht="11.4" x14ac:dyDescent="0.2">
      <c r="A177" s="321" t="s">
        <v>172</v>
      </c>
      <c r="B177" s="316"/>
      <c r="C177" s="317"/>
      <c r="D177" s="318"/>
      <c r="E177" s="319"/>
      <c r="F177" s="319"/>
      <c r="G177" s="318"/>
      <c r="H177" s="317"/>
      <c r="I177" s="317"/>
      <c r="J177" s="317"/>
    </row>
    <row r="178" spans="1:10" s="320" customFormat="1" ht="11.4" x14ac:dyDescent="0.2">
      <c r="A178" s="321" t="s">
        <v>173</v>
      </c>
      <c r="B178" s="316"/>
      <c r="C178" s="317"/>
      <c r="D178" s="318"/>
      <c r="E178" s="319"/>
      <c r="F178" s="319"/>
      <c r="G178" s="318"/>
      <c r="H178" s="317"/>
      <c r="I178" s="317"/>
      <c r="J178" s="317"/>
    </row>
    <row r="179" spans="1:10" s="320" customFormat="1" ht="11.4" x14ac:dyDescent="0.2">
      <c r="A179" s="321"/>
      <c r="B179" s="316"/>
      <c r="C179" s="317"/>
      <c r="D179" s="318"/>
      <c r="E179" s="319"/>
      <c r="F179" s="319"/>
      <c r="G179" s="318"/>
      <c r="H179" s="317"/>
      <c r="I179" s="317"/>
      <c r="J179" s="317"/>
    </row>
    <row r="180" spans="1:10" s="320" customFormat="1" ht="11.4" x14ac:dyDescent="0.2">
      <c r="A180" s="321" t="s">
        <v>174</v>
      </c>
      <c r="B180" s="316"/>
      <c r="C180" s="317"/>
      <c r="D180" s="318"/>
      <c r="E180" s="319"/>
      <c r="F180" s="319"/>
      <c r="G180" s="318"/>
      <c r="H180" s="317"/>
      <c r="I180" s="317"/>
      <c r="J180" s="317"/>
    </row>
    <row r="181" spans="1:10" s="320" customFormat="1" ht="11.4" x14ac:dyDescent="0.2">
      <c r="A181" s="321"/>
      <c r="B181" s="316"/>
      <c r="C181" s="317"/>
      <c r="D181" s="318"/>
      <c r="E181" s="319"/>
      <c r="F181" s="319"/>
      <c r="G181" s="318"/>
      <c r="H181" s="317"/>
      <c r="I181" s="317"/>
      <c r="J181" s="317"/>
    </row>
    <row r="182" spans="1:10" s="320" customFormat="1" ht="11.4" x14ac:dyDescent="0.2">
      <c r="A182" s="321" t="s">
        <v>175</v>
      </c>
      <c r="B182" s="316"/>
      <c r="C182" s="317"/>
      <c r="D182" s="318"/>
      <c r="E182" s="319"/>
      <c r="F182" s="319"/>
      <c r="G182" s="318"/>
      <c r="H182" s="317"/>
      <c r="I182" s="317"/>
      <c r="J182" s="317"/>
    </row>
    <row r="183" spans="1:10" s="320" customFormat="1" ht="12" customHeight="1" x14ac:dyDescent="0.2">
      <c r="A183" s="321" t="s">
        <v>176</v>
      </c>
      <c r="B183" s="316"/>
      <c r="C183" s="317"/>
      <c r="D183" s="318"/>
      <c r="E183" s="319"/>
      <c r="F183" s="319"/>
      <c r="G183" s="318"/>
      <c r="H183" s="317"/>
      <c r="I183" s="317"/>
      <c r="J183" s="317"/>
    </row>
    <row r="184" spans="1:10" s="320" customFormat="1" ht="6" customHeight="1" x14ac:dyDescent="0.2">
      <c r="A184" s="321"/>
      <c r="B184" s="316"/>
      <c r="C184" s="317"/>
      <c r="D184" s="318"/>
      <c r="E184" s="319"/>
      <c r="F184" s="319"/>
      <c r="G184" s="318"/>
      <c r="H184" s="317"/>
      <c r="I184" s="317"/>
      <c r="J184" s="317"/>
    </row>
    <row r="185" spans="1:10" s="320" customFormat="1" ht="12" customHeight="1" x14ac:dyDescent="0.2">
      <c r="A185" s="321" t="s">
        <v>177</v>
      </c>
      <c r="B185" s="316"/>
      <c r="C185" s="317"/>
      <c r="D185" s="318"/>
      <c r="E185" s="319"/>
      <c r="F185" s="319"/>
      <c r="G185" s="318"/>
      <c r="H185" s="317"/>
      <c r="I185" s="317"/>
      <c r="J185" s="317"/>
    </row>
    <row r="186" spans="1:10" s="320" customFormat="1" ht="12" customHeight="1" x14ac:dyDescent="0.2">
      <c r="A186" s="321" t="s">
        <v>178</v>
      </c>
      <c r="B186" s="316"/>
      <c r="C186" s="317"/>
      <c r="D186" s="318"/>
      <c r="E186" s="319"/>
      <c r="F186" s="319"/>
      <c r="G186" s="318"/>
      <c r="H186" s="317"/>
      <c r="I186" s="317"/>
      <c r="J186" s="317"/>
    </row>
    <row r="187" spans="1:10" s="320" customFormat="1" ht="12" customHeight="1" x14ac:dyDescent="0.2">
      <c r="A187" s="321" t="s">
        <v>179</v>
      </c>
      <c r="B187" s="316"/>
      <c r="C187" s="317"/>
      <c r="D187" s="318"/>
      <c r="E187" s="319"/>
      <c r="F187" s="319"/>
      <c r="G187" s="318"/>
      <c r="H187" s="317"/>
      <c r="I187" s="317"/>
      <c r="J187" s="317"/>
    </row>
    <row r="188" spans="1:10" s="320" customFormat="1" ht="6" customHeight="1" x14ac:dyDescent="0.2">
      <c r="A188" s="321"/>
      <c r="B188" s="316"/>
      <c r="C188" s="317"/>
      <c r="D188" s="318"/>
      <c r="E188" s="319"/>
      <c r="F188" s="319"/>
      <c r="G188" s="318"/>
      <c r="H188" s="317"/>
      <c r="I188" s="317"/>
      <c r="J188" s="317"/>
    </row>
    <row r="189" spans="1:10" s="320" customFormat="1" ht="15.75" customHeight="1" x14ac:dyDescent="0.2">
      <c r="A189" s="322" t="s">
        <v>180</v>
      </c>
      <c r="B189" s="316"/>
      <c r="C189" s="317"/>
      <c r="D189" s="318"/>
      <c r="E189" s="319"/>
      <c r="F189" s="319"/>
      <c r="G189" s="318"/>
      <c r="H189" s="317"/>
      <c r="I189" s="317"/>
      <c r="J189" s="317"/>
    </row>
    <row r="190" spans="1:10" s="320" customFormat="1" ht="12" customHeight="1" x14ac:dyDescent="0.2">
      <c r="A190" s="321" t="s">
        <v>181</v>
      </c>
      <c r="B190" s="316"/>
      <c r="C190" s="317"/>
      <c r="D190" s="318"/>
      <c r="E190" s="319"/>
      <c r="F190" s="319"/>
      <c r="G190" s="318"/>
      <c r="H190" s="317"/>
      <c r="I190" s="317"/>
      <c r="J190" s="317"/>
    </row>
    <row r="191" spans="1:10" s="320" customFormat="1" ht="6" customHeight="1" x14ac:dyDescent="0.2">
      <c r="A191" s="321"/>
      <c r="B191" s="316"/>
      <c r="C191" s="317"/>
      <c r="D191" s="318"/>
      <c r="E191" s="319"/>
      <c r="F191" s="319"/>
      <c r="G191" s="318"/>
      <c r="H191" s="317"/>
      <c r="I191" s="317"/>
      <c r="J191" s="317"/>
    </row>
    <row r="192" spans="1:10" s="320" customFormat="1" ht="12" customHeight="1" x14ac:dyDescent="0.2">
      <c r="A192" s="321" t="s">
        <v>182</v>
      </c>
      <c r="B192" s="316"/>
      <c r="C192" s="317"/>
      <c r="D192" s="318"/>
      <c r="E192" s="319"/>
      <c r="F192" s="319"/>
      <c r="G192" s="318"/>
      <c r="H192" s="317"/>
      <c r="I192" s="317"/>
      <c r="J192" s="317"/>
    </row>
    <row r="193" spans="1:29" s="320" customFormat="1" ht="6" customHeight="1" x14ac:dyDescent="0.2">
      <c r="A193" s="321"/>
      <c r="B193" s="316"/>
      <c r="C193" s="317"/>
      <c r="D193" s="318"/>
      <c r="E193" s="319"/>
      <c r="F193" s="319"/>
      <c r="G193" s="318"/>
      <c r="H193" s="317"/>
      <c r="I193" s="317"/>
      <c r="J193" s="317"/>
    </row>
    <row r="194" spans="1:29" s="320" customFormat="1" ht="4.5" customHeight="1" x14ac:dyDescent="0.2">
      <c r="A194" s="321"/>
      <c r="B194" s="316"/>
      <c r="C194" s="317"/>
      <c r="D194" s="318"/>
      <c r="E194" s="319"/>
      <c r="F194" s="319"/>
      <c r="G194" s="318"/>
      <c r="H194" s="317"/>
      <c r="I194" s="317"/>
      <c r="J194" s="317"/>
    </row>
    <row r="195" spans="1:29" s="334" customFormat="1" ht="15.75" customHeight="1" x14ac:dyDescent="0.3">
      <c r="A195" s="532" t="s">
        <v>292</v>
      </c>
      <c r="B195" s="531"/>
      <c r="C195" s="531"/>
      <c r="D195" s="531"/>
      <c r="E195" s="531"/>
      <c r="F195" s="531"/>
      <c r="G195" s="531"/>
      <c r="H195" s="531"/>
      <c r="I195" s="531"/>
      <c r="J195" s="531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</row>
    <row r="196" spans="1:29" s="334" customFormat="1" ht="15.75" customHeight="1" x14ac:dyDescent="0.3">
      <c r="A196" s="530" t="s">
        <v>184</v>
      </c>
      <c r="B196" s="531"/>
      <c r="C196" s="531"/>
      <c r="D196" s="531"/>
      <c r="E196" s="531"/>
      <c r="F196" s="531"/>
      <c r="G196" s="531"/>
      <c r="H196" s="531"/>
      <c r="I196" s="531"/>
      <c r="J196" s="531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/>
      <c r="AC196" s="333"/>
    </row>
    <row r="197" spans="1:29" s="334" customFormat="1" ht="15.75" customHeight="1" x14ac:dyDescent="0.3">
      <c r="A197" s="530" t="s">
        <v>184</v>
      </c>
      <c r="B197" s="531"/>
      <c r="C197" s="531"/>
      <c r="D197" s="531"/>
      <c r="E197" s="531"/>
      <c r="F197" s="531"/>
      <c r="G197" s="531"/>
      <c r="H197" s="531"/>
      <c r="I197" s="531"/>
      <c r="J197" s="531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  <c r="AA197" s="333"/>
      <c r="AB197" s="333"/>
      <c r="AC197" s="333"/>
    </row>
    <row r="198" spans="1:29" s="333" customFormat="1" ht="6" customHeight="1" x14ac:dyDescent="0.2">
      <c r="A198" s="321"/>
    </row>
    <row r="199" spans="1:29" s="334" customFormat="1" ht="15.75" customHeight="1" x14ac:dyDescent="0.3">
      <c r="A199" s="532" t="s">
        <v>293</v>
      </c>
      <c r="B199" s="531"/>
      <c r="C199" s="531"/>
      <c r="D199" s="531"/>
      <c r="E199" s="531"/>
      <c r="F199" s="531"/>
      <c r="G199" s="531"/>
      <c r="H199" s="531"/>
      <c r="I199" s="531"/>
      <c r="J199" s="531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  <c r="AA199" s="333"/>
      <c r="AB199" s="333"/>
      <c r="AC199" s="333"/>
    </row>
    <row r="200" spans="1:29" s="334" customFormat="1" ht="15.75" customHeight="1" x14ac:dyDescent="0.3">
      <c r="A200" s="530" t="s">
        <v>184</v>
      </c>
      <c r="B200" s="531"/>
      <c r="C200" s="531"/>
      <c r="D200" s="531"/>
      <c r="E200" s="531"/>
      <c r="F200" s="531"/>
      <c r="G200" s="531"/>
      <c r="H200" s="531"/>
      <c r="I200" s="531"/>
      <c r="J200" s="531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  <c r="AA200" s="333"/>
      <c r="AB200" s="333"/>
      <c r="AC200" s="333"/>
    </row>
    <row r="201" spans="1:29" s="334" customFormat="1" ht="15.75" customHeight="1" thickBot="1" x14ac:dyDescent="0.35">
      <c r="A201" s="530" t="s">
        <v>184</v>
      </c>
      <c r="B201" s="531"/>
      <c r="C201" s="531"/>
      <c r="D201" s="531"/>
      <c r="E201" s="531"/>
      <c r="F201" s="531"/>
      <c r="G201" s="531"/>
      <c r="H201" s="531"/>
      <c r="I201" s="531"/>
      <c r="J201" s="531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  <c r="AA201" s="333"/>
      <c r="AB201" s="333"/>
      <c r="AC201" s="333"/>
    </row>
    <row r="202" spans="1:29" ht="15" customHeight="1" thickBot="1" x14ac:dyDescent="0.3">
      <c r="A202" s="535" t="s">
        <v>147</v>
      </c>
      <c r="B202" s="536"/>
      <c r="C202" s="280"/>
      <c r="D202" s="281"/>
      <c r="E202" s="282" t="s">
        <v>148</v>
      </c>
      <c r="F202" s="279">
        <f>Roster!E119</f>
        <v>0</v>
      </c>
      <c r="G202" s="283" t="s">
        <v>149</v>
      </c>
      <c r="H202" s="283" t="s">
        <v>150</v>
      </c>
      <c r="I202" s="283" t="s">
        <v>151</v>
      </c>
      <c r="J202" s="283" t="s">
        <v>152</v>
      </c>
      <c r="M202" s="285"/>
    </row>
    <row r="203" spans="1:29" ht="12.75" customHeight="1" x14ac:dyDescent="0.25">
      <c r="A203" s="537" t="s">
        <v>153</v>
      </c>
      <c r="B203" s="538"/>
      <c r="C203" s="280"/>
      <c r="D203" s="286"/>
      <c r="E203" s="287"/>
      <c r="F203" s="288" t="e">
        <f>INDEX(Teamlists!A:D,MATCH($F$202,Teamlists!B:B,0)+1,4)</f>
        <v>#N/A</v>
      </c>
      <c r="G203" s="289"/>
      <c r="H203" s="290"/>
      <c r="I203" s="288"/>
      <c r="J203" s="288"/>
    </row>
    <row r="204" spans="1:29" ht="12.75" customHeight="1" x14ac:dyDescent="0.25">
      <c r="A204" s="539" t="str">
        <f>$A$3</f>
        <v>Pennant 2 2013 1st Semi Final</v>
      </c>
      <c r="B204" s="540"/>
      <c r="C204" s="280"/>
      <c r="D204" s="286"/>
      <c r="E204" s="287"/>
      <c r="F204" s="288" t="e">
        <f>INDEX(Teamlists!A:D,MATCH($F$202,Teamlists!B:B,0)+2,4)</f>
        <v>#N/A</v>
      </c>
      <c r="G204" s="289"/>
      <c r="H204" s="290"/>
      <c r="I204" s="288"/>
      <c r="J204" s="288"/>
    </row>
    <row r="205" spans="1:29" ht="12.75" customHeight="1" thickBot="1" x14ac:dyDescent="0.3">
      <c r="A205" s="541">
        <f>Roster!C116</f>
        <v>42312</v>
      </c>
      <c r="B205" s="542"/>
      <c r="C205" s="280"/>
      <c r="D205" s="286"/>
      <c r="E205" s="287"/>
      <c r="F205" s="288" t="e">
        <f>INDEX(Teamlists!A:D,MATCH($F$202,Teamlists!B:B,0)+3,4)</f>
        <v>#N/A</v>
      </c>
      <c r="G205" s="289"/>
      <c r="H205" s="290"/>
      <c r="I205" s="288"/>
      <c r="J205" s="288"/>
    </row>
    <row r="206" spans="1:29" ht="12.75" customHeight="1" thickBot="1" x14ac:dyDescent="0.3">
      <c r="A206" s="291"/>
      <c r="B206" s="292"/>
      <c r="C206" s="280"/>
      <c r="D206" s="286"/>
      <c r="E206" s="287"/>
      <c r="F206" s="288" t="e">
        <f>INDEX(Teamlists!A:D,MATCH($F$202,Teamlists!B:B,0)+4,4)</f>
        <v>#N/A</v>
      </c>
      <c r="G206" s="289"/>
      <c r="H206" s="290"/>
      <c r="I206" s="288"/>
      <c r="J206" s="288"/>
    </row>
    <row r="207" spans="1:29" ht="12.75" customHeight="1" x14ac:dyDescent="0.25">
      <c r="A207" s="293" t="s">
        <v>154</v>
      </c>
      <c r="B207" s="294" t="str">
        <f>Roster!E118</f>
        <v>B Grade</v>
      </c>
      <c r="C207" s="280"/>
      <c r="D207" s="286"/>
      <c r="E207" s="287"/>
      <c r="F207" s="288" t="e">
        <f>INDEX(Teamlists!A:D,MATCH($F$202,Teamlists!B:B,0)+5,4)</f>
        <v>#N/A</v>
      </c>
      <c r="G207" s="289"/>
      <c r="H207" s="290"/>
      <c r="I207" s="288"/>
      <c r="J207" s="288"/>
    </row>
    <row r="208" spans="1:29" ht="12.75" customHeight="1" x14ac:dyDescent="0.25">
      <c r="A208" s="295" t="s">
        <v>155</v>
      </c>
      <c r="B208" s="296" t="str">
        <f>Roster!E117</f>
        <v>Court 3</v>
      </c>
      <c r="C208" s="280"/>
      <c r="D208" s="286"/>
      <c r="E208" s="287"/>
      <c r="F208" s="288" t="e">
        <f>INDEX(Teamlists!A:D,MATCH($F$202,Teamlists!B:B,0)+6,4)</f>
        <v>#N/A</v>
      </c>
      <c r="G208" s="289"/>
      <c r="H208" s="290"/>
      <c r="I208" s="288"/>
      <c r="J208" s="288"/>
    </row>
    <row r="209" spans="1:13" ht="12.75" customHeight="1" x14ac:dyDescent="0.25">
      <c r="A209" s="295" t="s">
        <v>156</v>
      </c>
      <c r="B209" s="297" t="str">
        <f>Roster!B118</f>
        <v>7:15pm</v>
      </c>
      <c r="C209" s="280"/>
      <c r="D209" s="286"/>
      <c r="E209" s="287"/>
      <c r="F209" s="288" t="e">
        <f>INDEX(Teamlists!A:D,MATCH($F$202,Teamlists!B:B,0)+7,4)</f>
        <v>#N/A</v>
      </c>
      <c r="G209" s="289"/>
      <c r="H209" s="290"/>
      <c r="I209" s="288"/>
      <c r="J209" s="288"/>
    </row>
    <row r="210" spans="1:13" ht="12.75" customHeight="1" x14ac:dyDescent="0.25">
      <c r="A210" s="295"/>
      <c r="B210" s="297"/>
      <c r="C210" s="280"/>
      <c r="D210" s="286"/>
      <c r="E210" s="287"/>
      <c r="F210" s="288" t="e">
        <f>INDEX(Teamlists!A:D,MATCH($F$202,Teamlists!B:B,0)+8,4)</f>
        <v>#N/A</v>
      </c>
      <c r="G210" s="289"/>
      <c r="H210" s="290"/>
      <c r="I210" s="288"/>
      <c r="J210" s="288"/>
    </row>
    <row r="211" spans="1:13" ht="12.75" customHeight="1" x14ac:dyDescent="0.25">
      <c r="A211" s="295"/>
      <c r="B211" s="297"/>
      <c r="C211" s="280"/>
      <c r="D211" s="286"/>
      <c r="E211" s="287"/>
      <c r="F211" s="288" t="e">
        <f>INDEX(Teamlists!A:D,MATCH($F$202,Teamlists!B:B,0)+9,4)</f>
        <v>#N/A</v>
      </c>
      <c r="G211" s="289"/>
      <c r="H211" s="290"/>
      <c r="I211" s="288"/>
      <c r="J211" s="288"/>
    </row>
    <row r="212" spans="1:13" ht="12.75" customHeight="1" x14ac:dyDescent="0.25">
      <c r="A212" s="298" t="s">
        <v>157</v>
      </c>
      <c r="B212" s="299">
        <f>Roster!E122</f>
        <v>0</v>
      </c>
      <c r="C212" s="280"/>
      <c r="D212" s="286"/>
      <c r="E212" s="287"/>
      <c r="F212" s="288" t="e">
        <f>INDEX(Teamlists!A:D,MATCH($F$202,Teamlists!B:B,0)+10,4)</f>
        <v>#N/A</v>
      </c>
      <c r="G212" s="289"/>
      <c r="H212" s="290"/>
      <c r="I212" s="288"/>
      <c r="J212" s="288"/>
    </row>
    <row r="213" spans="1:13" ht="12.75" customHeight="1" x14ac:dyDescent="0.25">
      <c r="A213" s="298" t="s">
        <v>158</v>
      </c>
      <c r="B213" s="300"/>
      <c r="C213" s="280"/>
      <c r="D213" s="286"/>
      <c r="E213" s="287"/>
      <c r="F213" s="288" t="e">
        <f>INDEX(Teamlists!A:D,MATCH($F$202,Teamlists!B:B,0)+11,4)</f>
        <v>#N/A</v>
      </c>
      <c r="G213" s="289"/>
      <c r="H213" s="290"/>
      <c r="I213" s="288"/>
      <c r="J213" s="288"/>
    </row>
    <row r="214" spans="1:13" ht="12.75" customHeight="1" x14ac:dyDescent="0.25">
      <c r="A214" s="298"/>
      <c r="B214" s="300"/>
      <c r="C214" s="280"/>
      <c r="D214" s="286"/>
      <c r="E214" s="287"/>
      <c r="F214" s="288" t="e">
        <f>INDEX(Teamlists!A:D,MATCH($F$202,Teamlists!B:B,0)+12,4)</f>
        <v>#N/A</v>
      </c>
      <c r="G214" s="289"/>
      <c r="H214" s="290"/>
      <c r="I214" s="288"/>
      <c r="J214" s="288"/>
    </row>
    <row r="215" spans="1:13" ht="12.75" customHeight="1" x14ac:dyDescent="0.25">
      <c r="A215" s="301" t="s">
        <v>159</v>
      </c>
      <c r="B215" s="300"/>
      <c r="C215" s="280"/>
      <c r="D215" s="286"/>
      <c r="E215" s="287"/>
      <c r="F215" s="288" t="e">
        <f>INDEX(Teamlists!A:D,MATCH($F$202,Teamlists!B:B,0)+13,4)</f>
        <v>#N/A</v>
      </c>
      <c r="G215" s="289"/>
      <c r="H215" s="290"/>
      <c r="I215" s="288"/>
      <c r="J215" s="288"/>
    </row>
    <row r="216" spans="1:13" ht="12.75" customHeight="1" x14ac:dyDescent="0.25">
      <c r="A216" s="298" t="s">
        <v>160</v>
      </c>
      <c r="B216" s="300"/>
      <c r="C216" s="280"/>
      <c r="D216" s="286"/>
      <c r="E216" s="287"/>
      <c r="F216" s="288" t="e">
        <f>INDEX(Teamlists!A:D,MATCH($F$202,Teamlists!B:B,0)+14,4)</f>
        <v>#N/A</v>
      </c>
      <c r="G216" s="289"/>
      <c r="H216" s="290"/>
      <c r="I216" s="288"/>
      <c r="J216" s="288"/>
    </row>
    <row r="217" spans="1:13" ht="12.75" customHeight="1" x14ac:dyDescent="0.25">
      <c r="A217" s="298" t="s">
        <v>161</v>
      </c>
      <c r="B217" s="296"/>
      <c r="C217" s="280"/>
      <c r="D217" s="302"/>
      <c r="E217" s="303" t="s">
        <v>87</v>
      </c>
      <c r="F217" s="303" t="s">
        <v>162</v>
      </c>
      <c r="G217" s="304">
        <f>SUM(G203:G216)</f>
        <v>0</v>
      </c>
      <c r="H217" s="280"/>
      <c r="I217" s="280"/>
      <c r="J217" s="280"/>
    </row>
    <row r="218" spans="1:13" ht="6" customHeight="1" x14ac:dyDescent="0.25">
      <c r="A218" s="298"/>
      <c r="B218" s="300"/>
      <c r="C218" s="280"/>
    </row>
    <row r="219" spans="1:13" ht="15" customHeight="1" thickBot="1" x14ac:dyDescent="0.3">
      <c r="A219" s="298"/>
      <c r="B219" s="296"/>
      <c r="C219" s="280"/>
      <c r="D219" s="281"/>
      <c r="E219" s="282" t="s">
        <v>163</v>
      </c>
      <c r="F219" s="279">
        <f>Roster!E120</f>
        <v>0</v>
      </c>
      <c r="G219" s="283" t="s">
        <v>149</v>
      </c>
      <c r="H219" s="283" t="s">
        <v>150</v>
      </c>
      <c r="I219" s="283" t="s">
        <v>151</v>
      </c>
      <c r="J219" s="283" t="s">
        <v>152</v>
      </c>
    </row>
    <row r="220" spans="1:13" ht="12.75" customHeight="1" x14ac:dyDescent="0.25">
      <c r="A220" s="298"/>
      <c r="B220" s="300"/>
      <c r="C220" s="280"/>
      <c r="D220" s="306"/>
      <c r="E220" s="307"/>
      <c r="F220" s="288" t="e">
        <f>INDEX(Teamlists!A:D,MATCH($F$219,Teamlists!B:B,0)+1,4)</f>
        <v>#N/A</v>
      </c>
      <c r="G220" s="289"/>
      <c r="H220" s="290"/>
      <c r="I220" s="288"/>
      <c r="J220" s="288"/>
    </row>
    <row r="221" spans="1:13" ht="12.75" customHeight="1" x14ac:dyDescent="0.25">
      <c r="A221" s="298" t="s">
        <v>164</v>
      </c>
      <c r="B221" s="300"/>
      <c r="C221" s="280"/>
      <c r="D221" s="306"/>
      <c r="E221" s="308"/>
      <c r="F221" s="288" t="e">
        <f>INDEX(Teamlists!A:D,MATCH($F$219,Teamlists!B:B,0)+2,4)</f>
        <v>#N/A</v>
      </c>
      <c r="G221" s="289"/>
      <c r="H221" s="290"/>
      <c r="I221" s="288"/>
      <c r="J221" s="288"/>
    </row>
    <row r="222" spans="1:13" ht="12.75" customHeight="1" x14ac:dyDescent="0.25">
      <c r="A222" s="533" t="e">
        <f>Roster!#REF!</f>
        <v>#REF!</v>
      </c>
      <c r="B222" s="534"/>
      <c r="C222" s="280"/>
      <c r="D222" s="306"/>
      <c r="E222" s="308"/>
      <c r="F222" s="288" t="e">
        <f>INDEX(Teamlists!A:D,MATCH($F$219,Teamlists!B:B,0)+3,4)</f>
        <v>#N/A</v>
      </c>
      <c r="G222" s="289"/>
      <c r="H222" s="290"/>
      <c r="I222" s="288"/>
      <c r="J222" s="288"/>
    </row>
    <row r="223" spans="1:13" ht="12.75" customHeight="1" x14ac:dyDescent="0.25">
      <c r="A223" s="533"/>
      <c r="B223" s="534"/>
      <c r="C223" s="280"/>
      <c r="D223" s="306"/>
      <c r="E223" s="287"/>
      <c r="F223" s="288" t="e">
        <f>INDEX(Teamlists!A:D,MATCH($F$219,Teamlists!B:B,0)+4,4)</f>
        <v>#N/A</v>
      </c>
      <c r="G223" s="289"/>
      <c r="H223" s="290"/>
      <c r="I223" s="288"/>
      <c r="J223" s="288"/>
      <c r="M223" s="309"/>
    </row>
    <row r="224" spans="1:13" ht="12.75" customHeight="1" x14ac:dyDescent="0.25">
      <c r="A224" s="310"/>
      <c r="B224" s="311"/>
      <c r="C224" s="280"/>
      <c r="D224" s="306"/>
      <c r="E224" s="287"/>
      <c r="F224" s="288" t="e">
        <f>INDEX(Teamlists!A:D,MATCH($F$219,Teamlists!B:B,0)+5,4)</f>
        <v>#N/A</v>
      </c>
      <c r="G224" s="289"/>
      <c r="H224" s="290"/>
      <c r="I224" s="288"/>
      <c r="J224" s="288"/>
    </row>
    <row r="225" spans="1:10" ht="12.75" customHeight="1" x14ac:dyDescent="0.25">
      <c r="A225" s="298"/>
      <c r="B225" s="300"/>
      <c r="C225" s="280"/>
      <c r="D225" s="306"/>
      <c r="E225" s="287"/>
      <c r="F225" s="288" t="e">
        <f>INDEX(Teamlists!A:D,MATCH($F$219,Teamlists!B:B,0)+6,4)</f>
        <v>#N/A</v>
      </c>
      <c r="G225" s="289"/>
      <c r="H225" s="290"/>
      <c r="I225" s="288"/>
      <c r="J225" s="288"/>
    </row>
    <row r="226" spans="1:10" ht="12.75" customHeight="1" x14ac:dyDescent="0.25">
      <c r="A226" s="298"/>
      <c r="B226" s="300"/>
      <c r="C226" s="280"/>
      <c r="D226" s="306"/>
      <c r="E226" s="287"/>
      <c r="F226" s="288" t="e">
        <f>INDEX(Teamlists!A:D,MATCH($F$219,Teamlists!B:B,0)+7,4)</f>
        <v>#N/A</v>
      </c>
      <c r="G226" s="289"/>
      <c r="H226" s="290"/>
      <c r="I226" s="288"/>
      <c r="J226" s="288"/>
    </row>
    <row r="227" spans="1:10" ht="12.75" customHeight="1" x14ac:dyDescent="0.25">
      <c r="A227" s="298"/>
      <c r="B227" s="300"/>
      <c r="C227" s="280"/>
      <c r="D227" s="306"/>
      <c r="E227" s="287"/>
      <c r="F227" s="288" t="e">
        <f>INDEX(Teamlists!A:D,MATCH($F$219,Teamlists!B:B,0)+8,4)</f>
        <v>#N/A</v>
      </c>
      <c r="G227" s="289"/>
      <c r="H227" s="290"/>
      <c r="I227" s="288"/>
      <c r="J227" s="288"/>
    </row>
    <row r="228" spans="1:10" ht="12.75" customHeight="1" x14ac:dyDescent="0.25">
      <c r="A228" s="298"/>
      <c r="B228" s="300"/>
      <c r="C228" s="280"/>
      <c r="D228" s="306"/>
      <c r="E228" s="287"/>
      <c r="F228" s="288" t="e">
        <f>INDEX(Teamlists!A:D,MATCH($F$219,Teamlists!B:B,0)+9,4)</f>
        <v>#N/A</v>
      </c>
      <c r="G228" s="289"/>
      <c r="H228" s="290"/>
      <c r="I228" s="288"/>
      <c r="J228" s="288"/>
    </row>
    <row r="229" spans="1:10" ht="12.75" customHeight="1" x14ac:dyDescent="0.25">
      <c r="A229" s="298"/>
      <c r="B229" s="300"/>
      <c r="C229" s="280"/>
      <c r="D229" s="306"/>
      <c r="E229" s="287"/>
      <c r="F229" s="288" t="e">
        <f>INDEX(Teamlists!A:D,MATCH($F$219,Teamlists!B:B,0)+10,4)</f>
        <v>#N/A</v>
      </c>
      <c r="G229" s="289"/>
      <c r="H229" s="290"/>
      <c r="I229" s="288"/>
      <c r="J229" s="288"/>
    </row>
    <row r="230" spans="1:10" ht="12.75" customHeight="1" x14ac:dyDescent="0.25">
      <c r="A230" s="298"/>
      <c r="B230" s="300"/>
      <c r="C230" s="280"/>
      <c r="D230" s="306"/>
      <c r="E230" s="287"/>
      <c r="F230" s="288" t="e">
        <f>INDEX(Teamlists!A:D,MATCH($F$219,Teamlists!B:B,0)+11,4)</f>
        <v>#N/A</v>
      </c>
      <c r="G230" s="289"/>
      <c r="H230" s="290"/>
      <c r="I230" s="288"/>
      <c r="J230" s="288"/>
    </row>
    <row r="231" spans="1:10" ht="12.75" customHeight="1" thickBot="1" x14ac:dyDescent="0.3">
      <c r="A231" s="312"/>
      <c r="B231" s="313"/>
      <c r="C231" s="280"/>
      <c r="D231" s="306"/>
      <c r="E231" s="287"/>
      <c r="F231" s="288" t="e">
        <f>INDEX(Teamlists!A:D,MATCH($F$219,Teamlists!B:B,0)+12,4)</f>
        <v>#N/A</v>
      </c>
      <c r="G231" s="289"/>
      <c r="H231" s="290"/>
      <c r="I231" s="288"/>
      <c r="J231" s="288"/>
    </row>
    <row r="232" spans="1:10" ht="12.75" customHeight="1" x14ac:dyDescent="0.25">
      <c r="A232" s="280"/>
      <c r="B232" s="302"/>
      <c r="C232" s="280"/>
      <c r="D232" s="306"/>
      <c r="E232" s="287"/>
      <c r="F232" s="288" t="e">
        <f>INDEX(Teamlists!A:D,MATCH($F$219,Teamlists!B:B,0)+13,4)</f>
        <v>#N/A</v>
      </c>
      <c r="G232" s="289"/>
      <c r="H232" s="290"/>
      <c r="I232" s="288"/>
      <c r="J232" s="288"/>
    </row>
    <row r="233" spans="1:10" ht="12.75" customHeight="1" x14ac:dyDescent="0.25">
      <c r="A233" s="280"/>
      <c r="B233" s="302"/>
      <c r="C233" s="280"/>
      <c r="D233" s="306"/>
      <c r="E233" s="287"/>
      <c r="F233" s="288" t="e">
        <f>INDEX(Teamlists!A:D,MATCH($F$219,Teamlists!B:B,0)+14,4)</f>
        <v>#N/A</v>
      </c>
      <c r="G233" s="289"/>
      <c r="H233" s="290"/>
      <c r="I233" s="288"/>
      <c r="J233" s="288"/>
    </row>
    <row r="234" spans="1:10" ht="12.75" customHeight="1" x14ac:dyDescent="0.25">
      <c r="B234" s="302"/>
      <c r="C234" s="280"/>
      <c r="D234" s="302"/>
      <c r="E234" s="303" t="s">
        <v>87</v>
      </c>
      <c r="F234" s="303" t="s">
        <v>162</v>
      </c>
      <c r="G234" s="304">
        <f>SUM(G220:G233)</f>
        <v>0</v>
      </c>
      <c r="H234" s="280"/>
      <c r="I234" s="280"/>
      <c r="J234" s="280"/>
    </row>
    <row r="235" spans="1:10" ht="15" x14ac:dyDescent="0.25">
      <c r="A235" s="314" t="s">
        <v>165</v>
      </c>
      <c r="B235" s="302"/>
      <c r="C235" s="280"/>
      <c r="D235" s="302"/>
      <c r="E235" s="303"/>
      <c r="F235" s="303"/>
      <c r="G235" s="302"/>
      <c r="H235" s="280"/>
      <c r="I235" s="280"/>
      <c r="J235" s="280"/>
    </row>
    <row r="236" spans="1:10" s="320" customFormat="1" ht="11.4" x14ac:dyDescent="0.2">
      <c r="A236" s="315" t="s">
        <v>166</v>
      </c>
      <c r="B236" s="316"/>
      <c r="C236" s="317"/>
      <c r="D236" s="318"/>
      <c r="E236" s="319"/>
      <c r="F236" s="319"/>
      <c r="G236" s="318"/>
      <c r="H236" s="317"/>
      <c r="I236" s="317"/>
      <c r="J236" s="317"/>
    </row>
    <row r="237" spans="1:10" s="320" customFormat="1" ht="11.4" x14ac:dyDescent="0.2">
      <c r="A237" s="321"/>
      <c r="B237" s="316"/>
      <c r="C237" s="317"/>
      <c r="D237" s="318"/>
      <c r="E237" s="319"/>
      <c r="F237" s="319"/>
      <c r="G237" s="318"/>
      <c r="H237" s="317"/>
      <c r="I237" s="317"/>
      <c r="J237" s="317"/>
    </row>
    <row r="238" spans="1:10" s="320" customFormat="1" ht="11.4" x14ac:dyDescent="0.2">
      <c r="A238" s="322" t="s">
        <v>167</v>
      </c>
      <c r="B238" s="316"/>
      <c r="C238" s="317"/>
      <c r="D238" s="318"/>
      <c r="E238" s="319"/>
      <c r="F238" s="319"/>
      <c r="G238" s="318"/>
      <c r="H238" s="317"/>
      <c r="I238" s="317"/>
      <c r="J238" s="317"/>
    </row>
    <row r="239" spans="1:10" s="320" customFormat="1" ht="11.4" x14ac:dyDescent="0.2">
      <c r="A239" s="321" t="s">
        <v>168</v>
      </c>
      <c r="B239" s="316"/>
      <c r="C239" s="317"/>
      <c r="D239" s="318"/>
      <c r="E239" s="319"/>
      <c r="F239" s="319"/>
      <c r="G239" s="318"/>
      <c r="H239" s="317"/>
      <c r="I239" s="317"/>
      <c r="J239" s="317"/>
    </row>
    <row r="240" spans="1:10" s="320" customFormat="1" ht="11.4" x14ac:dyDescent="0.2">
      <c r="A240" s="321" t="s">
        <v>169</v>
      </c>
      <c r="B240" s="316"/>
      <c r="C240" s="317"/>
      <c r="D240" s="318"/>
      <c r="E240" s="319"/>
      <c r="F240" s="319"/>
      <c r="G240" s="318"/>
      <c r="H240" s="317"/>
      <c r="I240" s="317"/>
      <c r="J240" s="317"/>
    </row>
    <row r="241" spans="1:10" s="320" customFormat="1" ht="11.4" x14ac:dyDescent="0.2">
      <c r="A241" s="321" t="s">
        <v>291</v>
      </c>
      <c r="B241" s="316"/>
      <c r="C241" s="317"/>
      <c r="D241" s="318"/>
      <c r="E241" s="319"/>
      <c r="F241" s="319"/>
      <c r="G241" s="318"/>
      <c r="H241" s="317"/>
      <c r="I241" s="317"/>
      <c r="J241" s="317"/>
    </row>
    <row r="242" spans="1:10" s="320" customFormat="1" ht="11.4" x14ac:dyDescent="0.2">
      <c r="A242" s="323" t="s">
        <v>171</v>
      </c>
      <c r="B242" s="316"/>
      <c r="C242" s="317"/>
      <c r="D242" s="318"/>
      <c r="E242" s="319"/>
      <c r="F242" s="319"/>
      <c r="G242" s="318"/>
      <c r="H242" s="317"/>
      <c r="I242" s="317"/>
      <c r="J242" s="317"/>
    </row>
    <row r="243" spans="1:10" s="320" customFormat="1" ht="11.4" x14ac:dyDescent="0.2">
      <c r="A243" s="321"/>
      <c r="B243" s="316"/>
      <c r="C243" s="317"/>
      <c r="D243" s="318"/>
      <c r="E243" s="319"/>
      <c r="F243" s="319"/>
      <c r="G243" s="318"/>
      <c r="H243" s="317"/>
      <c r="I243" s="317"/>
      <c r="J243" s="317"/>
    </row>
    <row r="244" spans="1:10" s="320" customFormat="1" ht="11.4" x14ac:dyDescent="0.2">
      <c r="A244" s="321" t="s">
        <v>172</v>
      </c>
      <c r="B244" s="316"/>
      <c r="C244" s="317"/>
      <c r="D244" s="318"/>
      <c r="E244" s="319"/>
      <c r="F244" s="319"/>
      <c r="G244" s="318"/>
      <c r="H244" s="317"/>
      <c r="I244" s="317"/>
      <c r="J244" s="317"/>
    </row>
    <row r="245" spans="1:10" s="320" customFormat="1" ht="11.4" x14ac:dyDescent="0.2">
      <c r="A245" s="321" t="s">
        <v>173</v>
      </c>
      <c r="B245" s="316"/>
      <c r="C245" s="317"/>
      <c r="D245" s="318"/>
      <c r="E245" s="319"/>
      <c r="F245" s="319"/>
      <c r="G245" s="318"/>
      <c r="H245" s="317"/>
      <c r="I245" s="317"/>
      <c r="J245" s="317"/>
    </row>
    <row r="246" spans="1:10" s="320" customFormat="1" ht="11.4" x14ac:dyDescent="0.2">
      <c r="A246" s="321"/>
      <c r="B246" s="316"/>
      <c r="C246" s="317"/>
      <c r="D246" s="318"/>
      <c r="E246" s="319"/>
      <c r="F246" s="319"/>
      <c r="G246" s="318"/>
      <c r="H246" s="317"/>
      <c r="I246" s="317"/>
      <c r="J246" s="317"/>
    </row>
    <row r="247" spans="1:10" s="320" customFormat="1" ht="11.4" x14ac:dyDescent="0.2">
      <c r="A247" s="321" t="s">
        <v>174</v>
      </c>
      <c r="B247" s="316"/>
      <c r="C247" s="317"/>
      <c r="D247" s="318"/>
      <c r="E247" s="319"/>
      <c r="F247" s="319"/>
      <c r="G247" s="318"/>
      <c r="H247" s="317"/>
      <c r="I247" s="317"/>
      <c r="J247" s="317"/>
    </row>
    <row r="248" spans="1:10" s="320" customFormat="1" ht="11.4" x14ac:dyDescent="0.2">
      <c r="A248" s="321"/>
      <c r="B248" s="316"/>
      <c r="C248" s="317"/>
      <c r="D248" s="318"/>
      <c r="E248" s="319"/>
      <c r="F248" s="319"/>
      <c r="G248" s="318"/>
      <c r="H248" s="317"/>
      <c r="I248" s="317"/>
      <c r="J248" s="317"/>
    </row>
    <row r="249" spans="1:10" s="320" customFormat="1" ht="11.4" x14ac:dyDescent="0.2">
      <c r="A249" s="321" t="s">
        <v>175</v>
      </c>
      <c r="B249" s="316"/>
      <c r="C249" s="317"/>
      <c r="D249" s="318"/>
      <c r="E249" s="319"/>
      <c r="F249" s="319"/>
      <c r="G249" s="318"/>
      <c r="H249" s="317"/>
      <c r="I249" s="317"/>
      <c r="J249" s="317"/>
    </row>
    <row r="250" spans="1:10" s="320" customFormat="1" ht="12" customHeight="1" x14ac:dyDescent="0.2">
      <c r="A250" s="321" t="s">
        <v>176</v>
      </c>
      <c r="B250" s="316"/>
      <c r="C250" s="317"/>
      <c r="D250" s="318"/>
      <c r="E250" s="319"/>
      <c r="F250" s="319"/>
      <c r="G250" s="318"/>
      <c r="H250" s="317"/>
      <c r="I250" s="317"/>
      <c r="J250" s="317"/>
    </row>
    <row r="251" spans="1:10" s="320" customFormat="1" ht="6" customHeight="1" x14ac:dyDescent="0.2">
      <c r="A251" s="321"/>
      <c r="B251" s="316"/>
      <c r="C251" s="317"/>
      <c r="D251" s="318"/>
      <c r="E251" s="319"/>
      <c r="F251" s="319"/>
      <c r="G251" s="318"/>
      <c r="H251" s="317"/>
      <c r="I251" s="317"/>
      <c r="J251" s="317"/>
    </row>
    <row r="252" spans="1:10" s="320" customFormat="1" ht="12" customHeight="1" x14ac:dyDescent="0.2">
      <c r="A252" s="321" t="s">
        <v>177</v>
      </c>
      <c r="B252" s="316"/>
      <c r="C252" s="317"/>
      <c r="D252" s="318"/>
      <c r="E252" s="319"/>
      <c r="F252" s="319"/>
      <c r="G252" s="318"/>
      <c r="H252" s="317"/>
      <c r="I252" s="317"/>
      <c r="J252" s="317"/>
    </row>
    <row r="253" spans="1:10" s="320" customFormat="1" ht="12" customHeight="1" x14ac:dyDescent="0.2">
      <c r="A253" s="321" t="s">
        <v>178</v>
      </c>
      <c r="B253" s="316"/>
      <c r="C253" s="317"/>
      <c r="D253" s="318"/>
      <c r="E253" s="319"/>
      <c r="F253" s="319"/>
      <c r="G253" s="318"/>
      <c r="H253" s="317"/>
      <c r="I253" s="317"/>
      <c r="J253" s="317"/>
    </row>
    <row r="254" spans="1:10" s="320" customFormat="1" ht="12" customHeight="1" x14ac:dyDescent="0.2">
      <c r="A254" s="321" t="s">
        <v>179</v>
      </c>
      <c r="B254" s="316"/>
      <c r="C254" s="317"/>
      <c r="D254" s="318"/>
      <c r="E254" s="319"/>
      <c r="F254" s="319"/>
      <c r="G254" s="318"/>
      <c r="H254" s="317"/>
      <c r="I254" s="317"/>
      <c r="J254" s="317"/>
    </row>
    <row r="255" spans="1:10" s="320" customFormat="1" ht="6" customHeight="1" x14ac:dyDescent="0.2">
      <c r="A255" s="321"/>
      <c r="B255" s="316"/>
      <c r="C255" s="317"/>
      <c r="D255" s="318"/>
      <c r="E255" s="319"/>
      <c r="F255" s="319"/>
      <c r="G255" s="318"/>
      <c r="H255" s="317"/>
      <c r="I255" s="317"/>
      <c r="J255" s="317"/>
    </row>
    <row r="256" spans="1:10" s="320" customFormat="1" ht="15.75" customHeight="1" x14ac:dyDescent="0.2">
      <c r="A256" s="322" t="s">
        <v>180</v>
      </c>
      <c r="B256" s="316"/>
      <c r="C256" s="317"/>
      <c r="D256" s="318"/>
      <c r="E256" s="319"/>
      <c r="F256" s="319"/>
      <c r="G256" s="318"/>
      <c r="H256" s="317"/>
      <c r="I256" s="317"/>
      <c r="J256" s="317"/>
    </row>
    <row r="257" spans="1:29" s="320" customFormat="1" ht="12" customHeight="1" x14ac:dyDescent="0.2">
      <c r="A257" s="321" t="s">
        <v>181</v>
      </c>
      <c r="B257" s="316"/>
      <c r="C257" s="317"/>
      <c r="D257" s="318"/>
      <c r="E257" s="319"/>
      <c r="F257" s="319"/>
      <c r="G257" s="318"/>
      <c r="H257" s="317"/>
      <c r="I257" s="317"/>
      <c r="J257" s="317"/>
    </row>
    <row r="258" spans="1:29" s="320" customFormat="1" ht="6" customHeight="1" x14ac:dyDescent="0.2">
      <c r="A258" s="321"/>
      <c r="B258" s="316"/>
      <c r="C258" s="317"/>
      <c r="D258" s="318"/>
      <c r="E258" s="319"/>
      <c r="F258" s="319"/>
      <c r="G258" s="318"/>
      <c r="H258" s="317"/>
      <c r="I258" s="317"/>
      <c r="J258" s="317"/>
    </row>
    <row r="259" spans="1:29" s="320" customFormat="1" ht="12" customHeight="1" x14ac:dyDescent="0.2">
      <c r="A259" s="321" t="s">
        <v>182</v>
      </c>
      <c r="B259" s="316"/>
      <c r="C259" s="317"/>
      <c r="D259" s="318"/>
      <c r="E259" s="319"/>
      <c r="F259" s="319"/>
      <c r="G259" s="318"/>
      <c r="H259" s="317"/>
      <c r="I259" s="317"/>
      <c r="J259" s="317"/>
    </row>
    <row r="260" spans="1:29" s="320" customFormat="1" ht="6" customHeight="1" x14ac:dyDescent="0.2">
      <c r="A260" s="321"/>
      <c r="B260" s="316"/>
      <c r="C260" s="317"/>
      <c r="D260" s="318"/>
      <c r="E260" s="319"/>
      <c r="F260" s="319"/>
      <c r="G260" s="318"/>
      <c r="H260" s="317"/>
      <c r="I260" s="317"/>
      <c r="J260" s="317"/>
    </row>
    <row r="261" spans="1:29" s="320" customFormat="1" ht="4.5" customHeight="1" x14ac:dyDescent="0.2">
      <c r="A261" s="321"/>
      <c r="B261" s="316"/>
      <c r="C261" s="317"/>
      <c r="D261" s="318"/>
      <c r="E261" s="319"/>
      <c r="F261" s="319"/>
      <c r="G261" s="318"/>
      <c r="H261" s="317"/>
      <c r="I261" s="317"/>
      <c r="J261" s="317"/>
    </row>
    <row r="262" spans="1:29" s="334" customFormat="1" ht="15.75" customHeight="1" x14ac:dyDescent="0.3">
      <c r="A262" s="532" t="s">
        <v>292</v>
      </c>
      <c r="B262" s="531"/>
      <c r="C262" s="531"/>
      <c r="D262" s="531"/>
      <c r="E262" s="531"/>
      <c r="F262" s="531"/>
      <c r="G262" s="531"/>
      <c r="H262" s="531"/>
      <c r="I262" s="531"/>
      <c r="J262" s="531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  <c r="AA262" s="333"/>
      <c r="AB262" s="333"/>
      <c r="AC262" s="333"/>
    </row>
    <row r="263" spans="1:29" s="334" customFormat="1" ht="15.75" customHeight="1" x14ac:dyDescent="0.3">
      <c r="A263" s="530" t="s">
        <v>184</v>
      </c>
      <c r="B263" s="531"/>
      <c r="C263" s="531"/>
      <c r="D263" s="531"/>
      <c r="E263" s="531"/>
      <c r="F263" s="531"/>
      <c r="G263" s="531"/>
      <c r="H263" s="531"/>
      <c r="I263" s="531"/>
      <c r="J263" s="531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  <c r="AA263" s="333"/>
      <c r="AB263" s="333"/>
      <c r="AC263" s="333"/>
    </row>
    <row r="264" spans="1:29" s="334" customFormat="1" ht="15.75" customHeight="1" x14ac:dyDescent="0.3">
      <c r="A264" s="530" t="s">
        <v>184</v>
      </c>
      <c r="B264" s="531"/>
      <c r="C264" s="531"/>
      <c r="D264" s="531"/>
      <c r="E264" s="531"/>
      <c r="F264" s="531"/>
      <c r="G264" s="531"/>
      <c r="H264" s="531"/>
      <c r="I264" s="531"/>
      <c r="J264" s="531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  <c r="AA264" s="333"/>
      <c r="AB264" s="333"/>
      <c r="AC264" s="333"/>
    </row>
    <row r="265" spans="1:29" s="333" customFormat="1" ht="6" customHeight="1" x14ac:dyDescent="0.2">
      <c r="A265" s="321"/>
    </row>
    <row r="266" spans="1:29" s="334" customFormat="1" ht="15.75" customHeight="1" x14ac:dyDescent="0.3">
      <c r="A266" s="532" t="s">
        <v>293</v>
      </c>
      <c r="B266" s="531"/>
      <c r="C266" s="531"/>
      <c r="D266" s="531"/>
      <c r="E266" s="531"/>
      <c r="F266" s="531"/>
      <c r="G266" s="531"/>
      <c r="H266" s="531"/>
      <c r="I266" s="531"/>
      <c r="J266" s="531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333"/>
      <c r="AB266" s="333"/>
      <c r="AC266" s="333"/>
    </row>
    <row r="267" spans="1:29" s="334" customFormat="1" ht="15.75" customHeight="1" x14ac:dyDescent="0.3">
      <c r="A267" s="530" t="s">
        <v>184</v>
      </c>
      <c r="B267" s="531"/>
      <c r="C267" s="531"/>
      <c r="D267" s="531"/>
      <c r="E267" s="531"/>
      <c r="F267" s="531"/>
      <c r="G267" s="531"/>
      <c r="H267" s="531"/>
      <c r="I267" s="531"/>
      <c r="J267" s="531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333"/>
      <c r="AB267" s="333"/>
      <c r="AC267" s="333"/>
    </row>
    <row r="268" spans="1:29" s="334" customFormat="1" ht="15.75" customHeight="1" thickBot="1" x14ac:dyDescent="0.35">
      <c r="A268" s="530" t="s">
        <v>184</v>
      </c>
      <c r="B268" s="531"/>
      <c r="C268" s="531"/>
      <c r="D268" s="531"/>
      <c r="E268" s="531"/>
      <c r="F268" s="531"/>
      <c r="G268" s="531"/>
      <c r="H268" s="531"/>
      <c r="I268" s="531"/>
      <c r="J268" s="531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</row>
    <row r="269" spans="1:29" ht="15" customHeight="1" thickBot="1" x14ac:dyDescent="0.3">
      <c r="A269" s="535" t="s">
        <v>147</v>
      </c>
      <c r="B269" s="536"/>
      <c r="C269" s="280"/>
      <c r="D269" s="281"/>
      <c r="E269" s="282" t="s">
        <v>148</v>
      </c>
      <c r="F269" s="279">
        <f>Roster!E122</f>
        <v>0</v>
      </c>
      <c r="G269" s="283" t="s">
        <v>149</v>
      </c>
      <c r="H269" s="283" t="s">
        <v>150</v>
      </c>
      <c r="I269" s="283" t="s">
        <v>151</v>
      </c>
      <c r="J269" s="283" t="s">
        <v>152</v>
      </c>
      <c r="M269" s="285"/>
    </row>
    <row r="270" spans="1:29" ht="12.75" customHeight="1" x14ac:dyDescent="0.25">
      <c r="A270" s="537" t="s">
        <v>153</v>
      </c>
      <c r="B270" s="538"/>
      <c r="C270" s="280"/>
      <c r="D270" s="286"/>
      <c r="E270" s="287"/>
      <c r="F270" s="288" t="e">
        <f>INDEX(Teamlists!A:D,MATCH($F$269,Teamlists!B:B,0)+1,4)</f>
        <v>#N/A</v>
      </c>
      <c r="G270" s="289"/>
      <c r="H270" s="290"/>
      <c r="I270" s="288"/>
      <c r="J270" s="288"/>
    </row>
    <row r="271" spans="1:29" ht="12.75" customHeight="1" x14ac:dyDescent="0.25">
      <c r="A271" s="539" t="str">
        <f>$A$3</f>
        <v>Pennant 2 2013 1st Semi Final</v>
      </c>
      <c r="B271" s="540"/>
      <c r="C271" s="280"/>
      <c r="D271" s="286"/>
      <c r="E271" s="287"/>
      <c r="F271" s="288" t="e">
        <f>INDEX(Teamlists!A:D,MATCH($F$269,Teamlists!B:B,0)+2,4)</f>
        <v>#N/A</v>
      </c>
      <c r="G271" s="289"/>
      <c r="H271" s="290"/>
      <c r="I271" s="288"/>
      <c r="J271" s="288"/>
    </row>
    <row r="272" spans="1:29" ht="12.75" customHeight="1" thickBot="1" x14ac:dyDescent="0.3">
      <c r="A272" s="541">
        <f>Roster!C116</f>
        <v>42312</v>
      </c>
      <c r="B272" s="542"/>
      <c r="C272" s="280"/>
      <c r="D272" s="286"/>
      <c r="E272" s="287"/>
      <c r="F272" s="288" t="e">
        <f>INDEX(Teamlists!A:D,MATCH($F$269,Teamlists!B:B,0)+3,4)</f>
        <v>#N/A</v>
      </c>
      <c r="G272" s="289"/>
      <c r="H272" s="290"/>
      <c r="I272" s="288"/>
      <c r="J272" s="288"/>
    </row>
    <row r="273" spans="1:10" ht="12.75" customHeight="1" thickBot="1" x14ac:dyDescent="0.3">
      <c r="A273" s="291"/>
      <c r="B273" s="292"/>
      <c r="C273" s="280"/>
      <c r="D273" s="286"/>
      <c r="E273" s="287"/>
      <c r="F273" s="288" t="e">
        <f>INDEX(Teamlists!A:D,MATCH($F$269,Teamlists!B:B,0)+4,4)</f>
        <v>#N/A</v>
      </c>
      <c r="G273" s="289"/>
      <c r="H273" s="290"/>
      <c r="I273" s="288"/>
      <c r="J273" s="288"/>
    </row>
    <row r="274" spans="1:10" ht="12.75" customHeight="1" x14ac:dyDescent="0.25">
      <c r="A274" s="293" t="s">
        <v>154</v>
      </c>
      <c r="B274" s="294" t="str">
        <f>Roster!E121</f>
        <v>B 7-8 Grade</v>
      </c>
      <c r="C274" s="280"/>
      <c r="D274" s="286"/>
      <c r="E274" s="287"/>
      <c r="F274" s="288" t="e">
        <f>INDEX(Teamlists!A:D,MATCH($F$269,Teamlists!B:B,0)+5,4)</f>
        <v>#N/A</v>
      </c>
      <c r="G274" s="289"/>
      <c r="H274" s="290"/>
      <c r="I274" s="288"/>
      <c r="J274" s="288"/>
    </row>
    <row r="275" spans="1:10" ht="12.75" customHeight="1" x14ac:dyDescent="0.25">
      <c r="A275" s="295" t="s">
        <v>155</v>
      </c>
      <c r="B275" s="296" t="str">
        <f>Roster!E117</f>
        <v>Court 3</v>
      </c>
      <c r="C275" s="280"/>
      <c r="D275" s="286"/>
      <c r="E275" s="287"/>
      <c r="F275" s="288" t="e">
        <f>INDEX(Teamlists!A:D,MATCH($F$269,Teamlists!B:B,0)+6,4)</f>
        <v>#N/A</v>
      </c>
      <c r="G275" s="289"/>
      <c r="H275" s="290"/>
      <c r="I275" s="288"/>
      <c r="J275" s="288"/>
    </row>
    <row r="276" spans="1:10" ht="12.75" customHeight="1" x14ac:dyDescent="0.25">
      <c r="A276" s="295" t="s">
        <v>156</v>
      </c>
      <c r="B276" s="297" t="str">
        <f>Roster!B121</f>
        <v>8:00pm</v>
      </c>
      <c r="C276" s="280"/>
      <c r="D276" s="286"/>
      <c r="E276" s="287"/>
      <c r="F276" s="288" t="e">
        <f>INDEX(Teamlists!A:D,MATCH($F$269,Teamlists!B:B,0)+7,4)</f>
        <v>#N/A</v>
      </c>
      <c r="G276" s="289"/>
      <c r="H276" s="290"/>
      <c r="I276" s="288"/>
      <c r="J276" s="288"/>
    </row>
    <row r="277" spans="1:10" ht="12.75" customHeight="1" x14ac:dyDescent="0.25">
      <c r="A277" s="295"/>
      <c r="B277" s="297"/>
      <c r="C277" s="280"/>
      <c r="D277" s="286"/>
      <c r="E277" s="287"/>
      <c r="F277" s="288" t="e">
        <f>INDEX(Teamlists!A:D,MATCH($F$269,Teamlists!B:B,0)+8,4)</f>
        <v>#N/A</v>
      </c>
      <c r="G277" s="289"/>
      <c r="H277" s="290"/>
      <c r="I277" s="288"/>
      <c r="J277" s="288"/>
    </row>
    <row r="278" spans="1:10" ht="12.75" customHeight="1" x14ac:dyDescent="0.25">
      <c r="A278" s="295"/>
      <c r="B278" s="297"/>
      <c r="C278" s="280"/>
      <c r="D278" s="286"/>
      <c r="E278" s="287"/>
      <c r="F278" s="288" t="e">
        <f>INDEX(Teamlists!A:D,MATCH($F$269,Teamlists!B:B,0)+9,4)</f>
        <v>#N/A</v>
      </c>
      <c r="G278" s="289"/>
      <c r="H278" s="290"/>
      <c r="I278" s="288"/>
      <c r="J278" s="288"/>
    </row>
    <row r="279" spans="1:10" ht="12.75" customHeight="1" x14ac:dyDescent="0.25">
      <c r="A279" s="298" t="s">
        <v>157</v>
      </c>
      <c r="B279" s="299">
        <f>Roster!E120</f>
        <v>0</v>
      </c>
      <c r="C279" s="280"/>
      <c r="D279" s="286"/>
      <c r="E279" s="287"/>
      <c r="F279" s="288" t="e">
        <f>INDEX(Teamlists!A:D,MATCH($F$269,Teamlists!B:B,0)+10,4)</f>
        <v>#N/A</v>
      </c>
      <c r="G279" s="289"/>
      <c r="H279" s="290"/>
      <c r="I279" s="288"/>
      <c r="J279" s="288"/>
    </row>
    <row r="280" spans="1:10" ht="12.75" customHeight="1" x14ac:dyDescent="0.25">
      <c r="A280" s="298" t="s">
        <v>158</v>
      </c>
      <c r="B280" s="300"/>
      <c r="C280" s="280"/>
      <c r="D280" s="286"/>
      <c r="E280" s="287"/>
      <c r="F280" s="288" t="e">
        <f>INDEX(Teamlists!A:D,MATCH($F$269,Teamlists!B:B,0)+11,4)</f>
        <v>#N/A</v>
      </c>
      <c r="G280" s="289"/>
      <c r="H280" s="290"/>
      <c r="I280" s="288"/>
      <c r="J280" s="288"/>
    </row>
    <row r="281" spans="1:10" ht="12.75" customHeight="1" x14ac:dyDescent="0.25">
      <c r="A281" s="298"/>
      <c r="B281" s="300"/>
      <c r="C281" s="280"/>
      <c r="D281" s="286"/>
      <c r="E281" s="287"/>
      <c r="F281" s="288" t="e">
        <f>INDEX(Teamlists!A:D,MATCH($F$269,Teamlists!B:B,0)+12,4)</f>
        <v>#N/A</v>
      </c>
      <c r="G281" s="289"/>
      <c r="H281" s="290"/>
      <c r="I281" s="288"/>
      <c r="J281" s="288"/>
    </row>
    <row r="282" spans="1:10" ht="12.75" customHeight="1" x14ac:dyDescent="0.25">
      <c r="A282" s="301" t="s">
        <v>159</v>
      </c>
      <c r="B282" s="300"/>
      <c r="C282" s="280"/>
      <c r="D282" s="286"/>
      <c r="E282" s="287"/>
      <c r="F282" s="288" t="e">
        <f>INDEX(Teamlists!A:D,MATCH($F$269,Teamlists!B:B,0)+13,4)</f>
        <v>#N/A</v>
      </c>
      <c r="G282" s="289"/>
      <c r="H282" s="290"/>
      <c r="I282" s="288"/>
      <c r="J282" s="288"/>
    </row>
    <row r="283" spans="1:10" ht="12.75" customHeight="1" x14ac:dyDescent="0.25">
      <c r="A283" s="298" t="s">
        <v>160</v>
      </c>
      <c r="B283" s="300"/>
      <c r="C283" s="280"/>
      <c r="D283" s="286"/>
      <c r="E283" s="287"/>
      <c r="F283" s="288" t="e">
        <f>INDEX(Teamlists!A:D,MATCH($F$269,Teamlists!B:B,0)+14,4)</f>
        <v>#N/A</v>
      </c>
      <c r="G283" s="289"/>
      <c r="H283" s="290"/>
      <c r="I283" s="288"/>
      <c r="J283" s="288"/>
    </row>
    <row r="284" spans="1:10" ht="12.75" customHeight="1" x14ac:dyDescent="0.25">
      <c r="A284" s="298" t="s">
        <v>161</v>
      </c>
      <c r="B284" s="296"/>
      <c r="C284" s="280"/>
      <c r="D284" s="302"/>
      <c r="E284" s="303" t="s">
        <v>87</v>
      </c>
      <c r="F284" s="303" t="s">
        <v>162</v>
      </c>
      <c r="G284" s="304">
        <f>SUM(G270:G283)</f>
        <v>0</v>
      </c>
      <c r="H284" s="280"/>
      <c r="I284" s="280"/>
      <c r="J284" s="280"/>
    </row>
    <row r="285" spans="1:10" ht="6" customHeight="1" x14ac:dyDescent="0.25">
      <c r="A285" s="298"/>
      <c r="B285" s="300"/>
      <c r="C285" s="280"/>
    </row>
    <row r="286" spans="1:10" ht="15" customHeight="1" thickBot="1" x14ac:dyDescent="0.3">
      <c r="A286" s="298"/>
      <c r="B286" s="296"/>
      <c r="C286" s="280"/>
      <c r="D286" s="281"/>
      <c r="E286" s="282" t="s">
        <v>163</v>
      </c>
      <c r="F286" s="279">
        <f>Roster!E123</f>
        <v>0</v>
      </c>
      <c r="G286" s="283" t="s">
        <v>149</v>
      </c>
      <c r="H286" s="283" t="s">
        <v>150</v>
      </c>
      <c r="I286" s="283" t="s">
        <v>151</v>
      </c>
      <c r="J286" s="283" t="s">
        <v>152</v>
      </c>
    </row>
    <row r="287" spans="1:10" ht="12.75" customHeight="1" x14ac:dyDescent="0.25">
      <c r="A287" s="298"/>
      <c r="B287" s="300"/>
      <c r="C287" s="280"/>
      <c r="D287" s="306"/>
      <c r="E287" s="307"/>
      <c r="F287" s="288" t="e">
        <f>INDEX(Teamlists!A:D,MATCH($F$286,Teamlists!B:B,0)+1,4)</f>
        <v>#N/A</v>
      </c>
      <c r="G287" s="289"/>
      <c r="H287" s="290"/>
      <c r="I287" s="288"/>
      <c r="J287" s="288"/>
    </row>
    <row r="288" spans="1:10" ht="12.75" customHeight="1" x14ac:dyDescent="0.25">
      <c r="A288" s="298" t="s">
        <v>164</v>
      </c>
      <c r="B288" s="300"/>
      <c r="C288" s="280"/>
      <c r="D288" s="306"/>
      <c r="E288" s="308"/>
      <c r="F288" s="288" t="e">
        <f>INDEX(Teamlists!A:D,MATCH($F$286,Teamlists!B:B,0)+2,4)</f>
        <v>#N/A</v>
      </c>
      <c r="G288" s="289"/>
      <c r="H288" s="290"/>
      <c r="I288" s="288"/>
      <c r="J288" s="288"/>
    </row>
    <row r="289" spans="1:13" ht="12.75" customHeight="1" x14ac:dyDescent="0.25">
      <c r="A289" s="533">
        <f>Roster!M94</f>
        <v>0</v>
      </c>
      <c r="B289" s="534"/>
      <c r="C289" s="280"/>
      <c r="D289" s="306"/>
      <c r="E289" s="308"/>
      <c r="F289" s="288" t="e">
        <f>INDEX(Teamlists!A:D,MATCH($F$286,Teamlists!B:B,0)+3,4)</f>
        <v>#N/A</v>
      </c>
      <c r="G289" s="289"/>
      <c r="H289" s="290"/>
      <c r="I289" s="288"/>
      <c r="J289" s="288"/>
    </row>
    <row r="290" spans="1:13" ht="12.75" customHeight="1" x14ac:dyDescent="0.25">
      <c r="A290" s="533" t="str">
        <f>Roster!M95</f>
        <v>Dave Hilder</v>
      </c>
      <c r="B290" s="534"/>
      <c r="C290" s="280"/>
      <c r="D290" s="306"/>
      <c r="E290" s="287"/>
      <c r="F290" s="288" t="e">
        <f>INDEX(Teamlists!A:D,MATCH($F$286,Teamlists!B:B,0)+4,4)</f>
        <v>#N/A</v>
      </c>
      <c r="G290" s="289"/>
      <c r="H290" s="290"/>
      <c r="I290" s="288"/>
      <c r="J290" s="288"/>
      <c r="M290" s="309"/>
    </row>
    <row r="291" spans="1:13" ht="12.75" customHeight="1" x14ac:dyDescent="0.25">
      <c r="A291" s="310"/>
      <c r="B291" s="311"/>
      <c r="C291" s="280"/>
      <c r="D291" s="306"/>
      <c r="E291" s="287"/>
      <c r="F291" s="288" t="e">
        <f>INDEX(Teamlists!A:D,MATCH($F$286,Teamlists!B:B,0)+5,4)</f>
        <v>#N/A</v>
      </c>
      <c r="G291" s="289"/>
      <c r="H291" s="290"/>
      <c r="I291" s="288"/>
      <c r="J291" s="288"/>
    </row>
    <row r="292" spans="1:13" ht="12.75" customHeight="1" x14ac:dyDescent="0.25">
      <c r="A292" s="298"/>
      <c r="B292" s="300"/>
      <c r="C292" s="280"/>
      <c r="D292" s="306"/>
      <c r="E292" s="287"/>
      <c r="F292" s="288" t="e">
        <f>INDEX(Teamlists!A:D,MATCH($F$286,Teamlists!B:B,0)+6,4)</f>
        <v>#N/A</v>
      </c>
      <c r="G292" s="289"/>
      <c r="H292" s="290"/>
      <c r="I292" s="288"/>
      <c r="J292" s="288"/>
    </row>
    <row r="293" spans="1:13" ht="12.75" customHeight="1" x14ac:dyDescent="0.25">
      <c r="A293" s="298"/>
      <c r="B293" s="300"/>
      <c r="C293" s="280"/>
      <c r="D293" s="306"/>
      <c r="E293" s="287"/>
      <c r="F293" s="288" t="e">
        <f>INDEX(Teamlists!A:D,MATCH($F$286,Teamlists!B:B,0)+7,4)</f>
        <v>#N/A</v>
      </c>
      <c r="G293" s="289"/>
      <c r="H293" s="290"/>
      <c r="I293" s="288"/>
      <c r="J293" s="288"/>
    </row>
    <row r="294" spans="1:13" ht="12.75" customHeight="1" x14ac:dyDescent="0.25">
      <c r="A294" s="298"/>
      <c r="B294" s="300"/>
      <c r="C294" s="280"/>
      <c r="D294" s="306"/>
      <c r="E294" s="287"/>
      <c r="F294" s="288" t="e">
        <f>INDEX(Teamlists!A:D,MATCH($F$286,Teamlists!B:B,0)+8,4)</f>
        <v>#N/A</v>
      </c>
      <c r="G294" s="289"/>
      <c r="H294" s="290"/>
      <c r="I294" s="288"/>
      <c r="J294" s="288"/>
    </row>
    <row r="295" spans="1:13" ht="12.75" customHeight="1" x14ac:dyDescent="0.25">
      <c r="A295" s="298"/>
      <c r="B295" s="300"/>
      <c r="C295" s="280"/>
      <c r="D295" s="306"/>
      <c r="E295" s="287"/>
      <c r="F295" s="288" t="e">
        <f>INDEX(Teamlists!A:D,MATCH($F$286,Teamlists!B:B,0)+9,4)</f>
        <v>#N/A</v>
      </c>
      <c r="G295" s="289"/>
      <c r="H295" s="290"/>
      <c r="I295" s="288"/>
      <c r="J295" s="288"/>
    </row>
    <row r="296" spans="1:13" ht="12.75" customHeight="1" x14ac:dyDescent="0.25">
      <c r="A296" s="298"/>
      <c r="B296" s="300"/>
      <c r="C296" s="280"/>
      <c r="D296" s="306"/>
      <c r="E296" s="287"/>
      <c r="F296" s="288" t="e">
        <f>INDEX(Teamlists!A:D,MATCH($F$286,Teamlists!B:B,0)+10,4)</f>
        <v>#N/A</v>
      </c>
      <c r="G296" s="289"/>
      <c r="H296" s="290"/>
      <c r="I296" s="288"/>
      <c r="J296" s="288"/>
    </row>
    <row r="297" spans="1:13" ht="12.75" customHeight="1" x14ac:dyDescent="0.25">
      <c r="A297" s="298"/>
      <c r="B297" s="300"/>
      <c r="C297" s="280"/>
      <c r="D297" s="306"/>
      <c r="E297" s="287"/>
      <c r="F297" s="288" t="e">
        <f>INDEX(Teamlists!A:D,MATCH($F$286,Teamlists!B:B,0)+11,4)</f>
        <v>#N/A</v>
      </c>
      <c r="G297" s="289"/>
      <c r="H297" s="290"/>
      <c r="I297" s="288"/>
      <c r="J297" s="288"/>
    </row>
    <row r="298" spans="1:13" ht="12.75" customHeight="1" thickBot="1" x14ac:dyDescent="0.3">
      <c r="A298" s="312"/>
      <c r="B298" s="313"/>
      <c r="C298" s="280"/>
      <c r="D298" s="306"/>
      <c r="E298" s="287"/>
      <c r="F298" s="288" t="e">
        <f>INDEX(Teamlists!A:D,MATCH($F$286,Teamlists!B:B,0)+12,4)</f>
        <v>#N/A</v>
      </c>
      <c r="G298" s="289"/>
      <c r="H298" s="290"/>
      <c r="I298" s="288"/>
      <c r="J298" s="288"/>
    </row>
    <row r="299" spans="1:13" ht="12.75" customHeight="1" x14ac:dyDescent="0.25">
      <c r="A299" s="280"/>
      <c r="B299" s="302"/>
      <c r="C299" s="280"/>
      <c r="D299" s="306"/>
      <c r="E299" s="287"/>
      <c r="F299" s="288" t="e">
        <f>INDEX(Teamlists!A:D,MATCH($F$286,Teamlists!B:B,0)+13,4)</f>
        <v>#N/A</v>
      </c>
      <c r="G299" s="289"/>
      <c r="H299" s="290"/>
      <c r="I299" s="288"/>
      <c r="J299" s="288"/>
    </row>
    <row r="300" spans="1:13" ht="12.75" customHeight="1" x14ac:dyDescent="0.25">
      <c r="A300" s="280"/>
      <c r="B300" s="302"/>
      <c r="C300" s="280"/>
      <c r="D300" s="306"/>
      <c r="E300" s="287"/>
      <c r="F300" s="288" t="e">
        <f>INDEX(Teamlists!A:D,MATCH($F$286,Teamlists!B:B,0)+14,4)</f>
        <v>#N/A</v>
      </c>
      <c r="G300" s="289"/>
      <c r="H300" s="290"/>
      <c r="I300" s="288"/>
      <c r="J300" s="288"/>
    </row>
    <row r="301" spans="1:13" ht="12.75" customHeight="1" x14ac:dyDescent="0.25">
      <c r="B301" s="302"/>
      <c r="C301" s="280"/>
      <c r="D301" s="302"/>
      <c r="E301" s="303" t="s">
        <v>87</v>
      </c>
      <c r="F301" s="303" t="s">
        <v>162</v>
      </c>
      <c r="G301" s="304">
        <f>SUM(G287:G300)</f>
        <v>0</v>
      </c>
      <c r="H301" s="280"/>
      <c r="I301" s="280"/>
      <c r="J301" s="280"/>
    </row>
    <row r="302" spans="1:13" ht="15" x14ac:dyDescent="0.25">
      <c r="A302" s="314" t="s">
        <v>165</v>
      </c>
      <c r="B302" s="302"/>
      <c r="C302" s="280"/>
      <c r="D302" s="302"/>
      <c r="E302" s="303"/>
      <c r="F302" s="303"/>
      <c r="G302" s="302"/>
      <c r="H302" s="280"/>
      <c r="I302" s="280"/>
      <c r="J302" s="280"/>
    </row>
    <row r="303" spans="1:13" s="320" customFormat="1" ht="11.4" x14ac:dyDescent="0.2">
      <c r="A303" s="315" t="s">
        <v>166</v>
      </c>
      <c r="B303" s="316"/>
      <c r="C303" s="317"/>
      <c r="D303" s="318"/>
      <c r="E303" s="319"/>
      <c r="F303" s="319"/>
      <c r="G303" s="318"/>
      <c r="H303" s="317"/>
      <c r="I303" s="317"/>
      <c r="J303" s="317"/>
    </row>
    <row r="304" spans="1:13" s="320" customFormat="1" ht="11.4" x14ac:dyDescent="0.2">
      <c r="A304" s="321"/>
      <c r="B304" s="316"/>
      <c r="C304" s="317"/>
      <c r="D304" s="318"/>
      <c r="E304" s="319"/>
      <c r="F304" s="319"/>
      <c r="G304" s="318"/>
      <c r="H304" s="317"/>
      <c r="I304" s="317"/>
      <c r="J304" s="317"/>
    </row>
    <row r="305" spans="1:10" s="320" customFormat="1" ht="11.4" x14ac:dyDescent="0.2">
      <c r="A305" s="322" t="s">
        <v>167</v>
      </c>
      <c r="B305" s="316"/>
      <c r="C305" s="317"/>
      <c r="D305" s="318"/>
      <c r="E305" s="319"/>
      <c r="F305" s="319"/>
      <c r="G305" s="318"/>
      <c r="H305" s="317"/>
      <c r="I305" s="317"/>
      <c r="J305" s="317"/>
    </row>
    <row r="306" spans="1:10" s="320" customFormat="1" ht="11.4" x14ac:dyDescent="0.2">
      <c r="A306" s="321" t="s">
        <v>168</v>
      </c>
      <c r="B306" s="316"/>
      <c r="C306" s="317"/>
      <c r="D306" s="318"/>
      <c r="E306" s="319"/>
      <c r="F306" s="319"/>
      <c r="G306" s="318"/>
      <c r="H306" s="317"/>
      <c r="I306" s="317"/>
      <c r="J306" s="317"/>
    </row>
    <row r="307" spans="1:10" s="320" customFormat="1" ht="11.4" x14ac:dyDescent="0.2">
      <c r="A307" s="321" t="s">
        <v>169</v>
      </c>
      <c r="B307" s="316"/>
      <c r="C307" s="317"/>
      <c r="D307" s="318"/>
      <c r="E307" s="319"/>
      <c r="F307" s="319"/>
      <c r="G307" s="318"/>
      <c r="H307" s="317"/>
      <c r="I307" s="317"/>
      <c r="J307" s="317"/>
    </row>
    <row r="308" spans="1:10" s="320" customFormat="1" ht="11.4" x14ac:dyDescent="0.2">
      <c r="A308" s="321" t="s">
        <v>291</v>
      </c>
      <c r="B308" s="316"/>
      <c r="C308" s="317"/>
      <c r="D308" s="318"/>
      <c r="E308" s="319"/>
      <c r="F308" s="319"/>
      <c r="G308" s="318"/>
      <c r="H308" s="317"/>
      <c r="I308" s="317"/>
      <c r="J308" s="317"/>
    </row>
    <row r="309" spans="1:10" s="320" customFormat="1" ht="11.4" x14ac:dyDescent="0.2">
      <c r="A309" s="323" t="s">
        <v>171</v>
      </c>
      <c r="B309" s="316"/>
      <c r="C309" s="317"/>
      <c r="D309" s="318"/>
      <c r="E309" s="319"/>
      <c r="F309" s="319"/>
      <c r="G309" s="318"/>
      <c r="H309" s="317"/>
      <c r="I309" s="317"/>
      <c r="J309" s="317"/>
    </row>
    <row r="310" spans="1:10" s="320" customFormat="1" ht="11.4" x14ac:dyDescent="0.2">
      <c r="A310" s="321"/>
      <c r="B310" s="316"/>
      <c r="C310" s="317"/>
      <c r="D310" s="318"/>
      <c r="E310" s="319"/>
      <c r="F310" s="319"/>
      <c r="G310" s="318"/>
      <c r="H310" s="317"/>
      <c r="I310" s="317"/>
      <c r="J310" s="317"/>
    </row>
    <row r="311" spans="1:10" s="320" customFormat="1" ht="11.4" x14ac:dyDescent="0.2">
      <c r="A311" s="321" t="s">
        <v>172</v>
      </c>
      <c r="B311" s="316"/>
      <c r="C311" s="317"/>
      <c r="D311" s="318"/>
      <c r="E311" s="319"/>
      <c r="F311" s="319"/>
      <c r="G311" s="318"/>
      <c r="H311" s="317"/>
      <c r="I311" s="317"/>
      <c r="J311" s="317"/>
    </row>
    <row r="312" spans="1:10" s="320" customFormat="1" ht="11.4" x14ac:dyDescent="0.2">
      <c r="A312" s="321" t="s">
        <v>173</v>
      </c>
      <c r="B312" s="316"/>
      <c r="C312" s="317"/>
      <c r="D312" s="318"/>
      <c r="E312" s="319"/>
      <c r="F312" s="319"/>
      <c r="G312" s="318"/>
      <c r="H312" s="317"/>
      <c r="I312" s="317"/>
      <c r="J312" s="317"/>
    </row>
    <row r="313" spans="1:10" s="320" customFormat="1" ht="11.4" x14ac:dyDescent="0.2">
      <c r="A313" s="321"/>
      <c r="B313" s="316"/>
      <c r="C313" s="317"/>
      <c r="D313" s="318"/>
      <c r="E313" s="319"/>
      <c r="F313" s="319"/>
      <c r="G313" s="318"/>
      <c r="H313" s="317"/>
      <c r="I313" s="317"/>
      <c r="J313" s="317"/>
    </row>
    <row r="314" spans="1:10" s="320" customFormat="1" ht="11.4" x14ac:dyDescent="0.2">
      <c r="A314" s="321" t="s">
        <v>174</v>
      </c>
      <c r="B314" s="316"/>
      <c r="C314" s="317"/>
      <c r="D314" s="318"/>
      <c r="E314" s="319"/>
      <c r="F314" s="319"/>
      <c r="G314" s="318"/>
      <c r="H314" s="317"/>
      <c r="I314" s="317"/>
      <c r="J314" s="317"/>
    </row>
    <row r="315" spans="1:10" s="320" customFormat="1" ht="11.4" x14ac:dyDescent="0.2">
      <c r="A315" s="321"/>
      <c r="B315" s="316"/>
      <c r="C315" s="317"/>
      <c r="D315" s="318"/>
      <c r="E315" s="319"/>
      <c r="F315" s="319"/>
      <c r="G315" s="318"/>
      <c r="H315" s="317"/>
      <c r="I315" s="317"/>
      <c r="J315" s="317"/>
    </row>
    <row r="316" spans="1:10" s="320" customFormat="1" ht="11.4" x14ac:dyDescent="0.2">
      <c r="A316" s="321" t="s">
        <v>175</v>
      </c>
      <c r="B316" s="316"/>
      <c r="C316" s="317"/>
      <c r="D316" s="318"/>
      <c r="E316" s="319"/>
      <c r="F316" s="319"/>
      <c r="G316" s="318"/>
      <c r="H316" s="317"/>
      <c r="I316" s="317"/>
      <c r="J316" s="317"/>
    </row>
    <row r="317" spans="1:10" s="320" customFormat="1" ht="12" customHeight="1" x14ac:dyDescent="0.2">
      <c r="A317" s="321" t="s">
        <v>176</v>
      </c>
      <c r="B317" s="316"/>
      <c r="C317" s="317"/>
      <c r="D317" s="318"/>
      <c r="E317" s="319"/>
      <c r="F317" s="319"/>
      <c r="G317" s="318"/>
      <c r="H317" s="317"/>
      <c r="I317" s="317"/>
      <c r="J317" s="317"/>
    </row>
    <row r="318" spans="1:10" s="320" customFormat="1" ht="6" customHeight="1" x14ac:dyDescent="0.2">
      <c r="A318" s="321"/>
      <c r="B318" s="316"/>
      <c r="C318" s="317"/>
      <c r="D318" s="318"/>
      <c r="E318" s="319"/>
      <c r="F318" s="319"/>
      <c r="G318" s="318"/>
      <c r="H318" s="317"/>
      <c r="I318" s="317"/>
      <c r="J318" s="317"/>
    </row>
    <row r="319" spans="1:10" s="320" customFormat="1" ht="12" customHeight="1" x14ac:dyDescent="0.2">
      <c r="A319" s="321" t="s">
        <v>177</v>
      </c>
      <c r="B319" s="316"/>
      <c r="C319" s="317"/>
      <c r="D319" s="318"/>
      <c r="E319" s="319"/>
      <c r="F319" s="319"/>
      <c r="G319" s="318"/>
      <c r="H319" s="317"/>
      <c r="I319" s="317"/>
      <c r="J319" s="317"/>
    </row>
    <row r="320" spans="1:10" s="320" customFormat="1" ht="12" customHeight="1" x14ac:dyDescent="0.2">
      <c r="A320" s="321" t="s">
        <v>178</v>
      </c>
      <c r="B320" s="316"/>
      <c r="C320" s="317"/>
      <c r="D320" s="318"/>
      <c r="E320" s="319"/>
      <c r="F320" s="319"/>
      <c r="G320" s="318"/>
      <c r="H320" s="317"/>
      <c r="I320" s="317"/>
      <c r="J320" s="317"/>
    </row>
    <row r="321" spans="1:29" s="320" customFormat="1" ht="12" customHeight="1" x14ac:dyDescent="0.2">
      <c r="A321" s="321" t="s">
        <v>179</v>
      </c>
      <c r="B321" s="316"/>
      <c r="C321" s="317"/>
      <c r="D321" s="318"/>
      <c r="E321" s="319"/>
      <c r="F321" s="319"/>
      <c r="G321" s="318"/>
      <c r="H321" s="317"/>
      <c r="I321" s="317"/>
      <c r="J321" s="317"/>
    </row>
    <row r="322" spans="1:29" s="320" customFormat="1" ht="6" customHeight="1" x14ac:dyDescent="0.2">
      <c r="A322" s="321"/>
      <c r="B322" s="316"/>
      <c r="C322" s="317"/>
      <c r="D322" s="318"/>
      <c r="E322" s="319"/>
      <c r="F322" s="319"/>
      <c r="G322" s="318"/>
      <c r="H322" s="317"/>
      <c r="I322" s="317"/>
      <c r="J322" s="317"/>
    </row>
    <row r="323" spans="1:29" s="320" customFormat="1" ht="15.75" customHeight="1" x14ac:dyDescent="0.2">
      <c r="A323" s="322" t="s">
        <v>180</v>
      </c>
      <c r="B323" s="316"/>
      <c r="C323" s="317"/>
      <c r="D323" s="318"/>
      <c r="E323" s="319"/>
      <c r="F323" s="319"/>
      <c r="G323" s="318"/>
      <c r="H323" s="317"/>
      <c r="I323" s="317"/>
      <c r="J323" s="317"/>
    </row>
    <row r="324" spans="1:29" s="320" customFormat="1" ht="12" customHeight="1" x14ac:dyDescent="0.2">
      <c r="A324" s="321" t="s">
        <v>181</v>
      </c>
      <c r="B324" s="316"/>
      <c r="C324" s="317"/>
      <c r="D324" s="318"/>
      <c r="E324" s="319"/>
      <c r="F324" s="319"/>
      <c r="G324" s="318"/>
      <c r="H324" s="317"/>
      <c r="I324" s="317"/>
      <c r="J324" s="317"/>
    </row>
    <row r="325" spans="1:29" s="320" customFormat="1" ht="6" customHeight="1" x14ac:dyDescent="0.2">
      <c r="A325" s="321"/>
      <c r="B325" s="316"/>
      <c r="C325" s="317"/>
      <c r="D325" s="318"/>
      <c r="E325" s="319"/>
      <c r="F325" s="319"/>
      <c r="G325" s="318"/>
      <c r="H325" s="317"/>
      <c r="I325" s="317"/>
      <c r="J325" s="317"/>
    </row>
    <row r="326" spans="1:29" s="320" customFormat="1" ht="12" customHeight="1" x14ac:dyDescent="0.2">
      <c r="A326" s="321" t="s">
        <v>182</v>
      </c>
      <c r="B326" s="316"/>
      <c r="C326" s="317"/>
      <c r="D326" s="318"/>
      <c r="E326" s="319"/>
      <c r="F326" s="319"/>
      <c r="G326" s="318"/>
      <c r="H326" s="317"/>
      <c r="I326" s="317"/>
      <c r="J326" s="317"/>
    </row>
    <row r="327" spans="1:29" s="320" customFormat="1" ht="6" customHeight="1" x14ac:dyDescent="0.2">
      <c r="A327" s="321"/>
      <c r="B327" s="316"/>
      <c r="C327" s="317"/>
      <c r="D327" s="318"/>
      <c r="E327" s="319"/>
      <c r="F327" s="319"/>
      <c r="G327" s="318"/>
      <c r="H327" s="317"/>
      <c r="I327" s="317"/>
      <c r="J327" s="317"/>
    </row>
    <row r="328" spans="1:29" s="320" customFormat="1" ht="4.5" customHeight="1" x14ac:dyDescent="0.2">
      <c r="A328" s="321"/>
      <c r="B328" s="316"/>
      <c r="C328" s="317"/>
      <c r="D328" s="318"/>
      <c r="E328" s="319"/>
      <c r="F328" s="319"/>
      <c r="G328" s="318"/>
      <c r="H328" s="317"/>
      <c r="I328" s="317"/>
      <c r="J328" s="317"/>
    </row>
    <row r="329" spans="1:29" s="334" customFormat="1" ht="15.75" customHeight="1" x14ac:dyDescent="0.3">
      <c r="A329" s="532" t="s">
        <v>292</v>
      </c>
      <c r="B329" s="531"/>
      <c r="C329" s="531"/>
      <c r="D329" s="531"/>
      <c r="E329" s="531"/>
      <c r="F329" s="531"/>
      <c r="G329" s="531"/>
      <c r="H329" s="531"/>
      <c r="I329" s="531"/>
      <c r="J329" s="531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</row>
    <row r="330" spans="1:29" s="334" customFormat="1" ht="15.75" customHeight="1" x14ac:dyDescent="0.3">
      <c r="A330" s="530" t="s">
        <v>184</v>
      </c>
      <c r="B330" s="531"/>
      <c r="C330" s="531"/>
      <c r="D330" s="531"/>
      <c r="E330" s="531"/>
      <c r="F330" s="531"/>
      <c r="G330" s="531"/>
      <c r="H330" s="531"/>
      <c r="I330" s="531"/>
      <c r="J330" s="531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</row>
    <row r="331" spans="1:29" s="334" customFormat="1" ht="15.75" customHeight="1" x14ac:dyDescent="0.3">
      <c r="A331" s="530" t="s">
        <v>184</v>
      </c>
      <c r="B331" s="531"/>
      <c r="C331" s="531"/>
      <c r="D331" s="531"/>
      <c r="E331" s="531"/>
      <c r="F331" s="531"/>
      <c r="G331" s="531"/>
      <c r="H331" s="531"/>
      <c r="I331" s="531"/>
      <c r="J331" s="531"/>
      <c r="K331" s="333"/>
      <c r="L331" s="333"/>
      <c r="M331" s="333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  <c r="AA331" s="333"/>
      <c r="AB331" s="333"/>
      <c r="AC331" s="333"/>
    </row>
    <row r="332" spans="1:29" s="333" customFormat="1" ht="6" customHeight="1" x14ac:dyDescent="0.2">
      <c r="A332" s="321"/>
    </row>
    <row r="333" spans="1:29" s="334" customFormat="1" ht="15.75" customHeight="1" x14ac:dyDescent="0.3">
      <c r="A333" s="532" t="s">
        <v>293</v>
      </c>
      <c r="B333" s="531"/>
      <c r="C333" s="531"/>
      <c r="D333" s="531"/>
      <c r="E333" s="531"/>
      <c r="F333" s="531"/>
      <c r="G333" s="531"/>
      <c r="H333" s="531"/>
      <c r="I333" s="531"/>
      <c r="J333" s="531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  <c r="AA333" s="333"/>
      <c r="AB333" s="333"/>
      <c r="AC333" s="333"/>
    </row>
    <row r="334" spans="1:29" s="334" customFormat="1" ht="15.75" customHeight="1" x14ac:dyDescent="0.3">
      <c r="A334" s="530" t="s">
        <v>184</v>
      </c>
      <c r="B334" s="531"/>
      <c r="C334" s="531"/>
      <c r="D334" s="531"/>
      <c r="E334" s="531"/>
      <c r="F334" s="531"/>
      <c r="G334" s="531"/>
      <c r="H334" s="531"/>
      <c r="I334" s="531"/>
      <c r="J334" s="531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  <c r="AA334" s="333"/>
      <c r="AB334" s="333"/>
      <c r="AC334" s="333"/>
    </row>
    <row r="335" spans="1:29" s="334" customFormat="1" ht="15.75" customHeight="1" thickBot="1" x14ac:dyDescent="0.35">
      <c r="A335" s="530" t="s">
        <v>184</v>
      </c>
      <c r="B335" s="531"/>
      <c r="C335" s="531"/>
      <c r="D335" s="531"/>
      <c r="E335" s="531"/>
      <c r="F335" s="531"/>
      <c r="G335" s="531"/>
      <c r="H335" s="531"/>
      <c r="I335" s="531"/>
      <c r="J335" s="531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  <c r="AA335" s="333"/>
      <c r="AB335" s="333"/>
      <c r="AC335" s="333"/>
    </row>
    <row r="336" spans="1:29" ht="15" customHeight="1" thickBot="1" x14ac:dyDescent="0.3">
      <c r="A336" s="535" t="s">
        <v>147</v>
      </c>
      <c r="B336" s="536"/>
      <c r="C336" s="280"/>
      <c r="D336" s="281"/>
      <c r="E336" s="282" t="s">
        <v>148</v>
      </c>
      <c r="F336" s="279">
        <f>Roster!E125</f>
        <v>0</v>
      </c>
      <c r="G336" s="283" t="s">
        <v>149</v>
      </c>
      <c r="H336" s="283" t="s">
        <v>150</v>
      </c>
      <c r="I336" s="283" t="s">
        <v>151</v>
      </c>
      <c r="J336" s="283" t="s">
        <v>152</v>
      </c>
      <c r="M336" s="285"/>
    </row>
    <row r="337" spans="1:10" ht="12.75" customHeight="1" x14ac:dyDescent="0.25">
      <c r="A337" s="537" t="s">
        <v>153</v>
      </c>
      <c r="B337" s="538"/>
      <c r="C337" s="280"/>
      <c r="D337" s="286"/>
      <c r="E337" s="287"/>
      <c r="F337" s="288" t="e">
        <f>INDEX(Teamlists!A:D,MATCH($F$336,Teamlists!B:B,0)+1,4)</f>
        <v>#N/A</v>
      </c>
      <c r="G337" s="289"/>
      <c r="H337" s="290"/>
      <c r="I337" s="288"/>
      <c r="J337" s="288"/>
    </row>
    <row r="338" spans="1:10" ht="12.75" customHeight="1" x14ac:dyDescent="0.25">
      <c r="A338" s="539" t="str">
        <f>$A$3</f>
        <v>Pennant 2 2013 1st Semi Final</v>
      </c>
      <c r="B338" s="540"/>
      <c r="C338" s="280"/>
      <c r="D338" s="286"/>
      <c r="E338" s="287"/>
      <c r="F338" s="288" t="e">
        <f>INDEX(Teamlists!A:D,MATCH($F$336,Teamlists!B:B,0)+2,4)</f>
        <v>#N/A</v>
      </c>
      <c r="G338" s="289"/>
      <c r="H338" s="290"/>
      <c r="I338" s="288"/>
      <c r="J338" s="288"/>
    </row>
    <row r="339" spans="1:10" ht="12.75" customHeight="1" thickBot="1" x14ac:dyDescent="0.3">
      <c r="A339" s="541">
        <f>Roster!C116</f>
        <v>42312</v>
      </c>
      <c r="B339" s="542"/>
      <c r="C339" s="280"/>
      <c r="D339" s="286"/>
      <c r="E339" s="287"/>
      <c r="F339" s="288" t="e">
        <f>INDEX(Teamlists!A:D,MATCH($F$336,Teamlists!B:B,0)+3,4)</f>
        <v>#N/A</v>
      </c>
      <c r="G339" s="289"/>
      <c r="H339" s="290"/>
      <c r="I339" s="288"/>
      <c r="J339" s="288"/>
    </row>
    <row r="340" spans="1:10" ht="12.75" customHeight="1" thickBot="1" x14ac:dyDescent="0.3">
      <c r="A340" s="291"/>
      <c r="B340" s="292"/>
      <c r="C340" s="280"/>
      <c r="D340" s="286"/>
      <c r="E340" s="287"/>
      <c r="F340" s="288" t="e">
        <f>INDEX(Teamlists!A:D,MATCH($F$336,Teamlists!B:B,0)+4,4)</f>
        <v>#N/A</v>
      </c>
      <c r="G340" s="289"/>
      <c r="H340" s="290"/>
      <c r="I340" s="288"/>
      <c r="J340" s="288"/>
    </row>
    <row r="341" spans="1:10" ht="12.75" customHeight="1" x14ac:dyDescent="0.25">
      <c r="A341" s="293" t="s">
        <v>154</v>
      </c>
      <c r="B341" s="294" t="str">
        <f>Roster!E124</f>
        <v>B Grade</v>
      </c>
      <c r="C341" s="280"/>
      <c r="D341" s="286"/>
      <c r="E341" s="287"/>
      <c r="F341" s="288" t="e">
        <f>INDEX(Teamlists!A:D,MATCH($F$336,Teamlists!B:B,0)+5,4)</f>
        <v>#N/A</v>
      </c>
      <c r="G341" s="289"/>
      <c r="H341" s="290"/>
      <c r="I341" s="288"/>
      <c r="J341" s="288"/>
    </row>
    <row r="342" spans="1:10" ht="12.75" customHeight="1" x14ac:dyDescent="0.25">
      <c r="A342" s="295" t="s">
        <v>155</v>
      </c>
      <c r="B342" s="296" t="str">
        <f>Roster!E117</f>
        <v>Court 3</v>
      </c>
      <c r="C342" s="280"/>
      <c r="D342" s="286"/>
      <c r="E342" s="287"/>
      <c r="F342" s="288" t="e">
        <f>INDEX(Teamlists!A:D,MATCH($F$336,Teamlists!B:B,0)+6,4)</f>
        <v>#N/A</v>
      </c>
      <c r="G342" s="289"/>
      <c r="H342" s="290"/>
      <c r="I342" s="288"/>
      <c r="J342" s="288"/>
    </row>
    <row r="343" spans="1:10" ht="12.75" customHeight="1" x14ac:dyDescent="0.25">
      <c r="A343" s="295" t="s">
        <v>156</v>
      </c>
      <c r="B343" s="297" t="str">
        <f>Roster!B124</f>
        <v>8:45pm</v>
      </c>
      <c r="C343" s="280"/>
      <c r="D343" s="286"/>
      <c r="E343" s="287"/>
      <c r="F343" s="288" t="e">
        <f>INDEX(Teamlists!A:D,MATCH($F$336,Teamlists!B:B,0)+7,4)</f>
        <v>#N/A</v>
      </c>
      <c r="G343" s="289"/>
      <c r="H343" s="290"/>
      <c r="I343" s="288"/>
      <c r="J343" s="288"/>
    </row>
    <row r="344" spans="1:10" ht="12.75" customHeight="1" x14ac:dyDescent="0.25">
      <c r="A344" s="295"/>
      <c r="B344" s="297"/>
      <c r="C344" s="280"/>
      <c r="D344" s="286"/>
      <c r="E344" s="287"/>
      <c r="F344" s="288" t="e">
        <f>INDEX(Teamlists!A:D,MATCH($F$336,Teamlists!B:B,0)+8,4)</f>
        <v>#N/A</v>
      </c>
      <c r="G344" s="289"/>
      <c r="H344" s="290"/>
      <c r="I344" s="288"/>
      <c r="J344" s="288"/>
    </row>
    <row r="345" spans="1:10" ht="12.75" customHeight="1" x14ac:dyDescent="0.25">
      <c r="A345" s="295"/>
      <c r="B345" s="297"/>
      <c r="C345" s="280"/>
      <c r="D345" s="286"/>
      <c r="E345" s="287"/>
      <c r="F345" s="288" t="e">
        <f>INDEX(Teamlists!A:D,MATCH($F$336,Teamlists!B:B,0)+9,4)</f>
        <v>#N/A</v>
      </c>
      <c r="G345" s="289"/>
      <c r="H345" s="290"/>
      <c r="I345" s="288"/>
      <c r="J345" s="288"/>
    </row>
    <row r="346" spans="1:10" ht="12.75" customHeight="1" x14ac:dyDescent="0.25">
      <c r="A346" s="298" t="s">
        <v>157</v>
      </c>
      <c r="B346" s="299">
        <f>Roster!E123</f>
        <v>0</v>
      </c>
      <c r="C346" s="280"/>
      <c r="D346" s="286"/>
      <c r="E346" s="287"/>
      <c r="F346" s="288" t="e">
        <f>INDEX(Teamlists!A:D,MATCH($F$336,Teamlists!B:B,0)+10,4)</f>
        <v>#N/A</v>
      </c>
      <c r="G346" s="289"/>
      <c r="H346" s="290"/>
      <c r="I346" s="288"/>
      <c r="J346" s="288"/>
    </row>
    <row r="347" spans="1:10" ht="12.75" customHeight="1" x14ac:dyDescent="0.25">
      <c r="A347" s="298" t="s">
        <v>158</v>
      </c>
      <c r="B347" s="300"/>
      <c r="C347" s="280"/>
      <c r="D347" s="286"/>
      <c r="E347" s="287"/>
      <c r="F347" s="288" t="e">
        <f>INDEX(Teamlists!A:D,MATCH($F$336,Teamlists!B:B,0)+11,4)</f>
        <v>#N/A</v>
      </c>
      <c r="G347" s="289"/>
      <c r="H347" s="290"/>
      <c r="I347" s="288"/>
      <c r="J347" s="288"/>
    </row>
    <row r="348" spans="1:10" ht="12.75" customHeight="1" x14ac:dyDescent="0.25">
      <c r="A348" s="298"/>
      <c r="B348" s="300"/>
      <c r="C348" s="280"/>
      <c r="D348" s="286"/>
      <c r="E348" s="287"/>
      <c r="F348" s="288" t="e">
        <f>INDEX(Teamlists!A:D,MATCH($F$336,Teamlists!B:B,0)+12,4)</f>
        <v>#N/A</v>
      </c>
      <c r="G348" s="289"/>
      <c r="H348" s="290"/>
      <c r="I348" s="288"/>
      <c r="J348" s="288"/>
    </row>
    <row r="349" spans="1:10" ht="12.75" customHeight="1" x14ac:dyDescent="0.25">
      <c r="A349" s="301" t="s">
        <v>159</v>
      </c>
      <c r="B349" s="300"/>
      <c r="C349" s="280"/>
      <c r="D349" s="286"/>
      <c r="E349" s="287"/>
      <c r="F349" s="288" t="e">
        <f>INDEX(Teamlists!A:D,MATCH($F$336,Teamlists!B:B,0)+13,4)</f>
        <v>#N/A</v>
      </c>
      <c r="G349" s="289"/>
      <c r="H349" s="290"/>
      <c r="I349" s="288"/>
      <c r="J349" s="288"/>
    </row>
    <row r="350" spans="1:10" ht="12.75" customHeight="1" x14ac:dyDescent="0.25">
      <c r="A350" s="298" t="s">
        <v>160</v>
      </c>
      <c r="B350" s="300"/>
      <c r="C350" s="280"/>
      <c r="D350" s="286"/>
      <c r="E350" s="287"/>
      <c r="F350" s="288" t="e">
        <f>INDEX(Teamlists!A:D,MATCH($F$336,Teamlists!B:B,0)+14,4)</f>
        <v>#N/A</v>
      </c>
      <c r="G350" s="289"/>
      <c r="H350" s="290"/>
      <c r="I350" s="288"/>
      <c r="J350" s="288"/>
    </row>
    <row r="351" spans="1:10" ht="12.75" customHeight="1" x14ac:dyDescent="0.25">
      <c r="A351" s="298" t="s">
        <v>161</v>
      </c>
      <c r="B351" s="296"/>
      <c r="C351" s="280"/>
      <c r="D351" s="302"/>
      <c r="E351" s="303" t="s">
        <v>87</v>
      </c>
      <c r="F351" s="303" t="s">
        <v>162</v>
      </c>
      <c r="G351" s="304">
        <f>SUM(G337:G350)</f>
        <v>0</v>
      </c>
      <c r="H351" s="280"/>
      <c r="I351" s="280"/>
      <c r="J351" s="280"/>
    </row>
    <row r="352" spans="1:10" ht="6" customHeight="1" x14ac:dyDescent="0.25">
      <c r="A352" s="298"/>
      <c r="B352" s="300"/>
      <c r="C352" s="280"/>
    </row>
    <row r="353" spans="1:13" ht="15" customHeight="1" thickBot="1" x14ac:dyDescent="0.3">
      <c r="A353" s="298"/>
      <c r="B353" s="296"/>
      <c r="C353" s="280"/>
      <c r="D353" s="281"/>
      <c r="E353" s="282" t="s">
        <v>163</v>
      </c>
      <c r="F353" s="279">
        <f>Roster!E126</f>
        <v>0</v>
      </c>
      <c r="G353" s="283" t="s">
        <v>149</v>
      </c>
      <c r="H353" s="283" t="s">
        <v>150</v>
      </c>
      <c r="I353" s="283" t="s">
        <v>151</v>
      </c>
      <c r="J353" s="283" t="s">
        <v>152</v>
      </c>
    </row>
    <row r="354" spans="1:13" ht="12.75" customHeight="1" x14ac:dyDescent="0.25">
      <c r="A354" s="298"/>
      <c r="B354" s="300"/>
      <c r="C354" s="280"/>
      <c r="D354" s="306"/>
      <c r="E354" s="307"/>
      <c r="F354" s="288" t="e">
        <f>INDEX(Teamlists!A:D,MATCH($F$353,Teamlists!B:B,0)+1,4)</f>
        <v>#N/A</v>
      </c>
      <c r="G354" s="289"/>
      <c r="H354" s="290"/>
      <c r="I354" s="288"/>
      <c r="J354" s="288"/>
    </row>
    <row r="355" spans="1:13" ht="12.75" customHeight="1" x14ac:dyDescent="0.25">
      <c r="A355" s="298" t="s">
        <v>164</v>
      </c>
      <c r="B355" s="300"/>
      <c r="C355" s="280"/>
      <c r="D355" s="306"/>
      <c r="E355" s="308"/>
      <c r="F355" s="288" t="e">
        <f>INDEX(Teamlists!A:D,MATCH($F$353,Teamlists!B:B,0)+2,4)</f>
        <v>#N/A</v>
      </c>
      <c r="G355" s="289"/>
      <c r="H355" s="290"/>
      <c r="I355" s="288"/>
      <c r="J355" s="288"/>
    </row>
    <row r="356" spans="1:13" ht="12.75" customHeight="1" x14ac:dyDescent="0.25">
      <c r="A356" s="533">
        <f>Roster!N94</f>
        <v>0</v>
      </c>
      <c r="B356" s="534"/>
      <c r="C356" s="280"/>
      <c r="D356" s="306"/>
      <c r="E356" s="308"/>
      <c r="F356" s="288" t="e">
        <f>INDEX(Teamlists!A:D,MATCH($F$353,Teamlists!B:B,0)+3,4)</f>
        <v>#N/A</v>
      </c>
      <c r="G356" s="289"/>
      <c r="H356" s="290"/>
      <c r="I356" s="288"/>
      <c r="J356" s="288"/>
    </row>
    <row r="357" spans="1:13" ht="12.75" customHeight="1" x14ac:dyDescent="0.25">
      <c r="A357" s="533"/>
      <c r="B357" s="534"/>
      <c r="C357" s="280"/>
      <c r="D357" s="306"/>
      <c r="E357" s="287"/>
      <c r="F357" s="288" t="e">
        <f>INDEX(Teamlists!A:D,MATCH($F$353,Teamlists!B:B,0)+4,4)</f>
        <v>#N/A</v>
      </c>
      <c r="G357" s="289"/>
      <c r="H357" s="290"/>
      <c r="I357" s="288"/>
      <c r="J357" s="288"/>
      <c r="M357" s="309"/>
    </row>
    <row r="358" spans="1:13" ht="12.75" customHeight="1" x14ac:dyDescent="0.25">
      <c r="A358" s="310"/>
      <c r="B358" s="311"/>
      <c r="C358" s="280"/>
      <c r="D358" s="306"/>
      <c r="E358" s="287"/>
      <c r="F358" s="288" t="e">
        <f>INDEX(Teamlists!A:D,MATCH($F$353,Teamlists!B:B,0)+5,4)</f>
        <v>#N/A</v>
      </c>
      <c r="G358" s="289"/>
      <c r="H358" s="290"/>
      <c r="I358" s="288"/>
      <c r="J358" s="288"/>
    </row>
    <row r="359" spans="1:13" ht="12.75" customHeight="1" x14ac:dyDescent="0.25">
      <c r="A359" s="298"/>
      <c r="B359" s="300"/>
      <c r="C359" s="280"/>
      <c r="D359" s="306"/>
      <c r="E359" s="287"/>
      <c r="F359" s="288" t="e">
        <f>INDEX(Teamlists!A:D,MATCH($F$353,Teamlists!B:B,0)+6,4)</f>
        <v>#N/A</v>
      </c>
      <c r="G359" s="289"/>
      <c r="H359" s="290"/>
      <c r="I359" s="288"/>
      <c r="J359" s="288"/>
    </row>
    <row r="360" spans="1:13" ht="12.75" customHeight="1" x14ac:dyDescent="0.25">
      <c r="A360" s="298"/>
      <c r="B360" s="300"/>
      <c r="C360" s="280"/>
      <c r="D360" s="306"/>
      <c r="E360" s="287"/>
      <c r="F360" s="288" t="e">
        <f>INDEX(Teamlists!A:D,MATCH($F$353,Teamlists!B:B,0)+7,4)</f>
        <v>#N/A</v>
      </c>
      <c r="G360" s="289"/>
      <c r="H360" s="290"/>
      <c r="I360" s="288"/>
      <c r="J360" s="288"/>
    </row>
    <row r="361" spans="1:13" ht="12.75" customHeight="1" x14ac:dyDescent="0.25">
      <c r="A361" s="298"/>
      <c r="B361" s="300"/>
      <c r="C361" s="280"/>
      <c r="D361" s="306"/>
      <c r="E361" s="287"/>
      <c r="F361" s="288" t="e">
        <f>INDEX(Teamlists!A:D,MATCH($F$353,Teamlists!B:B,0)+8,4)</f>
        <v>#N/A</v>
      </c>
      <c r="G361" s="289"/>
      <c r="H361" s="290"/>
      <c r="I361" s="288"/>
      <c r="J361" s="288"/>
    </row>
    <row r="362" spans="1:13" ht="12.75" customHeight="1" x14ac:dyDescent="0.25">
      <c r="A362" s="298"/>
      <c r="B362" s="300"/>
      <c r="C362" s="280"/>
      <c r="D362" s="306"/>
      <c r="E362" s="287"/>
      <c r="F362" s="288" t="e">
        <f>INDEX(Teamlists!A:D,MATCH($F$353,Teamlists!B:B,0)+9,4)</f>
        <v>#N/A</v>
      </c>
      <c r="G362" s="289"/>
      <c r="H362" s="290"/>
      <c r="I362" s="288"/>
      <c r="J362" s="288"/>
    </row>
    <row r="363" spans="1:13" ht="12.75" customHeight="1" x14ac:dyDescent="0.25">
      <c r="A363" s="298"/>
      <c r="B363" s="300"/>
      <c r="C363" s="280"/>
      <c r="D363" s="306"/>
      <c r="E363" s="287"/>
      <c r="F363" s="288" t="e">
        <f>INDEX(Teamlists!A:D,MATCH($F$353,Teamlists!B:B,0)+10,4)</f>
        <v>#N/A</v>
      </c>
      <c r="G363" s="289"/>
      <c r="H363" s="290"/>
      <c r="I363" s="288"/>
      <c r="J363" s="288"/>
    </row>
    <row r="364" spans="1:13" ht="12.75" customHeight="1" x14ac:dyDescent="0.25">
      <c r="A364" s="298"/>
      <c r="B364" s="300"/>
      <c r="C364" s="280"/>
      <c r="D364" s="306"/>
      <c r="E364" s="287"/>
      <c r="F364" s="288" t="e">
        <f>INDEX(Teamlists!A:D,MATCH($F$353,Teamlists!B:B,0)+11,4)</f>
        <v>#N/A</v>
      </c>
      <c r="G364" s="289"/>
      <c r="H364" s="290"/>
      <c r="I364" s="288"/>
      <c r="J364" s="288"/>
    </row>
    <row r="365" spans="1:13" ht="12.75" customHeight="1" thickBot="1" x14ac:dyDescent="0.3">
      <c r="A365" s="312"/>
      <c r="B365" s="313"/>
      <c r="C365" s="280"/>
      <c r="D365" s="306"/>
      <c r="E365" s="287"/>
      <c r="F365" s="288" t="e">
        <f>INDEX(Teamlists!A:D,MATCH($F$353,Teamlists!B:B,0)+12,4)</f>
        <v>#N/A</v>
      </c>
      <c r="G365" s="289"/>
      <c r="H365" s="290"/>
      <c r="I365" s="288"/>
      <c r="J365" s="288"/>
    </row>
    <row r="366" spans="1:13" ht="12.75" customHeight="1" x14ac:dyDescent="0.25">
      <c r="A366" s="280"/>
      <c r="B366" s="302"/>
      <c r="C366" s="280"/>
      <c r="D366" s="306"/>
      <c r="E366" s="287"/>
      <c r="F366" s="288" t="e">
        <f>INDEX(Teamlists!A:D,MATCH($F$353,Teamlists!B:B,0)+13,4)</f>
        <v>#N/A</v>
      </c>
      <c r="G366" s="289"/>
      <c r="H366" s="290"/>
      <c r="I366" s="288"/>
      <c r="J366" s="288"/>
    </row>
    <row r="367" spans="1:13" ht="12.75" customHeight="1" x14ac:dyDescent="0.25">
      <c r="A367" s="280"/>
      <c r="B367" s="302"/>
      <c r="C367" s="280"/>
      <c r="D367" s="306"/>
      <c r="E367" s="287"/>
      <c r="F367" s="288" t="e">
        <f>INDEX(Teamlists!A:D,MATCH($F$353,Teamlists!B:B,0)+14,4)</f>
        <v>#N/A</v>
      </c>
      <c r="G367" s="289"/>
      <c r="H367" s="290"/>
      <c r="I367" s="288"/>
      <c r="J367" s="288"/>
    </row>
    <row r="368" spans="1:13" ht="12.75" customHeight="1" x14ac:dyDescent="0.25">
      <c r="B368" s="302"/>
      <c r="C368" s="280"/>
      <c r="D368" s="302"/>
      <c r="E368" s="303" t="s">
        <v>87</v>
      </c>
      <c r="F368" s="303" t="s">
        <v>162</v>
      </c>
      <c r="G368" s="304">
        <f>SUM(G354:G367)</f>
        <v>0</v>
      </c>
      <c r="H368" s="280"/>
      <c r="I368" s="280"/>
      <c r="J368" s="280"/>
    </row>
    <row r="369" spans="1:10" ht="15" x14ac:dyDescent="0.25">
      <c r="A369" s="314" t="s">
        <v>165</v>
      </c>
      <c r="B369" s="302"/>
      <c r="C369" s="280"/>
      <c r="D369" s="302"/>
      <c r="E369" s="303"/>
      <c r="F369" s="303"/>
      <c r="G369" s="302"/>
      <c r="H369" s="280"/>
      <c r="I369" s="280"/>
      <c r="J369" s="280"/>
    </row>
    <row r="370" spans="1:10" s="320" customFormat="1" ht="11.4" x14ac:dyDescent="0.2">
      <c r="A370" s="315" t="s">
        <v>166</v>
      </c>
      <c r="B370" s="316"/>
      <c r="C370" s="317"/>
      <c r="D370" s="318"/>
      <c r="E370" s="319"/>
      <c r="F370" s="319"/>
      <c r="G370" s="318"/>
      <c r="H370" s="317"/>
      <c r="I370" s="317"/>
      <c r="J370" s="317"/>
    </row>
    <row r="371" spans="1:10" s="320" customFormat="1" ht="11.4" x14ac:dyDescent="0.2">
      <c r="A371" s="321"/>
      <c r="B371" s="316"/>
      <c r="C371" s="317"/>
      <c r="D371" s="318"/>
      <c r="E371" s="319"/>
      <c r="F371" s="319"/>
      <c r="G371" s="318"/>
      <c r="H371" s="317"/>
      <c r="I371" s="317"/>
      <c r="J371" s="317"/>
    </row>
    <row r="372" spans="1:10" s="320" customFormat="1" ht="11.4" x14ac:dyDescent="0.2">
      <c r="A372" s="322" t="s">
        <v>167</v>
      </c>
      <c r="B372" s="316"/>
      <c r="C372" s="317"/>
      <c r="D372" s="318"/>
      <c r="E372" s="319"/>
      <c r="F372" s="319"/>
      <c r="G372" s="318"/>
      <c r="H372" s="317"/>
      <c r="I372" s="317"/>
      <c r="J372" s="317"/>
    </row>
    <row r="373" spans="1:10" s="320" customFormat="1" ht="11.4" x14ac:dyDescent="0.2">
      <c r="A373" s="321" t="s">
        <v>168</v>
      </c>
      <c r="B373" s="316"/>
      <c r="C373" s="317"/>
      <c r="D373" s="318"/>
      <c r="E373" s="319"/>
      <c r="F373" s="319"/>
      <c r="G373" s="318"/>
      <c r="H373" s="317"/>
      <c r="I373" s="317"/>
      <c r="J373" s="317"/>
    </row>
    <row r="374" spans="1:10" s="320" customFormat="1" ht="11.4" x14ac:dyDescent="0.2">
      <c r="A374" s="321" t="s">
        <v>169</v>
      </c>
      <c r="B374" s="316"/>
      <c r="C374" s="317"/>
      <c r="D374" s="318"/>
      <c r="E374" s="319"/>
      <c r="F374" s="319"/>
      <c r="G374" s="318"/>
      <c r="H374" s="317"/>
      <c r="I374" s="317"/>
      <c r="J374" s="317"/>
    </row>
    <row r="375" spans="1:10" s="320" customFormat="1" ht="11.4" x14ac:dyDescent="0.2">
      <c r="A375" s="321" t="s">
        <v>291</v>
      </c>
      <c r="B375" s="316"/>
      <c r="C375" s="317"/>
      <c r="D375" s="318"/>
      <c r="E375" s="319"/>
      <c r="F375" s="319"/>
      <c r="G375" s="318"/>
      <c r="H375" s="317"/>
      <c r="I375" s="317"/>
      <c r="J375" s="317"/>
    </row>
    <row r="376" spans="1:10" s="320" customFormat="1" ht="11.4" x14ac:dyDescent="0.2">
      <c r="A376" s="323" t="s">
        <v>171</v>
      </c>
      <c r="B376" s="316"/>
      <c r="C376" s="317"/>
      <c r="D376" s="318"/>
      <c r="E376" s="319"/>
      <c r="F376" s="319"/>
      <c r="G376" s="318"/>
      <c r="H376" s="317"/>
      <c r="I376" s="317"/>
      <c r="J376" s="317"/>
    </row>
    <row r="377" spans="1:10" s="320" customFormat="1" ht="11.4" x14ac:dyDescent="0.2">
      <c r="A377" s="321"/>
      <c r="B377" s="316"/>
      <c r="C377" s="317"/>
      <c r="D377" s="318"/>
      <c r="E377" s="319"/>
      <c r="F377" s="319"/>
      <c r="G377" s="318"/>
      <c r="H377" s="317"/>
      <c r="I377" s="317"/>
      <c r="J377" s="317"/>
    </row>
    <row r="378" spans="1:10" s="320" customFormat="1" ht="11.4" x14ac:dyDescent="0.2">
      <c r="A378" s="321" t="s">
        <v>172</v>
      </c>
      <c r="B378" s="316"/>
      <c r="C378" s="317"/>
      <c r="D378" s="318"/>
      <c r="E378" s="319"/>
      <c r="F378" s="319"/>
      <c r="G378" s="318"/>
      <c r="H378" s="317"/>
      <c r="I378" s="317"/>
      <c r="J378" s="317"/>
    </row>
    <row r="379" spans="1:10" s="320" customFormat="1" ht="11.4" x14ac:dyDescent="0.2">
      <c r="A379" s="321" t="s">
        <v>173</v>
      </c>
      <c r="B379" s="316"/>
      <c r="C379" s="317"/>
      <c r="D379" s="318"/>
      <c r="E379" s="319"/>
      <c r="F379" s="319"/>
      <c r="G379" s="318"/>
      <c r="H379" s="317"/>
      <c r="I379" s="317"/>
      <c r="J379" s="317"/>
    </row>
    <row r="380" spans="1:10" s="320" customFormat="1" ht="11.4" x14ac:dyDescent="0.2">
      <c r="A380" s="321"/>
      <c r="B380" s="316"/>
      <c r="C380" s="317"/>
      <c r="D380" s="318"/>
      <c r="E380" s="319"/>
      <c r="F380" s="319"/>
      <c r="G380" s="318"/>
      <c r="H380" s="317"/>
      <c r="I380" s="317"/>
      <c r="J380" s="317"/>
    </row>
    <row r="381" spans="1:10" s="320" customFormat="1" ht="11.4" x14ac:dyDescent="0.2">
      <c r="A381" s="321" t="s">
        <v>174</v>
      </c>
      <c r="B381" s="316"/>
      <c r="C381" s="317"/>
      <c r="D381" s="318"/>
      <c r="E381" s="319"/>
      <c r="F381" s="319"/>
      <c r="G381" s="318"/>
      <c r="H381" s="317"/>
      <c r="I381" s="317"/>
      <c r="J381" s="317"/>
    </row>
    <row r="382" spans="1:10" s="320" customFormat="1" ht="11.4" x14ac:dyDescent="0.2">
      <c r="A382" s="321"/>
      <c r="B382" s="316"/>
      <c r="C382" s="317"/>
      <c r="D382" s="318"/>
      <c r="E382" s="319"/>
      <c r="F382" s="319"/>
      <c r="G382" s="318"/>
      <c r="H382" s="317"/>
      <c r="I382" s="317"/>
      <c r="J382" s="317"/>
    </row>
    <row r="383" spans="1:10" s="320" customFormat="1" ht="11.4" x14ac:dyDescent="0.2">
      <c r="A383" s="321" t="s">
        <v>175</v>
      </c>
      <c r="B383" s="316"/>
      <c r="C383" s="317"/>
      <c r="D383" s="318"/>
      <c r="E383" s="319"/>
      <c r="F383" s="319"/>
      <c r="G383" s="318"/>
      <c r="H383" s="317"/>
      <c r="I383" s="317"/>
      <c r="J383" s="317"/>
    </row>
    <row r="384" spans="1:10" s="320" customFormat="1" ht="12" customHeight="1" x14ac:dyDescent="0.2">
      <c r="A384" s="321" t="s">
        <v>176</v>
      </c>
      <c r="B384" s="316"/>
      <c r="C384" s="317"/>
      <c r="D384" s="318"/>
      <c r="E384" s="319"/>
      <c r="F384" s="319"/>
      <c r="G384" s="318"/>
      <c r="H384" s="317"/>
      <c r="I384" s="317"/>
      <c r="J384" s="317"/>
    </row>
    <row r="385" spans="1:29" s="320" customFormat="1" ht="6" customHeight="1" x14ac:dyDescent="0.2">
      <c r="A385" s="321"/>
      <c r="B385" s="316"/>
      <c r="C385" s="317"/>
      <c r="D385" s="318"/>
      <c r="E385" s="319"/>
      <c r="F385" s="319"/>
      <c r="G385" s="318"/>
      <c r="H385" s="317"/>
      <c r="I385" s="317"/>
      <c r="J385" s="317"/>
    </row>
    <row r="386" spans="1:29" s="320" customFormat="1" ht="12" customHeight="1" x14ac:dyDescent="0.2">
      <c r="A386" s="321" t="s">
        <v>177</v>
      </c>
      <c r="B386" s="316"/>
      <c r="C386" s="317"/>
      <c r="D386" s="318"/>
      <c r="E386" s="319"/>
      <c r="F386" s="319"/>
      <c r="G386" s="318"/>
      <c r="H386" s="317"/>
      <c r="I386" s="317"/>
      <c r="J386" s="317"/>
    </row>
    <row r="387" spans="1:29" s="320" customFormat="1" ht="12" customHeight="1" x14ac:dyDescent="0.2">
      <c r="A387" s="321" t="s">
        <v>178</v>
      </c>
      <c r="B387" s="316"/>
      <c r="C387" s="317"/>
      <c r="D387" s="318"/>
      <c r="E387" s="319"/>
      <c r="F387" s="319"/>
      <c r="G387" s="318"/>
      <c r="H387" s="317"/>
      <c r="I387" s="317"/>
      <c r="J387" s="317"/>
    </row>
    <row r="388" spans="1:29" s="320" customFormat="1" ht="12" customHeight="1" x14ac:dyDescent="0.2">
      <c r="A388" s="321" t="s">
        <v>179</v>
      </c>
      <c r="B388" s="316"/>
      <c r="C388" s="317"/>
      <c r="D388" s="318"/>
      <c r="E388" s="319"/>
      <c r="F388" s="319"/>
      <c r="G388" s="318"/>
      <c r="H388" s="317"/>
      <c r="I388" s="317"/>
      <c r="J388" s="317"/>
    </row>
    <row r="389" spans="1:29" s="320" customFormat="1" ht="6" customHeight="1" x14ac:dyDescent="0.2">
      <c r="A389" s="321"/>
      <c r="B389" s="316"/>
      <c r="C389" s="317"/>
      <c r="D389" s="318"/>
      <c r="E389" s="319"/>
      <c r="F389" s="319"/>
      <c r="G389" s="318"/>
      <c r="H389" s="317"/>
      <c r="I389" s="317"/>
      <c r="J389" s="317"/>
    </row>
    <row r="390" spans="1:29" s="320" customFormat="1" ht="15.75" customHeight="1" x14ac:dyDescent="0.2">
      <c r="A390" s="322" t="s">
        <v>180</v>
      </c>
      <c r="B390" s="316"/>
      <c r="C390" s="317"/>
      <c r="D390" s="318"/>
      <c r="E390" s="319"/>
      <c r="F390" s="319"/>
      <c r="G390" s="318"/>
      <c r="H390" s="317"/>
      <c r="I390" s="317"/>
      <c r="J390" s="317"/>
    </row>
    <row r="391" spans="1:29" s="320" customFormat="1" ht="12" customHeight="1" x14ac:dyDescent="0.2">
      <c r="A391" s="321" t="s">
        <v>181</v>
      </c>
      <c r="B391" s="316"/>
      <c r="C391" s="317"/>
      <c r="D391" s="318"/>
      <c r="E391" s="319"/>
      <c r="F391" s="319"/>
      <c r="G391" s="318"/>
      <c r="H391" s="317"/>
      <c r="I391" s="317"/>
      <c r="J391" s="317"/>
    </row>
    <row r="392" spans="1:29" s="320" customFormat="1" ht="6" customHeight="1" x14ac:dyDescent="0.2">
      <c r="A392" s="321"/>
      <c r="B392" s="316"/>
      <c r="C392" s="317"/>
      <c r="D392" s="318"/>
      <c r="E392" s="319"/>
      <c r="F392" s="319"/>
      <c r="G392" s="318"/>
      <c r="H392" s="317"/>
      <c r="I392" s="317"/>
      <c r="J392" s="317"/>
    </row>
    <row r="393" spans="1:29" s="320" customFormat="1" ht="12" customHeight="1" x14ac:dyDescent="0.2">
      <c r="A393" s="321" t="s">
        <v>182</v>
      </c>
      <c r="B393" s="316"/>
      <c r="C393" s="317"/>
      <c r="D393" s="318"/>
      <c r="E393" s="319"/>
      <c r="F393" s="319"/>
      <c r="G393" s="318"/>
      <c r="H393" s="317"/>
      <c r="I393" s="317"/>
      <c r="J393" s="317"/>
    </row>
    <row r="394" spans="1:29" s="320" customFormat="1" ht="6" customHeight="1" x14ac:dyDescent="0.2">
      <c r="A394" s="321"/>
      <c r="B394" s="316"/>
      <c r="C394" s="317"/>
      <c r="D394" s="318"/>
      <c r="E394" s="319"/>
      <c r="F394" s="319"/>
      <c r="G394" s="318"/>
      <c r="H394" s="317"/>
      <c r="I394" s="317"/>
      <c r="J394" s="317"/>
    </row>
    <row r="395" spans="1:29" s="320" customFormat="1" ht="4.5" customHeight="1" x14ac:dyDescent="0.2">
      <c r="A395" s="321"/>
      <c r="B395" s="316"/>
      <c r="C395" s="317"/>
      <c r="D395" s="318"/>
      <c r="E395" s="319"/>
      <c r="F395" s="319"/>
      <c r="G395" s="318"/>
      <c r="H395" s="317"/>
      <c r="I395" s="317"/>
      <c r="J395" s="317"/>
    </row>
    <row r="396" spans="1:29" s="334" customFormat="1" ht="15.75" customHeight="1" x14ac:dyDescent="0.3">
      <c r="A396" s="532" t="s">
        <v>292</v>
      </c>
      <c r="B396" s="531"/>
      <c r="C396" s="531"/>
      <c r="D396" s="531"/>
      <c r="E396" s="531"/>
      <c r="F396" s="531"/>
      <c r="G396" s="531"/>
      <c r="H396" s="531"/>
      <c r="I396" s="531"/>
      <c r="J396" s="531"/>
      <c r="K396" s="333"/>
      <c r="L396" s="333"/>
      <c r="M396" s="333"/>
      <c r="N396" s="333"/>
      <c r="O396" s="333"/>
      <c r="P396" s="333"/>
      <c r="Q396" s="333"/>
      <c r="R396" s="333"/>
      <c r="S396" s="333"/>
      <c r="T396" s="333"/>
      <c r="U396" s="333"/>
      <c r="V396" s="333"/>
      <c r="W396" s="333"/>
      <c r="X396" s="333"/>
      <c r="Y396" s="333"/>
      <c r="Z396" s="333"/>
      <c r="AA396" s="333"/>
      <c r="AB396" s="333"/>
      <c r="AC396" s="333"/>
    </row>
    <row r="397" spans="1:29" s="334" customFormat="1" ht="15.75" customHeight="1" x14ac:dyDescent="0.3">
      <c r="A397" s="530" t="s">
        <v>184</v>
      </c>
      <c r="B397" s="531"/>
      <c r="C397" s="531"/>
      <c r="D397" s="531"/>
      <c r="E397" s="531"/>
      <c r="F397" s="531"/>
      <c r="G397" s="531"/>
      <c r="H397" s="531"/>
      <c r="I397" s="531"/>
      <c r="J397" s="531"/>
      <c r="K397" s="333"/>
      <c r="L397" s="333"/>
      <c r="M397" s="333"/>
      <c r="N397" s="333"/>
      <c r="O397" s="333"/>
      <c r="P397" s="333"/>
      <c r="Q397" s="333"/>
      <c r="R397" s="333"/>
      <c r="S397" s="333"/>
      <c r="T397" s="333"/>
      <c r="U397" s="333"/>
      <c r="V397" s="333"/>
      <c r="W397" s="333"/>
      <c r="X397" s="333"/>
      <c r="Y397" s="333"/>
      <c r="Z397" s="333"/>
      <c r="AA397" s="333"/>
      <c r="AB397" s="333"/>
      <c r="AC397" s="333"/>
    </row>
    <row r="398" spans="1:29" s="334" customFormat="1" ht="15.75" customHeight="1" x14ac:dyDescent="0.3">
      <c r="A398" s="530" t="s">
        <v>184</v>
      </c>
      <c r="B398" s="531"/>
      <c r="C398" s="531"/>
      <c r="D398" s="531"/>
      <c r="E398" s="531"/>
      <c r="F398" s="531"/>
      <c r="G398" s="531"/>
      <c r="H398" s="531"/>
      <c r="I398" s="531"/>
      <c r="J398" s="531"/>
      <c r="K398" s="333"/>
      <c r="L398" s="333"/>
      <c r="M398" s="333"/>
      <c r="N398" s="333"/>
      <c r="O398" s="333"/>
      <c r="P398" s="333"/>
      <c r="Q398" s="333"/>
      <c r="R398" s="333"/>
      <c r="S398" s="333"/>
      <c r="T398" s="333"/>
      <c r="U398" s="333"/>
      <c r="V398" s="333"/>
      <c r="W398" s="333"/>
      <c r="X398" s="333"/>
      <c r="Y398" s="333"/>
      <c r="Z398" s="333"/>
      <c r="AA398" s="333"/>
      <c r="AB398" s="333"/>
      <c r="AC398" s="333"/>
    </row>
    <row r="399" spans="1:29" s="333" customFormat="1" ht="6" customHeight="1" x14ac:dyDescent="0.2">
      <c r="A399" s="321"/>
    </row>
    <row r="400" spans="1:29" s="334" customFormat="1" ht="15.75" customHeight="1" x14ac:dyDescent="0.3">
      <c r="A400" s="532" t="s">
        <v>293</v>
      </c>
      <c r="B400" s="531"/>
      <c r="C400" s="531"/>
      <c r="D400" s="531"/>
      <c r="E400" s="531"/>
      <c r="F400" s="531"/>
      <c r="G400" s="531"/>
      <c r="H400" s="531"/>
      <c r="I400" s="531"/>
      <c r="J400" s="531"/>
      <c r="K400" s="333"/>
      <c r="L400" s="333"/>
      <c r="M400" s="333"/>
      <c r="N400" s="333"/>
      <c r="O400" s="333"/>
      <c r="P400" s="333"/>
      <c r="Q400" s="333"/>
      <c r="R400" s="333"/>
      <c r="S400" s="333"/>
      <c r="T400" s="333"/>
      <c r="U400" s="333"/>
      <c r="V400" s="333"/>
      <c r="W400" s="333"/>
      <c r="X400" s="333"/>
      <c r="Y400" s="333"/>
      <c r="Z400" s="333"/>
      <c r="AA400" s="333"/>
      <c r="AB400" s="333"/>
      <c r="AC400" s="333"/>
    </row>
    <row r="401" spans="1:29" s="334" customFormat="1" ht="15.75" customHeight="1" x14ac:dyDescent="0.3">
      <c r="A401" s="530" t="s">
        <v>184</v>
      </c>
      <c r="B401" s="531"/>
      <c r="C401" s="531"/>
      <c r="D401" s="531"/>
      <c r="E401" s="531"/>
      <c r="F401" s="531"/>
      <c r="G401" s="531"/>
      <c r="H401" s="531"/>
      <c r="I401" s="531"/>
      <c r="J401" s="531"/>
      <c r="K401" s="333"/>
      <c r="L401" s="333"/>
      <c r="M401" s="333"/>
      <c r="N401" s="333"/>
      <c r="O401" s="333"/>
      <c r="P401" s="333"/>
      <c r="Q401" s="333"/>
      <c r="R401" s="333"/>
      <c r="S401" s="333"/>
      <c r="T401" s="333"/>
      <c r="U401" s="333"/>
      <c r="V401" s="333"/>
      <c r="W401" s="333"/>
      <c r="X401" s="333"/>
      <c r="Y401" s="333"/>
      <c r="Z401" s="333"/>
      <c r="AA401" s="333"/>
      <c r="AB401" s="333"/>
      <c r="AC401" s="333"/>
    </row>
    <row r="402" spans="1:29" s="334" customFormat="1" ht="15.75" customHeight="1" x14ac:dyDescent="0.3">
      <c r="A402" s="530" t="s">
        <v>184</v>
      </c>
      <c r="B402" s="531"/>
      <c r="C402" s="531"/>
      <c r="D402" s="531"/>
      <c r="E402" s="531"/>
      <c r="F402" s="531"/>
      <c r="G402" s="531"/>
      <c r="H402" s="531"/>
      <c r="I402" s="531"/>
      <c r="J402" s="531"/>
      <c r="K402" s="333"/>
      <c r="L402" s="333"/>
      <c r="M402" s="333"/>
      <c r="N402" s="333"/>
      <c r="O402" s="333"/>
      <c r="P402" s="333"/>
      <c r="Q402" s="333"/>
      <c r="R402" s="333"/>
      <c r="S402" s="333"/>
      <c r="T402" s="333"/>
      <c r="U402" s="333"/>
      <c r="V402" s="333"/>
      <c r="W402" s="333"/>
      <c r="X402" s="333"/>
      <c r="Y402" s="333"/>
      <c r="Z402" s="333"/>
      <c r="AA402" s="333"/>
      <c r="AB402" s="333"/>
      <c r="AC402" s="333"/>
    </row>
    <row r="403" spans="1:29" s="326" customFormat="1" ht="15.75" customHeight="1" x14ac:dyDescent="0.25"/>
    <row r="404" spans="1:29" s="326" customFormat="1" ht="12" customHeight="1" x14ac:dyDescent="0.25"/>
    <row r="405" spans="1:29" s="326" customFormat="1" ht="12" customHeight="1" x14ac:dyDescent="0.25"/>
    <row r="406" spans="1:29" s="326" customFormat="1" ht="12" customHeight="1" x14ac:dyDescent="0.25"/>
    <row r="407" spans="1:29" s="326" customFormat="1" ht="12" customHeight="1" thickBot="1" x14ac:dyDescent="0.3"/>
    <row r="408" spans="1:29" s="326" customFormat="1" ht="12" customHeight="1" x14ac:dyDescent="0.25">
      <c r="A408" s="327"/>
      <c r="B408" s="328"/>
    </row>
    <row r="409" spans="1:29" s="326" customFormat="1" ht="12" customHeight="1" x14ac:dyDescent="0.25">
      <c r="A409" s="329"/>
      <c r="B409" s="330"/>
    </row>
    <row r="410" spans="1:29" s="326" customFormat="1" ht="12" customHeight="1" x14ac:dyDescent="0.25">
      <c r="A410" s="329"/>
      <c r="B410" s="330"/>
    </row>
    <row r="411" spans="1:29" s="326" customFormat="1" ht="12" customHeight="1" x14ac:dyDescent="0.25">
      <c r="A411" s="329"/>
      <c r="B411" s="330"/>
    </row>
    <row r="412" spans="1:29" s="326" customFormat="1" ht="12" customHeight="1" x14ac:dyDescent="0.25">
      <c r="A412" s="329"/>
      <c r="B412" s="330"/>
    </row>
    <row r="413" spans="1:29" s="326" customFormat="1" ht="12" customHeight="1" x14ac:dyDescent="0.25">
      <c r="A413" s="329"/>
      <c r="B413" s="330"/>
    </row>
    <row r="414" spans="1:29" s="326" customFormat="1" ht="12" customHeight="1" x14ac:dyDescent="0.25">
      <c r="A414" s="329"/>
      <c r="B414" s="330"/>
    </row>
    <row r="415" spans="1:29" s="326" customFormat="1" ht="12" customHeight="1" x14ac:dyDescent="0.25">
      <c r="A415" s="329"/>
      <c r="B415" s="330"/>
    </row>
    <row r="416" spans="1:29" s="326" customFormat="1" ht="12" customHeight="1" x14ac:dyDescent="0.25">
      <c r="A416" s="329"/>
      <c r="B416" s="330"/>
    </row>
    <row r="417" spans="1:2" s="326" customFormat="1" ht="13.8" x14ac:dyDescent="0.25">
      <c r="A417" s="329"/>
      <c r="B417" s="330"/>
    </row>
    <row r="418" spans="1:2" s="326" customFormat="1" ht="13.8" x14ac:dyDescent="0.25">
      <c r="A418" s="329"/>
      <c r="B418" s="330"/>
    </row>
    <row r="419" spans="1:2" s="326" customFormat="1" ht="13.8" x14ac:dyDescent="0.25">
      <c r="A419" s="329"/>
      <c r="B419" s="330"/>
    </row>
    <row r="420" spans="1:2" s="326" customFormat="1" ht="13.8" x14ac:dyDescent="0.25">
      <c r="A420" s="329"/>
      <c r="B420" s="330"/>
    </row>
    <row r="421" spans="1:2" s="326" customFormat="1" ht="13.8" x14ac:dyDescent="0.25">
      <c r="A421" s="329"/>
      <c r="B421" s="330"/>
    </row>
    <row r="422" spans="1:2" s="326" customFormat="1" ht="13.8" x14ac:dyDescent="0.25">
      <c r="A422" s="329"/>
      <c r="B422" s="330"/>
    </row>
    <row r="423" spans="1:2" s="326" customFormat="1" ht="13.8" x14ac:dyDescent="0.25">
      <c r="A423" s="329"/>
      <c r="B423" s="330"/>
    </row>
    <row r="424" spans="1:2" s="326" customFormat="1" ht="13.8" x14ac:dyDescent="0.25">
      <c r="A424" s="329"/>
      <c r="B424" s="330"/>
    </row>
    <row r="425" spans="1:2" s="326" customFormat="1" ht="13.8" x14ac:dyDescent="0.25">
      <c r="A425" s="329"/>
      <c r="B425" s="330"/>
    </row>
    <row r="426" spans="1:2" s="326" customFormat="1" ht="13.8" x14ac:dyDescent="0.25">
      <c r="A426" s="329"/>
      <c r="B426" s="330"/>
    </row>
    <row r="427" spans="1:2" s="326" customFormat="1" ht="13.8" x14ac:dyDescent="0.25">
      <c r="A427" s="329"/>
      <c r="B427" s="330"/>
    </row>
    <row r="428" spans="1:2" s="326" customFormat="1" ht="13.8" x14ac:dyDescent="0.25">
      <c r="A428" s="329"/>
      <c r="B428" s="330"/>
    </row>
    <row r="429" spans="1:2" s="326" customFormat="1" ht="13.8" x14ac:dyDescent="0.25">
      <c r="A429" s="329"/>
      <c r="B429" s="330"/>
    </row>
    <row r="430" spans="1:2" s="326" customFormat="1" ht="13.8" x14ac:dyDescent="0.25">
      <c r="A430" s="329"/>
      <c r="B430" s="330"/>
    </row>
    <row r="431" spans="1:2" s="326" customFormat="1" ht="13.8" x14ac:dyDescent="0.25">
      <c r="A431" s="329"/>
      <c r="B431" s="330"/>
    </row>
    <row r="432" spans="1:2" s="326" customFormat="1" ht="14.4" thickBot="1" x14ac:dyDescent="0.3">
      <c r="A432" s="331"/>
      <c r="B432" s="332"/>
    </row>
    <row r="433" s="326" customFormat="1" ht="13.8" x14ac:dyDescent="0.25"/>
    <row r="434" s="326" customFormat="1" ht="13.8" x14ac:dyDescent="0.25"/>
    <row r="435" s="326" customFormat="1" ht="13.8" x14ac:dyDescent="0.25"/>
    <row r="436" s="326" customFormat="1" ht="13.8" x14ac:dyDescent="0.25"/>
    <row r="437" s="326" customFormat="1" ht="13.8" x14ac:dyDescent="0.25"/>
    <row r="438" s="326" customFormat="1" ht="13.8" x14ac:dyDescent="0.25"/>
    <row r="439" s="326" customFormat="1" ht="13.8" x14ac:dyDescent="0.25"/>
    <row r="440" s="326" customFormat="1" ht="13.8" x14ac:dyDescent="0.25"/>
    <row r="441" s="326" customFormat="1" ht="13.8" x14ac:dyDescent="0.25"/>
    <row r="442" s="326" customFormat="1" ht="13.8" x14ac:dyDescent="0.25"/>
    <row r="443" s="326" customFormat="1" ht="13.8" x14ac:dyDescent="0.25"/>
    <row r="444" s="326" customFormat="1" ht="13.8" x14ac:dyDescent="0.25"/>
    <row r="445" s="326" customFormat="1" ht="13.8" x14ac:dyDescent="0.25"/>
    <row r="446" s="326" customFormat="1" ht="13.8" x14ac:dyDescent="0.25"/>
    <row r="447" s="326" customFormat="1" ht="13.8" x14ac:dyDescent="0.25"/>
    <row r="448" s="326" customFormat="1" ht="13.8" x14ac:dyDescent="0.25"/>
    <row r="449" s="326" customFormat="1" ht="6" customHeight="1" x14ac:dyDescent="0.25"/>
    <row r="450" s="326" customFormat="1" ht="11.25" customHeight="1" x14ac:dyDescent="0.25"/>
    <row r="451" s="326" customFormat="1" ht="12" customHeight="1" x14ac:dyDescent="0.25"/>
    <row r="452" s="326" customFormat="1" ht="6" customHeight="1" x14ac:dyDescent="0.25"/>
    <row r="453" s="326" customFormat="1" ht="12" customHeight="1" x14ac:dyDescent="0.25"/>
    <row r="454" s="326" customFormat="1" ht="12" customHeight="1" x14ac:dyDescent="0.25"/>
    <row r="455" s="326" customFormat="1" ht="12" customHeight="1" x14ac:dyDescent="0.25"/>
    <row r="456" s="326" customFormat="1" ht="6" customHeight="1" x14ac:dyDescent="0.25"/>
    <row r="457" s="326" customFormat="1" ht="15.75" customHeight="1" x14ac:dyDescent="0.25"/>
    <row r="458" s="326" customFormat="1" ht="12" customHeight="1" x14ac:dyDescent="0.25"/>
    <row r="459" s="326" customFormat="1" ht="6" customHeight="1" x14ac:dyDescent="0.25"/>
    <row r="460" s="326" customFormat="1" ht="12" customHeight="1" x14ac:dyDescent="0.25"/>
    <row r="461" s="326" customFormat="1" ht="6" customHeight="1" x14ac:dyDescent="0.25"/>
    <row r="462" s="326" customFormat="1" ht="4.5" customHeight="1" x14ac:dyDescent="0.25"/>
    <row r="463" s="326" customFormat="1" ht="15.75" customHeight="1" x14ac:dyDescent="0.25"/>
    <row r="464" s="326" customFormat="1" ht="15.75" customHeight="1" x14ac:dyDescent="0.25"/>
    <row r="465" spans="1:2" s="326" customFormat="1" ht="15.75" customHeight="1" x14ac:dyDescent="0.25"/>
    <row r="466" spans="1:2" s="326" customFormat="1" ht="6" customHeight="1" x14ac:dyDescent="0.25"/>
    <row r="467" spans="1:2" s="326" customFormat="1" ht="15.75" customHeight="1" x14ac:dyDescent="0.25"/>
    <row r="468" spans="1:2" s="326" customFormat="1" ht="15.75" customHeight="1" x14ac:dyDescent="0.25"/>
    <row r="469" spans="1:2" s="326" customFormat="1" ht="15.75" customHeight="1" x14ac:dyDescent="0.25"/>
    <row r="470" spans="1:2" s="326" customFormat="1" ht="15.75" customHeight="1" x14ac:dyDescent="0.25"/>
    <row r="471" spans="1:2" s="326" customFormat="1" ht="12" customHeight="1" x14ac:dyDescent="0.25"/>
    <row r="472" spans="1:2" s="326" customFormat="1" ht="12" customHeight="1" x14ac:dyDescent="0.25"/>
    <row r="473" spans="1:2" s="326" customFormat="1" ht="12" customHeight="1" x14ac:dyDescent="0.25"/>
    <row r="474" spans="1:2" s="326" customFormat="1" ht="12" customHeight="1" thickBot="1" x14ac:dyDescent="0.3"/>
    <row r="475" spans="1:2" s="326" customFormat="1" ht="12" customHeight="1" x14ac:dyDescent="0.25">
      <c r="A475" s="327"/>
      <c r="B475" s="328"/>
    </row>
    <row r="476" spans="1:2" s="326" customFormat="1" ht="12" customHeight="1" x14ac:dyDescent="0.25">
      <c r="A476" s="329"/>
      <c r="B476" s="330"/>
    </row>
    <row r="477" spans="1:2" s="326" customFormat="1" ht="12" customHeight="1" x14ac:dyDescent="0.25">
      <c r="A477" s="329"/>
      <c r="B477" s="330"/>
    </row>
    <row r="478" spans="1:2" s="326" customFormat="1" ht="12" customHeight="1" x14ac:dyDescent="0.25">
      <c r="A478" s="329"/>
      <c r="B478" s="330"/>
    </row>
    <row r="479" spans="1:2" s="326" customFormat="1" ht="12" customHeight="1" x14ac:dyDescent="0.25">
      <c r="A479" s="329"/>
      <c r="B479" s="330"/>
    </row>
    <row r="480" spans="1:2" s="326" customFormat="1" ht="12" customHeight="1" x14ac:dyDescent="0.25">
      <c r="A480" s="329"/>
      <c r="B480" s="330"/>
    </row>
    <row r="481" spans="1:2" s="326" customFormat="1" ht="13.8" x14ac:dyDescent="0.25">
      <c r="A481" s="329"/>
      <c r="B481" s="330"/>
    </row>
    <row r="482" spans="1:2" s="326" customFormat="1" ht="13.8" x14ac:dyDescent="0.25">
      <c r="A482" s="329"/>
      <c r="B482" s="330"/>
    </row>
    <row r="483" spans="1:2" s="326" customFormat="1" ht="13.8" x14ac:dyDescent="0.25">
      <c r="A483" s="329"/>
      <c r="B483" s="330"/>
    </row>
    <row r="484" spans="1:2" s="326" customFormat="1" ht="13.8" x14ac:dyDescent="0.25">
      <c r="A484" s="329"/>
      <c r="B484" s="330"/>
    </row>
    <row r="485" spans="1:2" s="326" customFormat="1" ht="13.8" x14ac:dyDescent="0.25">
      <c r="A485" s="329"/>
      <c r="B485" s="330"/>
    </row>
    <row r="486" spans="1:2" s="326" customFormat="1" ht="13.8" x14ac:dyDescent="0.25">
      <c r="A486" s="329"/>
      <c r="B486" s="330"/>
    </row>
    <row r="487" spans="1:2" s="326" customFormat="1" ht="13.8" x14ac:dyDescent="0.25">
      <c r="A487" s="329"/>
      <c r="B487" s="330"/>
    </row>
    <row r="488" spans="1:2" s="326" customFormat="1" ht="13.8" x14ac:dyDescent="0.25">
      <c r="A488" s="329"/>
      <c r="B488" s="330"/>
    </row>
    <row r="489" spans="1:2" s="326" customFormat="1" ht="13.8" x14ac:dyDescent="0.25">
      <c r="A489" s="329"/>
      <c r="B489" s="330"/>
    </row>
    <row r="490" spans="1:2" s="326" customFormat="1" ht="13.8" x14ac:dyDescent="0.25">
      <c r="A490" s="329"/>
      <c r="B490" s="330"/>
    </row>
    <row r="491" spans="1:2" s="326" customFormat="1" ht="13.8" x14ac:dyDescent="0.25">
      <c r="A491" s="329"/>
      <c r="B491" s="330"/>
    </row>
    <row r="492" spans="1:2" s="326" customFormat="1" ht="13.8" x14ac:dyDescent="0.25">
      <c r="A492" s="329"/>
      <c r="B492" s="330"/>
    </row>
    <row r="493" spans="1:2" s="326" customFormat="1" ht="13.8" x14ac:dyDescent="0.25">
      <c r="A493" s="329"/>
      <c r="B493" s="330"/>
    </row>
    <row r="494" spans="1:2" s="326" customFormat="1" ht="13.8" x14ac:dyDescent="0.25">
      <c r="A494" s="329"/>
      <c r="B494" s="330"/>
    </row>
    <row r="495" spans="1:2" s="326" customFormat="1" ht="13.8" x14ac:dyDescent="0.25">
      <c r="A495" s="329"/>
      <c r="B495" s="330"/>
    </row>
    <row r="496" spans="1:2" s="326" customFormat="1" ht="13.8" x14ac:dyDescent="0.25">
      <c r="A496" s="329"/>
      <c r="B496" s="330"/>
    </row>
    <row r="497" spans="1:2" s="326" customFormat="1" ht="13.8" x14ac:dyDescent="0.25">
      <c r="A497" s="329"/>
      <c r="B497" s="330"/>
    </row>
    <row r="498" spans="1:2" s="326" customFormat="1" ht="13.8" x14ac:dyDescent="0.25">
      <c r="A498" s="329"/>
      <c r="B498" s="330"/>
    </row>
    <row r="499" spans="1:2" s="326" customFormat="1" ht="14.4" thickBot="1" x14ac:dyDescent="0.3">
      <c r="A499" s="331"/>
      <c r="B499" s="332"/>
    </row>
    <row r="500" spans="1:2" s="326" customFormat="1" ht="13.8" x14ac:dyDescent="0.25"/>
    <row r="501" spans="1:2" s="326" customFormat="1" ht="13.8" x14ac:dyDescent="0.25"/>
    <row r="502" spans="1:2" s="326" customFormat="1" ht="13.8" x14ac:dyDescent="0.25"/>
    <row r="503" spans="1:2" s="326" customFormat="1" ht="13.8" x14ac:dyDescent="0.25"/>
    <row r="504" spans="1:2" s="326" customFormat="1" ht="13.8" x14ac:dyDescent="0.25"/>
    <row r="505" spans="1:2" s="326" customFormat="1" ht="13.8" x14ac:dyDescent="0.25"/>
    <row r="506" spans="1:2" s="326" customFormat="1" ht="13.8" x14ac:dyDescent="0.25"/>
    <row r="507" spans="1:2" s="326" customFormat="1" ht="13.8" x14ac:dyDescent="0.25"/>
    <row r="508" spans="1:2" s="326" customFormat="1" ht="13.8" x14ac:dyDescent="0.25"/>
    <row r="509" spans="1:2" s="326" customFormat="1" ht="13.8" x14ac:dyDescent="0.25"/>
    <row r="510" spans="1:2" s="326" customFormat="1" ht="13.8" x14ac:dyDescent="0.25"/>
    <row r="511" spans="1:2" s="326" customFormat="1" ht="13.8" x14ac:dyDescent="0.25"/>
    <row r="512" spans="1:2" s="326" customFormat="1" ht="13.8" x14ac:dyDescent="0.25"/>
    <row r="513" s="326" customFormat="1" ht="13.8" x14ac:dyDescent="0.25"/>
    <row r="514" s="326" customFormat="1" ht="13.8" x14ac:dyDescent="0.25"/>
    <row r="515" s="326" customFormat="1" ht="13.8" x14ac:dyDescent="0.25"/>
    <row r="516" s="326" customFormat="1" ht="13.8" x14ac:dyDescent="0.25"/>
    <row r="517" s="326" customFormat="1" ht="13.8" x14ac:dyDescent="0.25"/>
    <row r="518" s="326" customFormat="1" ht="13.8" x14ac:dyDescent="0.25"/>
    <row r="519" s="326" customFormat="1" ht="13.8" x14ac:dyDescent="0.25"/>
    <row r="520" s="326" customFormat="1" ht="13.8" x14ac:dyDescent="0.25"/>
    <row r="521" s="326" customFormat="1" ht="13.8" x14ac:dyDescent="0.25"/>
    <row r="522" s="326" customFormat="1" ht="13.8" x14ac:dyDescent="0.25"/>
    <row r="523" s="326" customFormat="1" ht="13.8" x14ac:dyDescent="0.25"/>
    <row r="524" s="326" customFormat="1" ht="13.8" x14ac:dyDescent="0.25"/>
    <row r="525" s="326" customFormat="1" ht="13.8" x14ac:dyDescent="0.25"/>
    <row r="526" s="326" customFormat="1" ht="13.8" x14ac:dyDescent="0.25"/>
    <row r="527" s="326" customFormat="1" ht="13.8" x14ac:dyDescent="0.25"/>
    <row r="528" s="326" customFormat="1" ht="13.8" x14ac:dyDescent="0.25"/>
    <row r="529" spans="1:2" s="326" customFormat="1" ht="4.5" customHeight="1" x14ac:dyDescent="0.25"/>
    <row r="530" spans="1:2" s="326" customFormat="1" ht="15.75" customHeight="1" x14ac:dyDescent="0.25"/>
    <row r="531" spans="1:2" s="326" customFormat="1" ht="15.75" customHeight="1" x14ac:dyDescent="0.25"/>
    <row r="532" spans="1:2" s="326" customFormat="1" ht="15.75" customHeight="1" x14ac:dyDescent="0.25"/>
    <row r="533" spans="1:2" s="326" customFormat="1" ht="6" customHeight="1" x14ac:dyDescent="0.25"/>
    <row r="534" spans="1:2" s="326" customFormat="1" ht="15.75" customHeight="1" x14ac:dyDescent="0.25"/>
    <row r="535" spans="1:2" s="326" customFormat="1" ht="9" customHeight="1" x14ac:dyDescent="0.25"/>
    <row r="536" spans="1:2" s="326" customFormat="1" ht="9" customHeight="1" x14ac:dyDescent="0.25"/>
    <row r="537" spans="1:2" s="326" customFormat="1" ht="15.75" customHeight="1" x14ac:dyDescent="0.25"/>
    <row r="538" spans="1:2" s="326" customFormat="1" ht="12" customHeight="1" x14ac:dyDescent="0.25"/>
    <row r="539" spans="1:2" s="326" customFormat="1" ht="12" customHeight="1" x14ac:dyDescent="0.25"/>
    <row r="540" spans="1:2" s="326" customFormat="1" ht="12" customHeight="1" x14ac:dyDescent="0.25"/>
    <row r="541" spans="1:2" s="326" customFormat="1" ht="12" customHeight="1" thickBot="1" x14ac:dyDescent="0.3"/>
    <row r="542" spans="1:2" s="326" customFormat="1" ht="12" customHeight="1" x14ac:dyDescent="0.25">
      <c r="A542" s="327"/>
      <c r="B542" s="328"/>
    </row>
    <row r="543" spans="1:2" s="326" customFormat="1" ht="12" customHeight="1" x14ac:dyDescent="0.25">
      <c r="A543" s="329"/>
      <c r="B543" s="330"/>
    </row>
    <row r="544" spans="1:2" s="326" customFormat="1" ht="12" customHeight="1" x14ac:dyDescent="0.25">
      <c r="A544" s="329"/>
      <c r="B544" s="330"/>
    </row>
    <row r="545" spans="1:2" s="326" customFormat="1" ht="13.8" x14ac:dyDescent="0.25">
      <c r="A545" s="329"/>
      <c r="B545" s="330"/>
    </row>
    <row r="546" spans="1:2" s="326" customFormat="1" ht="13.8" x14ac:dyDescent="0.25">
      <c r="A546" s="329"/>
      <c r="B546" s="330"/>
    </row>
    <row r="547" spans="1:2" s="326" customFormat="1" ht="13.8" x14ac:dyDescent="0.25">
      <c r="A547" s="329"/>
      <c r="B547" s="330"/>
    </row>
    <row r="548" spans="1:2" s="326" customFormat="1" ht="13.8" x14ac:dyDescent="0.25">
      <c r="A548" s="329"/>
      <c r="B548" s="330"/>
    </row>
    <row r="549" spans="1:2" s="326" customFormat="1" ht="13.8" x14ac:dyDescent="0.25">
      <c r="A549" s="329"/>
      <c r="B549" s="330"/>
    </row>
    <row r="550" spans="1:2" s="326" customFormat="1" ht="13.8" x14ac:dyDescent="0.25">
      <c r="A550" s="329"/>
      <c r="B550" s="330"/>
    </row>
    <row r="551" spans="1:2" s="326" customFormat="1" ht="13.8" x14ac:dyDescent="0.25">
      <c r="A551" s="329"/>
      <c r="B551" s="330"/>
    </row>
    <row r="552" spans="1:2" s="326" customFormat="1" ht="13.8" x14ac:dyDescent="0.25">
      <c r="A552" s="329"/>
      <c r="B552" s="330"/>
    </row>
    <row r="553" spans="1:2" s="326" customFormat="1" ht="13.8" x14ac:dyDescent="0.25">
      <c r="A553" s="329"/>
      <c r="B553" s="330"/>
    </row>
    <row r="554" spans="1:2" s="326" customFormat="1" ht="13.8" x14ac:dyDescent="0.25">
      <c r="A554" s="329"/>
      <c r="B554" s="330"/>
    </row>
    <row r="555" spans="1:2" s="326" customFormat="1" ht="13.8" x14ac:dyDescent="0.25">
      <c r="A555" s="329"/>
      <c r="B555" s="330"/>
    </row>
    <row r="556" spans="1:2" s="326" customFormat="1" ht="13.8" x14ac:dyDescent="0.25">
      <c r="A556" s="329"/>
      <c r="B556" s="330"/>
    </row>
    <row r="557" spans="1:2" s="326" customFormat="1" ht="13.8" x14ac:dyDescent="0.25">
      <c r="A557" s="329"/>
      <c r="B557" s="330"/>
    </row>
    <row r="558" spans="1:2" s="326" customFormat="1" ht="13.8" x14ac:dyDescent="0.25">
      <c r="A558" s="329"/>
      <c r="B558" s="330"/>
    </row>
    <row r="559" spans="1:2" s="326" customFormat="1" ht="13.8" x14ac:dyDescent="0.25">
      <c r="A559" s="329"/>
      <c r="B559" s="330"/>
    </row>
    <row r="560" spans="1:2" s="326" customFormat="1" ht="13.8" x14ac:dyDescent="0.25">
      <c r="A560" s="329"/>
      <c r="B560" s="330"/>
    </row>
    <row r="561" spans="1:2" s="326" customFormat="1" ht="13.8" x14ac:dyDescent="0.25">
      <c r="A561" s="329"/>
      <c r="B561" s="330"/>
    </row>
    <row r="562" spans="1:2" s="326" customFormat="1" ht="13.8" x14ac:dyDescent="0.25">
      <c r="A562" s="329"/>
      <c r="B562" s="330"/>
    </row>
    <row r="563" spans="1:2" s="326" customFormat="1" ht="13.8" x14ac:dyDescent="0.25">
      <c r="A563" s="329"/>
      <c r="B563" s="330"/>
    </row>
    <row r="564" spans="1:2" s="326" customFormat="1" ht="13.8" x14ac:dyDescent="0.25">
      <c r="A564" s="329"/>
      <c r="B564" s="330"/>
    </row>
    <row r="565" spans="1:2" s="326" customFormat="1" ht="13.8" x14ac:dyDescent="0.25">
      <c r="A565" s="329"/>
      <c r="B565" s="330"/>
    </row>
    <row r="566" spans="1:2" s="326" customFormat="1" ht="14.4" thickBot="1" x14ac:dyDescent="0.3">
      <c r="A566" s="331"/>
      <c r="B566" s="332"/>
    </row>
    <row r="567" spans="1:2" s="326" customFormat="1" ht="13.8" x14ac:dyDescent="0.25"/>
    <row r="568" spans="1:2" s="326" customFormat="1" ht="13.8" x14ac:dyDescent="0.25"/>
    <row r="569" spans="1:2" s="326" customFormat="1" ht="13.8" x14ac:dyDescent="0.25"/>
    <row r="570" spans="1:2" s="326" customFormat="1" ht="13.8" x14ac:dyDescent="0.25"/>
    <row r="571" spans="1:2" s="326" customFormat="1" ht="13.8" x14ac:dyDescent="0.25"/>
    <row r="572" spans="1:2" s="326" customFormat="1" ht="13.8" x14ac:dyDescent="0.25"/>
    <row r="573" spans="1:2" s="326" customFormat="1" ht="13.8" x14ac:dyDescent="0.25"/>
    <row r="574" spans="1:2" s="326" customFormat="1" ht="13.8" x14ac:dyDescent="0.25"/>
    <row r="575" spans="1:2" s="326" customFormat="1" ht="13.8" x14ac:dyDescent="0.25"/>
    <row r="576" spans="1:2" s="326" customFormat="1" ht="13.8" x14ac:dyDescent="0.25"/>
    <row r="577" s="326" customFormat="1" ht="13.8" x14ac:dyDescent="0.25"/>
    <row r="578" s="326" customFormat="1" ht="13.8" x14ac:dyDescent="0.25"/>
    <row r="579" s="326" customFormat="1" ht="13.8" x14ac:dyDescent="0.25"/>
    <row r="580" s="326" customFormat="1" ht="13.8" x14ac:dyDescent="0.25"/>
    <row r="581" s="326" customFormat="1" ht="13.8" x14ac:dyDescent="0.25"/>
    <row r="582" s="326" customFormat="1" ht="13.8" x14ac:dyDescent="0.25"/>
    <row r="583" s="326" customFormat="1" ht="13.8" x14ac:dyDescent="0.25"/>
    <row r="584" s="326" customFormat="1" ht="13.8" x14ac:dyDescent="0.25"/>
    <row r="585" s="326" customFormat="1" ht="13.8" x14ac:dyDescent="0.25"/>
    <row r="586" s="326" customFormat="1" ht="13.8" x14ac:dyDescent="0.25"/>
    <row r="587" s="326" customFormat="1" ht="13.8" x14ac:dyDescent="0.25"/>
    <row r="588" s="326" customFormat="1" ht="13.8" x14ac:dyDescent="0.25"/>
    <row r="589" s="326" customFormat="1" ht="13.8" x14ac:dyDescent="0.25"/>
    <row r="590" s="326" customFormat="1" ht="13.8" x14ac:dyDescent="0.25"/>
    <row r="591" s="326" customFormat="1" ht="13.8" x14ac:dyDescent="0.25"/>
    <row r="592" s="326" customFormat="1" ht="13.8" x14ac:dyDescent="0.25"/>
    <row r="593" s="326" customFormat="1" ht="6" customHeight="1" x14ac:dyDescent="0.25"/>
    <row r="594" s="326" customFormat="1" ht="12" customHeight="1" x14ac:dyDescent="0.25"/>
    <row r="595" s="326" customFormat="1" ht="6" customHeight="1" x14ac:dyDescent="0.25"/>
    <row r="596" s="326" customFormat="1" ht="4.5" customHeight="1" x14ac:dyDescent="0.25"/>
    <row r="597" s="326" customFormat="1" ht="15.75" customHeight="1" x14ac:dyDescent="0.25"/>
    <row r="598" s="326" customFormat="1" ht="15.75" customHeight="1" x14ac:dyDescent="0.25"/>
    <row r="599" s="326" customFormat="1" ht="15.75" customHeight="1" x14ac:dyDescent="0.25"/>
    <row r="600" s="326" customFormat="1" ht="6" customHeight="1" x14ac:dyDescent="0.25"/>
    <row r="601" s="326" customFormat="1" ht="15.75" customHeight="1" x14ac:dyDescent="0.25"/>
    <row r="602" s="326" customFormat="1" ht="9" customHeight="1" x14ac:dyDescent="0.25"/>
    <row r="603" s="326" customFormat="1" ht="9" customHeight="1" x14ac:dyDescent="0.25"/>
    <row r="604" s="326" customFormat="1" ht="15.75" customHeight="1" x14ac:dyDescent="0.25"/>
    <row r="605" s="326" customFormat="1" ht="12" customHeight="1" x14ac:dyDescent="0.25"/>
    <row r="606" s="326" customFormat="1" ht="12" customHeight="1" x14ac:dyDescent="0.25"/>
    <row r="607" s="326" customFormat="1" ht="12" customHeight="1" x14ac:dyDescent="0.25"/>
    <row r="608" s="326" customFormat="1" ht="12" customHeight="1" thickBot="1" x14ac:dyDescent="0.3"/>
    <row r="609" spans="1:2" s="326" customFormat="1" ht="13.8" x14ac:dyDescent="0.25">
      <c r="A609" s="327"/>
      <c r="B609" s="328"/>
    </row>
    <row r="610" spans="1:2" s="326" customFormat="1" ht="13.8" x14ac:dyDescent="0.25">
      <c r="A610" s="329"/>
      <c r="B610" s="330"/>
    </row>
    <row r="611" spans="1:2" s="326" customFormat="1" ht="13.8" x14ac:dyDescent="0.25">
      <c r="A611" s="329"/>
      <c r="B611" s="330"/>
    </row>
    <row r="612" spans="1:2" s="326" customFormat="1" ht="13.8" x14ac:dyDescent="0.25">
      <c r="A612" s="329"/>
      <c r="B612" s="330"/>
    </row>
    <row r="613" spans="1:2" s="326" customFormat="1" ht="13.8" x14ac:dyDescent="0.25">
      <c r="A613" s="329"/>
      <c r="B613" s="330"/>
    </row>
    <row r="614" spans="1:2" s="326" customFormat="1" ht="13.8" x14ac:dyDescent="0.25">
      <c r="A614" s="329"/>
      <c r="B614" s="330"/>
    </row>
    <row r="615" spans="1:2" s="326" customFormat="1" ht="13.8" x14ac:dyDescent="0.25">
      <c r="A615" s="329"/>
      <c r="B615" s="330"/>
    </row>
    <row r="616" spans="1:2" s="326" customFormat="1" ht="13.8" x14ac:dyDescent="0.25">
      <c r="A616" s="329"/>
      <c r="B616" s="330"/>
    </row>
    <row r="617" spans="1:2" s="326" customFormat="1" ht="13.8" x14ac:dyDescent="0.25">
      <c r="A617" s="329"/>
      <c r="B617" s="330"/>
    </row>
    <row r="618" spans="1:2" s="326" customFormat="1" ht="13.8" x14ac:dyDescent="0.25">
      <c r="A618" s="329"/>
      <c r="B618" s="330"/>
    </row>
    <row r="619" spans="1:2" s="326" customFormat="1" ht="13.8" x14ac:dyDescent="0.25">
      <c r="A619" s="329"/>
      <c r="B619" s="330"/>
    </row>
    <row r="620" spans="1:2" s="326" customFormat="1" ht="13.8" x14ac:dyDescent="0.25">
      <c r="A620" s="329"/>
      <c r="B620" s="330"/>
    </row>
    <row r="621" spans="1:2" s="326" customFormat="1" ht="13.8" x14ac:dyDescent="0.25">
      <c r="A621" s="329"/>
      <c r="B621" s="330"/>
    </row>
    <row r="622" spans="1:2" s="326" customFormat="1" ht="13.8" x14ac:dyDescent="0.25">
      <c r="A622" s="329"/>
      <c r="B622" s="330"/>
    </row>
    <row r="623" spans="1:2" s="326" customFormat="1" ht="13.8" x14ac:dyDescent="0.25">
      <c r="A623" s="329"/>
      <c r="B623" s="330"/>
    </row>
    <row r="624" spans="1:2" s="326" customFormat="1" ht="13.8" x14ac:dyDescent="0.25">
      <c r="A624" s="329"/>
      <c r="B624" s="330"/>
    </row>
    <row r="625" spans="1:2" s="326" customFormat="1" ht="13.8" x14ac:dyDescent="0.25">
      <c r="A625" s="329"/>
      <c r="B625" s="330"/>
    </row>
    <row r="626" spans="1:2" s="326" customFormat="1" ht="13.8" x14ac:dyDescent="0.25">
      <c r="A626" s="329"/>
      <c r="B626" s="330"/>
    </row>
    <row r="627" spans="1:2" s="326" customFormat="1" ht="13.8" x14ac:dyDescent="0.25">
      <c r="A627" s="329"/>
      <c r="B627" s="330"/>
    </row>
    <row r="628" spans="1:2" s="326" customFormat="1" ht="13.8" x14ac:dyDescent="0.25">
      <c r="A628" s="329"/>
      <c r="B628" s="330"/>
    </row>
    <row r="629" spans="1:2" s="326" customFormat="1" ht="13.8" x14ac:dyDescent="0.25">
      <c r="A629" s="329"/>
      <c r="B629" s="330"/>
    </row>
    <row r="630" spans="1:2" s="326" customFormat="1" ht="13.8" x14ac:dyDescent="0.25">
      <c r="A630" s="329"/>
      <c r="B630" s="330"/>
    </row>
    <row r="631" spans="1:2" s="326" customFormat="1" ht="13.8" x14ac:dyDescent="0.25">
      <c r="A631" s="329"/>
      <c r="B631" s="330"/>
    </row>
    <row r="632" spans="1:2" s="326" customFormat="1" ht="13.8" x14ac:dyDescent="0.25">
      <c r="A632" s="329"/>
      <c r="B632" s="330"/>
    </row>
    <row r="633" spans="1:2" s="326" customFormat="1" ht="14.4" thickBot="1" x14ac:dyDescent="0.3">
      <c r="A633" s="331"/>
      <c r="B633" s="332"/>
    </row>
    <row r="634" spans="1:2" s="326" customFormat="1" ht="13.8" x14ac:dyDescent="0.25"/>
    <row r="635" spans="1:2" s="326" customFormat="1" ht="13.8" x14ac:dyDescent="0.25"/>
    <row r="636" spans="1:2" s="326" customFormat="1" ht="13.8" x14ac:dyDescent="0.25"/>
    <row r="637" spans="1:2" s="326" customFormat="1" ht="13.8" x14ac:dyDescent="0.25"/>
    <row r="638" spans="1:2" s="326" customFormat="1" ht="13.8" x14ac:dyDescent="0.25"/>
    <row r="639" spans="1:2" s="326" customFormat="1" ht="13.8" x14ac:dyDescent="0.25"/>
    <row r="640" spans="1:2" s="326" customFormat="1" ht="13.8" x14ac:dyDescent="0.25"/>
    <row r="641" s="326" customFormat="1" ht="13.8" x14ac:dyDescent="0.25"/>
    <row r="642" s="326" customFormat="1" ht="13.8" x14ac:dyDescent="0.25"/>
    <row r="643" s="326" customFormat="1" ht="13.8" x14ac:dyDescent="0.25"/>
    <row r="644" s="326" customFormat="1" ht="13.8" x14ac:dyDescent="0.25"/>
    <row r="645" s="326" customFormat="1" ht="13.8" x14ac:dyDescent="0.25"/>
    <row r="646" s="326" customFormat="1" ht="13.8" x14ac:dyDescent="0.25"/>
    <row r="647" s="326" customFormat="1" ht="13.8" x14ac:dyDescent="0.25"/>
    <row r="648" s="326" customFormat="1" ht="13.8" x14ac:dyDescent="0.25"/>
    <row r="649" s="326" customFormat="1" ht="13.8" x14ac:dyDescent="0.25"/>
    <row r="650" s="326" customFormat="1" ht="13.8" x14ac:dyDescent="0.25"/>
    <row r="651" s="326" customFormat="1" ht="13.8" x14ac:dyDescent="0.25"/>
    <row r="652" s="326" customFormat="1" ht="13.8" x14ac:dyDescent="0.25"/>
    <row r="653" s="326" customFormat="1" ht="13.8" x14ac:dyDescent="0.25"/>
    <row r="654" s="326" customFormat="1" ht="13.8" x14ac:dyDescent="0.25"/>
    <row r="655" s="326" customFormat="1" ht="13.8" x14ac:dyDescent="0.25"/>
    <row r="656" s="326" customFormat="1" ht="13.8" x14ac:dyDescent="0.25"/>
    <row r="657" s="326" customFormat="1" ht="6" customHeight="1" x14ac:dyDescent="0.25"/>
    <row r="658" s="326" customFormat="1" ht="15.75" customHeight="1" x14ac:dyDescent="0.25"/>
    <row r="659" s="326" customFormat="1" ht="12" customHeight="1" x14ac:dyDescent="0.25"/>
    <row r="660" s="326" customFormat="1" ht="6" customHeight="1" x14ac:dyDescent="0.25"/>
    <row r="661" s="326" customFormat="1" ht="12" customHeight="1" x14ac:dyDescent="0.25"/>
    <row r="662" s="326" customFormat="1" ht="6" customHeight="1" x14ac:dyDescent="0.25"/>
    <row r="663" s="326" customFormat="1" ht="4.5" customHeight="1" x14ac:dyDescent="0.25"/>
    <row r="664" s="326" customFormat="1" ht="15.75" customHeight="1" x14ac:dyDescent="0.25"/>
    <row r="665" s="326" customFormat="1" ht="15.75" customHeight="1" x14ac:dyDescent="0.25"/>
    <row r="666" s="326" customFormat="1" ht="15.75" customHeight="1" x14ac:dyDescent="0.25"/>
    <row r="667" s="326" customFormat="1" ht="6" customHeight="1" x14ac:dyDescent="0.25"/>
    <row r="668" s="326" customFormat="1" ht="15.75" customHeight="1" x14ac:dyDescent="0.25"/>
    <row r="669" s="326" customFormat="1" ht="9" customHeight="1" x14ac:dyDescent="0.25"/>
    <row r="670" s="326" customFormat="1" ht="9" customHeight="1" x14ac:dyDescent="0.25"/>
    <row r="671" s="326" customFormat="1" ht="15.75" customHeight="1" x14ac:dyDescent="0.25"/>
    <row r="672" s="326" customFormat="1" ht="12" customHeight="1" x14ac:dyDescent="0.25"/>
    <row r="673" spans="1:2" s="326" customFormat="1" ht="13.8" x14ac:dyDescent="0.25"/>
    <row r="674" spans="1:2" s="326" customFormat="1" ht="13.8" x14ac:dyDescent="0.25"/>
    <row r="675" spans="1:2" s="326" customFormat="1" ht="14.4" thickBot="1" x14ac:dyDescent="0.3"/>
    <row r="676" spans="1:2" s="326" customFormat="1" ht="13.8" x14ac:dyDescent="0.25">
      <c r="A676" s="327"/>
      <c r="B676" s="328"/>
    </row>
    <row r="677" spans="1:2" s="326" customFormat="1" ht="13.8" x14ac:dyDescent="0.25">
      <c r="A677" s="329"/>
      <c r="B677" s="330"/>
    </row>
    <row r="678" spans="1:2" s="326" customFormat="1" ht="13.8" x14ac:dyDescent="0.25">
      <c r="A678" s="329"/>
      <c r="B678" s="330"/>
    </row>
    <row r="679" spans="1:2" s="326" customFormat="1" ht="13.8" x14ac:dyDescent="0.25">
      <c r="A679" s="329"/>
      <c r="B679" s="330"/>
    </row>
    <row r="680" spans="1:2" s="326" customFormat="1" ht="13.8" x14ac:dyDescent="0.25">
      <c r="A680" s="329"/>
      <c r="B680" s="330"/>
    </row>
    <row r="681" spans="1:2" s="326" customFormat="1" ht="13.8" x14ac:dyDescent="0.25">
      <c r="A681" s="329"/>
      <c r="B681" s="330"/>
    </row>
    <row r="682" spans="1:2" s="326" customFormat="1" ht="13.8" x14ac:dyDescent="0.25">
      <c r="A682" s="329"/>
      <c r="B682" s="330"/>
    </row>
    <row r="683" spans="1:2" s="326" customFormat="1" ht="13.8" x14ac:dyDescent="0.25">
      <c r="A683" s="329"/>
      <c r="B683" s="330"/>
    </row>
    <row r="684" spans="1:2" s="326" customFormat="1" ht="13.8" x14ac:dyDescent="0.25">
      <c r="A684" s="329"/>
      <c r="B684" s="330"/>
    </row>
    <row r="685" spans="1:2" s="326" customFormat="1" ht="13.8" x14ac:dyDescent="0.25">
      <c r="A685" s="329"/>
      <c r="B685" s="330"/>
    </row>
    <row r="686" spans="1:2" s="326" customFormat="1" ht="13.8" x14ac:dyDescent="0.25">
      <c r="A686" s="329"/>
      <c r="B686" s="330"/>
    </row>
    <row r="687" spans="1:2" s="326" customFormat="1" ht="13.8" x14ac:dyDescent="0.25">
      <c r="A687" s="329"/>
      <c r="B687" s="330"/>
    </row>
    <row r="688" spans="1:2" s="326" customFormat="1" ht="13.8" x14ac:dyDescent="0.25">
      <c r="A688" s="329"/>
      <c r="B688" s="330"/>
    </row>
    <row r="689" spans="1:2" s="326" customFormat="1" ht="13.8" x14ac:dyDescent="0.25">
      <c r="A689" s="329"/>
      <c r="B689" s="330"/>
    </row>
    <row r="690" spans="1:2" s="326" customFormat="1" ht="13.8" x14ac:dyDescent="0.25">
      <c r="A690" s="329"/>
      <c r="B690" s="330"/>
    </row>
    <row r="691" spans="1:2" s="326" customFormat="1" ht="13.8" x14ac:dyDescent="0.25">
      <c r="A691" s="329"/>
      <c r="B691" s="330"/>
    </row>
    <row r="692" spans="1:2" s="326" customFormat="1" ht="13.8" x14ac:dyDescent="0.25">
      <c r="A692" s="329"/>
      <c r="B692" s="330"/>
    </row>
    <row r="693" spans="1:2" s="326" customFormat="1" ht="13.8" x14ac:dyDescent="0.25">
      <c r="A693" s="329"/>
      <c r="B693" s="330"/>
    </row>
    <row r="694" spans="1:2" s="326" customFormat="1" ht="13.8" x14ac:dyDescent="0.25">
      <c r="A694" s="329"/>
      <c r="B694" s="330"/>
    </row>
    <row r="695" spans="1:2" s="326" customFormat="1" ht="13.8" x14ac:dyDescent="0.25">
      <c r="A695" s="329"/>
      <c r="B695" s="330"/>
    </row>
    <row r="696" spans="1:2" s="326" customFormat="1" ht="13.8" x14ac:dyDescent="0.25">
      <c r="A696" s="329"/>
      <c r="B696" s="330"/>
    </row>
    <row r="697" spans="1:2" s="326" customFormat="1" ht="13.8" x14ac:dyDescent="0.25">
      <c r="A697" s="329"/>
      <c r="B697" s="330"/>
    </row>
    <row r="698" spans="1:2" s="326" customFormat="1" ht="13.8" x14ac:dyDescent="0.25">
      <c r="A698" s="329"/>
      <c r="B698" s="330"/>
    </row>
    <row r="699" spans="1:2" s="326" customFormat="1" ht="13.8" x14ac:dyDescent="0.25">
      <c r="A699" s="329"/>
      <c r="B699" s="330"/>
    </row>
    <row r="700" spans="1:2" s="326" customFormat="1" ht="14.4" thickBot="1" x14ac:dyDescent="0.3">
      <c r="A700" s="331"/>
      <c r="B700" s="332"/>
    </row>
    <row r="701" spans="1:2" s="326" customFormat="1" ht="13.8" x14ac:dyDescent="0.25"/>
    <row r="702" spans="1:2" s="326" customFormat="1" ht="13.8" x14ac:dyDescent="0.25"/>
    <row r="703" spans="1:2" s="326" customFormat="1" ht="13.8" x14ac:dyDescent="0.25"/>
    <row r="704" spans="1:2" s="326" customFormat="1" ht="13.8" x14ac:dyDescent="0.25"/>
    <row r="705" s="326" customFormat="1" ht="13.8" x14ac:dyDescent="0.25"/>
    <row r="706" s="326" customFormat="1" ht="13.8" x14ac:dyDescent="0.25"/>
    <row r="707" s="326" customFormat="1" ht="13.8" x14ac:dyDescent="0.25"/>
    <row r="708" s="326" customFormat="1" ht="13.8" x14ac:dyDescent="0.25"/>
    <row r="709" s="326" customFormat="1" ht="13.8" x14ac:dyDescent="0.25"/>
    <row r="710" s="326" customFormat="1" ht="13.8" x14ac:dyDescent="0.25"/>
    <row r="711" s="326" customFormat="1" ht="13.8" x14ac:dyDescent="0.25"/>
    <row r="712" s="326" customFormat="1" ht="13.8" x14ac:dyDescent="0.25"/>
    <row r="713" s="326" customFormat="1" ht="13.8" x14ac:dyDescent="0.25"/>
    <row r="714" s="326" customFormat="1" ht="13.8" x14ac:dyDescent="0.25"/>
    <row r="715" s="326" customFormat="1" ht="13.8" x14ac:dyDescent="0.25"/>
    <row r="716" s="326" customFormat="1" ht="13.8" x14ac:dyDescent="0.25"/>
    <row r="717" s="326" customFormat="1" ht="13.8" x14ac:dyDescent="0.25"/>
    <row r="718" s="326" customFormat="1" ht="13.8" x14ac:dyDescent="0.25"/>
    <row r="719" s="326" customFormat="1" ht="13.8" x14ac:dyDescent="0.25"/>
    <row r="720" s="326" customFormat="1" ht="13.8" x14ac:dyDescent="0.25"/>
    <row r="721" s="326" customFormat="1" ht="12" customHeight="1" x14ac:dyDescent="0.25"/>
    <row r="722" s="326" customFormat="1" ht="12" customHeight="1" x14ac:dyDescent="0.25"/>
    <row r="723" s="326" customFormat="1" ht="12" customHeight="1" x14ac:dyDescent="0.25"/>
    <row r="724" s="326" customFormat="1" ht="6" customHeight="1" x14ac:dyDescent="0.25"/>
    <row r="725" s="326" customFormat="1" ht="15.75" customHeight="1" x14ac:dyDescent="0.25"/>
    <row r="726" s="326" customFormat="1" ht="12" customHeight="1" x14ac:dyDescent="0.25"/>
    <row r="727" s="326" customFormat="1" ht="6" customHeight="1" x14ac:dyDescent="0.25"/>
    <row r="728" s="326" customFormat="1" ht="12" customHeight="1" x14ac:dyDescent="0.25"/>
    <row r="729" s="326" customFormat="1" ht="6" customHeight="1" x14ac:dyDescent="0.25"/>
    <row r="730" s="326" customFormat="1" ht="4.5" customHeight="1" x14ac:dyDescent="0.25"/>
    <row r="731" s="326" customFormat="1" ht="15.75" customHeight="1" x14ac:dyDescent="0.25"/>
    <row r="732" s="326" customFormat="1" ht="15.75" customHeight="1" x14ac:dyDescent="0.25"/>
    <row r="733" s="326" customFormat="1" ht="15.75" customHeight="1" x14ac:dyDescent="0.25"/>
    <row r="734" s="326" customFormat="1" ht="6" customHeight="1" x14ac:dyDescent="0.25"/>
    <row r="735" s="326" customFormat="1" ht="15.75" customHeight="1" x14ac:dyDescent="0.25"/>
    <row r="736" s="326" customFormat="1" ht="9" customHeight="1" x14ac:dyDescent="0.25"/>
    <row r="737" spans="1:2" s="326" customFormat="1" ht="9" customHeight="1" x14ac:dyDescent="0.25"/>
    <row r="738" spans="1:2" s="326" customFormat="1" ht="15.75" customHeight="1" x14ac:dyDescent="0.25"/>
    <row r="739" spans="1:2" s="326" customFormat="1" ht="12" customHeight="1" x14ac:dyDescent="0.25"/>
    <row r="740" spans="1:2" s="326" customFormat="1" ht="12" customHeight="1" x14ac:dyDescent="0.25"/>
    <row r="741" spans="1:2" s="326" customFormat="1" ht="12" customHeight="1" x14ac:dyDescent="0.25"/>
    <row r="742" spans="1:2" s="326" customFormat="1" ht="12" customHeight="1" thickBot="1" x14ac:dyDescent="0.3"/>
    <row r="743" spans="1:2" s="326" customFormat="1" ht="12" customHeight="1" x14ac:dyDescent="0.25">
      <c r="A743" s="327"/>
      <c r="B743" s="328"/>
    </row>
    <row r="744" spans="1:2" s="326" customFormat="1" ht="12" customHeight="1" x14ac:dyDescent="0.25">
      <c r="A744" s="329"/>
      <c r="B744" s="330"/>
    </row>
    <row r="745" spans="1:2" s="326" customFormat="1" ht="12" customHeight="1" x14ac:dyDescent="0.25">
      <c r="A745" s="329"/>
      <c r="B745" s="330"/>
    </row>
    <row r="746" spans="1:2" s="326" customFormat="1" ht="12" customHeight="1" x14ac:dyDescent="0.25">
      <c r="A746" s="329"/>
      <c r="B746" s="330"/>
    </row>
    <row r="747" spans="1:2" s="326" customFormat="1" ht="12" customHeight="1" x14ac:dyDescent="0.25">
      <c r="A747" s="329"/>
      <c r="B747" s="330"/>
    </row>
    <row r="748" spans="1:2" s="326" customFormat="1" ht="12" customHeight="1" x14ac:dyDescent="0.25">
      <c r="A748" s="329"/>
      <c r="B748" s="330"/>
    </row>
    <row r="749" spans="1:2" s="326" customFormat="1" ht="12" customHeight="1" x14ac:dyDescent="0.25">
      <c r="A749" s="329"/>
      <c r="B749" s="330"/>
    </row>
    <row r="750" spans="1:2" s="326" customFormat="1" ht="12" customHeight="1" x14ac:dyDescent="0.25">
      <c r="A750" s="329"/>
      <c r="B750" s="330"/>
    </row>
    <row r="751" spans="1:2" s="326" customFormat="1" ht="12" customHeight="1" x14ac:dyDescent="0.25">
      <c r="A751" s="329"/>
      <c r="B751" s="330"/>
    </row>
    <row r="752" spans="1:2" s="326" customFormat="1" ht="14.1" customHeight="1" x14ac:dyDescent="0.25">
      <c r="A752" s="329"/>
      <c r="B752" s="330"/>
    </row>
    <row r="753" spans="1:2" s="326" customFormat="1" ht="13.8" x14ac:dyDescent="0.25">
      <c r="A753" s="329"/>
      <c r="B753" s="330"/>
    </row>
    <row r="754" spans="1:2" s="326" customFormat="1" ht="13.8" x14ac:dyDescent="0.25">
      <c r="A754" s="329"/>
      <c r="B754" s="330"/>
    </row>
    <row r="755" spans="1:2" s="326" customFormat="1" ht="13.8" x14ac:dyDescent="0.25">
      <c r="A755" s="329"/>
      <c r="B755" s="330"/>
    </row>
    <row r="756" spans="1:2" s="326" customFormat="1" ht="13.8" x14ac:dyDescent="0.25">
      <c r="A756" s="329"/>
      <c r="B756" s="330"/>
    </row>
    <row r="757" spans="1:2" s="326" customFormat="1" ht="13.8" x14ac:dyDescent="0.25">
      <c r="A757" s="329"/>
      <c r="B757" s="330"/>
    </row>
    <row r="758" spans="1:2" s="326" customFormat="1" ht="13.8" x14ac:dyDescent="0.25">
      <c r="A758" s="329"/>
      <c r="B758" s="330"/>
    </row>
    <row r="759" spans="1:2" s="326" customFormat="1" ht="13.8" x14ac:dyDescent="0.25">
      <c r="A759" s="329"/>
      <c r="B759" s="330"/>
    </row>
    <row r="760" spans="1:2" s="326" customFormat="1" ht="13.8" x14ac:dyDescent="0.25">
      <c r="A760" s="329"/>
      <c r="B760" s="330"/>
    </row>
    <row r="761" spans="1:2" s="326" customFormat="1" ht="13.8" x14ac:dyDescent="0.25">
      <c r="A761" s="329"/>
      <c r="B761" s="330"/>
    </row>
    <row r="762" spans="1:2" s="326" customFormat="1" ht="13.8" x14ac:dyDescent="0.25">
      <c r="A762" s="329"/>
      <c r="B762" s="330"/>
    </row>
    <row r="763" spans="1:2" s="326" customFormat="1" ht="13.8" x14ac:dyDescent="0.25">
      <c r="A763" s="329"/>
      <c r="B763" s="330"/>
    </row>
    <row r="764" spans="1:2" s="326" customFormat="1" ht="13.8" x14ac:dyDescent="0.25">
      <c r="A764" s="329"/>
      <c r="B764" s="330"/>
    </row>
    <row r="765" spans="1:2" s="326" customFormat="1" ht="13.8" x14ac:dyDescent="0.25">
      <c r="A765" s="329"/>
      <c r="B765" s="330"/>
    </row>
    <row r="766" spans="1:2" s="326" customFormat="1" ht="13.8" x14ac:dyDescent="0.25">
      <c r="A766" s="329"/>
      <c r="B766" s="330"/>
    </row>
    <row r="767" spans="1:2" s="326" customFormat="1" ht="14.4" thickBot="1" x14ac:dyDescent="0.3">
      <c r="A767" s="331"/>
      <c r="B767" s="332"/>
    </row>
    <row r="768" spans="1:2" s="326" customFormat="1" ht="13.8" x14ac:dyDescent="0.25"/>
    <row r="769" s="326" customFormat="1" ht="13.8" x14ac:dyDescent="0.25"/>
    <row r="770" s="326" customFormat="1" ht="13.8" x14ac:dyDescent="0.25"/>
    <row r="771" s="326" customFormat="1" ht="13.8" x14ac:dyDescent="0.25"/>
    <row r="772" s="326" customFormat="1" ht="13.8" x14ac:dyDescent="0.25"/>
    <row r="773" s="326" customFormat="1" ht="13.8" x14ac:dyDescent="0.25"/>
    <row r="774" s="326" customFormat="1" ht="13.8" x14ac:dyDescent="0.25"/>
    <row r="775" s="326" customFormat="1" ht="13.8" x14ac:dyDescent="0.25"/>
    <row r="776" s="326" customFormat="1" ht="13.8" x14ac:dyDescent="0.25"/>
    <row r="777" s="326" customFormat="1" ht="13.8" x14ac:dyDescent="0.25"/>
    <row r="778" s="326" customFormat="1" ht="13.8" x14ac:dyDescent="0.25"/>
    <row r="779" s="326" customFormat="1" ht="13.8" x14ac:dyDescent="0.25"/>
    <row r="780" s="326" customFormat="1" ht="13.8" x14ac:dyDescent="0.25"/>
    <row r="781" s="326" customFormat="1" ht="13.8" x14ac:dyDescent="0.25"/>
    <row r="782" s="326" customFormat="1" ht="13.8" x14ac:dyDescent="0.25"/>
    <row r="783" s="326" customFormat="1" ht="13.8" x14ac:dyDescent="0.25"/>
    <row r="784" s="326" customFormat="1" ht="13.8" x14ac:dyDescent="0.25"/>
    <row r="785" s="326" customFormat="1" ht="11.25" customHeight="1" x14ac:dyDescent="0.25"/>
    <row r="786" s="326" customFormat="1" ht="12" customHeight="1" x14ac:dyDescent="0.25"/>
    <row r="787" s="326" customFormat="1" ht="6" customHeight="1" x14ac:dyDescent="0.25"/>
    <row r="788" s="326" customFormat="1" ht="12" customHeight="1" x14ac:dyDescent="0.25"/>
    <row r="789" s="326" customFormat="1" ht="12" customHeight="1" x14ac:dyDescent="0.25"/>
    <row r="790" s="326" customFormat="1" ht="12" customHeight="1" x14ac:dyDescent="0.25"/>
    <row r="791" s="326" customFormat="1" ht="6" customHeight="1" x14ac:dyDescent="0.25"/>
    <row r="792" s="326" customFormat="1" ht="15.75" customHeight="1" x14ac:dyDescent="0.25"/>
    <row r="793" s="326" customFormat="1" ht="12" customHeight="1" x14ac:dyDescent="0.25"/>
    <row r="794" s="326" customFormat="1" ht="6" customHeight="1" x14ac:dyDescent="0.25"/>
    <row r="795" s="326" customFormat="1" ht="12" customHeight="1" x14ac:dyDescent="0.25"/>
    <row r="796" s="326" customFormat="1" ht="6" customHeight="1" x14ac:dyDescent="0.25"/>
    <row r="797" s="326" customFormat="1" ht="4.5" customHeight="1" x14ac:dyDescent="0.25"/>
    <row r="798" s="326" customFormat="1" ht="15.75" customHeight="1" x14ac:dyDescent="0.25"/>
    <row r="799" s="326" customFormat="1" ht="15.75" customHeight="1" x14ac:dyDescent="0.25"/>
    <row r="800" s="326" customFormat="1" ht="15.75" customHeight="1" x14ac:dyDescent="0.25"/>
    <row r="801" s="326" customFormat="1" ht="6" customHeight="1" x14ac:dyDescent="0.25"/>
    <row r="802" s="326" customFormat="1" ht="15.75" customHeight="1" x14ac:dyDescent="0.25"/>
    <row r="803" s="326" customFormat="1" ht="15.75" customHeight="1" x14ac:dyDescent="0.25"/>
    <row r="804" s="326" customFormat="1" ht="15.75" customHeight="1" x14ac:dyDescent="0.25"/>
    <row r="805" s="326" customFormat="1" ht="15.75" customHeight="1" x14ac:dyDescent="0.25"/>
    <row r="806" s="326" customFormat="1" ht="12" customHeight="1" x14ac:dyDescent="0.25"/>
    <row r="807" s="326" customFormat="1" ht="12" customHeight="1" x14ac:dyDescent="0.25"/>
    <row r="808" s="326" customFormat="1" ht="12" customHeight="1" x14ac:dyDescent="0.25"/>
    <row r="809" s="326" customFormat="1" ht="12" customHeight="1" x14ac:dyDescent="0.25"/>
    <row r="810" s="326" customFormat="1" ht="12" customHeight="1" x14ac:dyDescent="0.25"/>
    <row r="811" s="326" customFormat="1" ht="12" customHeight="1" x14ac:dyDescent="0.25"/>
    <row r="812" s="326" customFormat="1" ht="12" customHeight="1" x14ac:dyDescent="0.25"/>
    <row r="813" s="326" customFormat="1" ht="12" customHeight="1" x14ac:dyDescent="0.25"/>
    <row r="814" s="326" customFormat="1" ht="12" customHeight="1" x14ac:dyDescent="0.25"/>
    <row r="815" s="326" customFormat="1" ht="12" customHeight="1" x14ac:dyDescent="0.25"/>
    <row r="816" s="326" customFormat="1" ht="12" customHeight="1" x14ac:dyDescent="0.25"/>
    <row r="817" s="326" customFormat="1" ht="13.8" x14ac:dyDescent="0.25"/>
    <row r="818" s="326" customFormat="1" ht="13.8" x14ac:dyDescent="0.25"/>
    <row r="819" s="326" customFormat="1" ht="13.8" x14ac:dyDescent="0.25"/>
    <row r="820" s="326" customFormat="1" ht="13.8" x14ac:dyDescent="0.25"/>
    <row r="821" s="326" customFormat="1" ht="13.8" x14ac:dyDescent="0.25"/>
    <row r="822" s="326" customFormat="1" ht="13.8" x14ac:dyDescent="0.25"/>
    <row r="823" s="326" customFormat="1" ht="13.8" x14ac:dyDescent="0.25"/>
    <row r="824" s="326" customFormat="1" ht="13.8" x14ac:dyDescent="0.25"/>
    <row r="825" s="326" customFormat="1" ht="13.8" x14ac:dyDescent="0.25"/>
    <row r="826" s="326" customFormat="1" ht="13.8" x14ac:dyDescent="0.25"/>
    <row r="827" s="326" customFormat="1" ht="13.8" x14ac:dyDescent="0.25"/>
    <row r="828" s="326" customFormat="1" ht="13.8" x14ac:dyDescent="0.25"/>
    <row r="829" s="326" customFormat="1" ht="13.8" x14ac:dyDescent="0.25"/>
    <row r="830" s="326" customFormat="1" ht="13.8" x14ac:dyDescent="0.25"/>
    <row r="831" s="326" customFormat="1" ht="13.8" x14ac:dyDescent="0.25"/>
    <row r="832" s="326" customFormat="1" ht="13.8" x14ac:dyDescent="0.25"/>
    <row r="833" s="326" customFormat="1" ht="13.8" x14ac:dyDescent="0.25"/>
    <row r="834" s="326" customFormat="1" ht="13.8" x14ac:dyDescent="0.25"/>
    <row r="835" s="326" customFormat="1" ht="13.8" x14ac:dyDescent="0.25"/>
    <row r="836" s="326" customFormat="1" ht="13.8" x14ac:dyDescent="0.25"/>
    <row r="837" s="326" customFormat="1" ht="13.8" x14ac:dyDescent="0.25"/>
    <row r="838" s="326" customFormat="1" ht="13.8" x14ac:dyDescent="0.25"/>
    <row r="839" s="326" customFormat="1" ht="13.8" x14ac:dyDescent="0.25"/>
    <row r="840" s="326" customFormat="1" ht="13.8" x14ac:dyDescent="0.25"/>
    <row r="841" s="326" customFormat="1" ht="13.8" x14ac:dyDescent="0.25"/>
    <row r="842" s="326" customFormat="1" ht="13.8" x14ac:dyDescent="0.25"/>
    <row r="843" s="326" customFormat="1" ht="13.8" x14ac:dyDescent="0.25"/>
    <row r="844" s="326" customFormat="1" ht="13.8" x14ac:dyDescent="0.25"/>
    <row r="845" s="326" customFormat="1" ht="13.8" x14ac:dyDescent="0.25"/>
    <row r="846" s="326" customFormat="1" ht="13.8" x14ac:dyDescent="0.25"/>
    <row r="847" s="326" customFormat="1" ht="13.8" x14ac:dyDescent="0.25"/>
    <row r="848" s="326" customFormat="1" ht="13.8" x14ac:dyDescent="0.25"/>
    <row r="849" s="326" customFormat="1" ht="13.8" x14ac:dyDescent="0.25"/>
    <row r="850" s="326" customFormat="1" ht="13.8" x14ac:dyDescent="0.25"/>
    <row r="851" s="326" customFormat="1" ht="13.8" x14ac:dyDescent="0.25"/>
    <row r="852" s="326" customFormat="1" ht="13.8" x14ac:dyDescent="0.25"/>
    <row r="853" s="326" customFormat="1" ht="13.8" x14ac:dyDescent="0.25"/>
    <row r="854" s="326" customFormat="1" ht="13.8" x14ac:dyDescent="0.25"/>
    <row r="855" s="326" customFormat="1" ht="13.8" x14ac:dyDescent="0.25"/>
    <row r="856" s="326" customFormat="1" ht="13.8" x14ac:dyDescent="0.25"/>
    <row r="857" s="326" customFormat="1" ht="13.8" x14ac:dyDescent="0.25"/>
    <row r="858" s="326" customFormat="1" ht="13.8" x14ac:dyDescent="0.25"/>
    <row r="859" s="326" customFormat="1" ht="13.8" x14ac:dyDescent="0.25"/>
    <row r="860" s="326" customFormat="1" ht="13.8" x14ac:dyDescent="0.25"/>
    <row r="861" s="326" customFormat="1" ht="13.8" x14ac:dyDescent="0.25"/>
    <row r="862" s="326" customFormat="1" ht="13.8" x14ac:dyDescent="0.25"/>
    <row r="863" s="326" customFormat="1" ht="13.8" x14ac:dyDescent="0.25"/>
    <row r="864" s="326" customFormat="1" ht="13.8" x14ac:dyDescent="0.25"/>
    <row r="865" s="326" customFormat="1" ht="15.75" customHeight="1" x14ac:dyDescent="0.25"/>
    <row r="866" s="326" customFormat="1" ht="15.75" customHeight="1" x14ac:dyDescent="0.25"/>
    <row r="867" s="326" customFormat="1" ht="15.75" customHeight="1" x14ac:dyDescent="0.25"/>
    <row r="868" s="326" customFormat="1" ht="6" customHeight="1" x14ac:dyDescent="0.25"/>
    <row r="869" s="326" customFormat="1" ht="15.75" customHeight="1" x14ac:dyDescent="0.25"/>
    <row r="870" s="326" customFormat="1" ht="15.75" customHeight="1" x14ac:dyDescent="0.25"/>
    <row r="871" s="326" customFormat="1" ht="15.75" customHeight="1" x14ac:dyDescent="0.25"/>
    <row r="872" s="326" customFormat="1" ht="15.75" customHeight="1" x14ac:dyDescent="0.25"/>
    <row r="873" s="326" customFormat="1" ht="12" customHeight="1" x14ac:dyDescent="0.25"/>
    <row r="874" s="326" customFormat="1" ht="12" customHeight="1" x14ac:dyDescent="0.25"/>
    <row r="875" s="326" customFormat="1" ht="12" customHeight="1" x14ac:dyDescent="0.25"/>
    <row r="876" s="326" customFormat="1" ht="12" customHeight="1" x14ac:dyDescent="0.25"/>
    <row r="877" s="326" customFormat="1" ht="12" customHeight="1" x14ac:dyDescent="0.25"/>
    <row r="878" s="326" customFormat="1" ht="12" customHeight="1" x14ac:dyDescent="0.25"/>
    <row r="879" s="326" customFormat="1" ht="12" customHeight="1" x14ac:dyDescent="0.25"/>
    <row r="880" s="326" customFormat="1" ht="12" customHeight="1" x14ac:dyDescent="0.25"/>
    <row r="881" s="326" customFormat="1" ht="13.8" x14ac:dyDescent="0.25"/>
    <row r="882" s="326" customFormat="1" ht="13.8" x14ac:dyDescent="0.25"/>
    <row r="883" s="326" customFormat="1" ht="13.8" x14ac:dyDescent="0.25"/>
    <row r="884" s="326" customFormat="1" ht="13.8" x14ac:dyDescent="0.25"/>
    <row r="885" s="326" customFormat="1" ht="13.8" x14ac:dyDescent="0.25"/>
    <row r="886" s="326" customFormat="1" ht="13.8" x14ac:dyDescent="0.25"/>
    <row r="887" s="326" customFormat="1" ht="13.8" x14ac:dyDescent="0.25"/>
    <row r="888" s="326" customFormat="1" ht="13.8" x14ac:dyDescent="0.25"/>
    <row r="889" s="326" customFormat="1" ht="13.8" x14ac:dyDescent="0.25"/>
    <row r="890" s="326" customFormat="1" ht="13.8" x14ac:dyDescent="0.25"/>
    <row r="891" s="326" customFormat="1" ht="13.8" x14ac:dyDescent="0.25"/>
    <row r="892" s="326" customFormat="1" ht="13.8" x14ac:dyDescent="0.25"/>
    <row r="893" s="326" customFormat="1" ht="13.8" x14ac:dyDescent="0.25"/>
    <row r="894" s="326" customFormat="1" ht="13.8" x14ac:dyDescent="0.25"/>
    <row r="895" s="326" customFormat="1" ht="13.8" x14ac:dyDescent="0.25"/>
    <row r="896" s="326" customFormat="1" ht="13.8" x14ac:dyDescent="0.25"/>
    <row r="897" spans="1:13" s="326" customFormat="1" ht="13.8" x14ac:dyDescent="0.25"/>
    <row r="898" spans="1:13" s="326" customFormat="1" ht="13.8" x14ac:dyDescent="0.25"/>
    <row r="899" spans="1:13" s="326" customFormat="1" ht="13.8" x14ac:dyDescent="0.25"/>
    <row r="900" spans="1:13" s="326" customFormat="1" ht="13.8" x14ac:dyDescent="0.25"/>
    <row r="901" spans="1:13" s="326" customFormat="1" ht="13.8" x14ac:dyDescent="0.25"/>
    <row r="902" spans="1:13" s="326" customFormat="1" ht="13.8" x14ac:dyDescent="0.25"/>
    <row r="903" spans="1:13" s="326" customFormat="1" ht="13.8" x14ac:dyDescent="0.25"/>
    <row r="904" spans="1:13" s="326" customFormat="1" ht="13.8" x14ac:dyDescent="0.25"/>
    <row r="905" spans="1:13" s="326" customFormat="1" ht="13.8" x14ac:dyDescent="0.25"/>
    <row r="906" spans="1:13" s="320" customFormat="1" x14ac:dyDescent="0.25">
      <c r="A906" s="284"/>
      <c r="B906" s="284"/>
      <c r="C906" s="284"/>
      <c r="D906" s="284"/>
      <c r="E906" s="284"/>
      <c r="F906" s="284"/>
      <c r="G906" s="284"/>
      <c r="H906" s="284"/>
      <c r="I906" s="284"/>
      <c r="J906" s="284"/>
      <c r="K906" s="284"/>
      <c r="L906" s="284"/>
      <c r="M906" s="284"/>
    </row>
    <row r="907" spans="1:13" s="320" customFormat="1" x14ac:dyDescent="0.25">
      <c r="A907" s="284"/>
      <c r="B907" s="284"/>
      <c r="C907" s="284"/>
      <c r="D907" s="284"/>
      <c r="E907" s="284"/>
      <c r="F907" s="284"/>
      <c r="G907" s="284"/>
      <c r="H907" s="284"/>
      <c r="I907" s="284"/>
      <c r="J907" s="284"/>
      <c r="K907" s="284"/>
      <c r="L907" s="284"/>
      <c r="M907" s="284"/>
    </row>
    <row r="908" spans="1:13" s="320" customFormat="1" x14ac:dyDescent="0.25">
      <c r="A908" s="284"/>
      <c r="B908" s="284"/>
      <c r="C908" s="284"/>
      <c r="D908" s="284"/>
      <c r="E908" s="284"/>
      <c r="F908" s="284"/>
      <c r="G908" s="284"/>
      <c r="H908" s="284"/>
      <c r="I908" s="284"/>
      <c r="J908" s="284"/>
      <c r="K908" s="284"/>
      <c r="L908" s="284"/>
      <c r="M908" s="284"/>
    </row>
    <row r="909" spans="1:13" s="320" customFormat="1" x14ac:dyDescent="0.25">
      <c r="A909" s="284"/>
      <c r="B909" s="284"/>
      <c r="C909" s="284"/>
      <c r="D909" s="284"/>
      <c r="E909" s="284"/>
      <c r="F909" s="284"/>
      <c r="G909" s="284"/>
      <c r="H909" s="284"/>
      <c r="I909" s="284"/>
      <c r="J909" s="284"/>
      <c r="K909" s="284"/>
      <c r="L909" s="284"/>
      <c r="M909" s="284"/>
    </row>
    <row r="910" spans="1:13" s="320" customFormat="1" x14ac:dyDescent="0.25">
      <c r="A910" s="284"/>
      <c r="B910" s="284"/>
      <c r="C910" s="284"/>
      <c r="D910" s="284"/>
      <c r="E910" s="284"/>
      <c r="F910" s="284"/>
      <c r="G910" s="284"/>
      <c r="H910" s="284"/>
      <c r="I910" s="284"/>
      <c r="J910" s="284"/>
      <c r="K910" s="284"/>
      <c r="L910" s="284"/>
      <c r="M910" s="284"/>
    </row>
    <row r="911" spans="1:13" s="320" customFormat="1" x14ac:dyDescent="0.25">
      <c r="A911" s="284"/>
      <c r="B911" s="284"/>
      <c r="C911" s="284"/>
      <c r="D911" s="284"/>
      <c r="E911" s="284"/>
      <c r="F911" s="284"/>
      <c r="G911" s="284"/>
      <c r="H911" s="284"/>
      <c r="I911" s="284"/>
      <c r="J911" s="284"/>
      <c r="K911" s="284"/>
      <c r="L911" s="284"/>
      <c r="M911" s="284"/>
    </row>
    <row r="912" spans="1:13" s="320" customFormat="1" x14ac:dyDescent="0.25">
      <c r="A912" s="284"/>
      <c r="B912" s="284"/>
      <c r="C912" s="284"/>
      <c r="D912" s="284"/>
      <c r="E912" s="284"/>
      <c r="F912" s="284"/>
      <c r="G912" s="284"/>
      <c r="H912" s="284"/>
      <c r="I912" s="284"/>
      <c r="J912" s="284"/>
      <c r="K912" s="284"/>
      <c r="L912" s="284"/>
      <c r="M912" s="284"/>
    </row>
    <row r="913" spans="1:13" s="320" customFormat="1" x14ac:dyDescent="0.25">
      <c r="A913" s="284"/>
      <c r="B913" s="284"/>
      <c r="C913" s="284"/>
      <c r="D913" s="284"/>
      <c r="E913" s="284"/>
      <c r="F913" s="284"/>
      <c r="G913" s="284"/>
      <c r="H913" s="284"/>
      <c r="I913" s="284"/>
      <c r="J913" s="284"/>
      <c r="K913" s="284"/>
      <c r="L913" s="284"/>
      <c r="M913" s="284"/>
    </row>
    <row r="914" spans="1:13" s="320" customFormat="1" x14ac:dyDescent="0.25">
      <c r="A914" s="284"/>
      <c r="B914" s="284"/>
      <c r="C914" s="284"/>
      <c r="D914" s="284"/>
      <c r="E914" s="284"/>
      <c r="F914" s="284"/>
      <c r="G914" s="284"/>
      <c r="H914" s="284"/>
      <c r="I914" s="284"/>
      <c r="J914" s="284"/>
      <c r="K914" s="284"/>
      <c r="L914" s="284"/>
      <c r="M914" s="284"/>
    </row>
    <row r="915" spans="1:13" s="320" customFormat="1" x14ac:dyDescent="0.25">
      <c r="A915" s="284"/>
      <c r="B915" s="284"/>
      <c r="C915" s="284"/>
      <c r="D915" s="284"/>
      <c r="E915" s="284"/>
      <c r="F915" s="284"/>
      <c r="G915" s="284"/>
      <c r="H915" s="284"/>
      <c r="I915" s="284"/>
      <c r="J915" s="284"/>
      <c r="K915" s="284"/>
      <c r="L915" s="284"/>
      <c r="M915" s="284"/>
    </row>
    <row r="916" spans="1:13" s="320" customFormat="1" x14ac:dyDescent="0.25">
      <c r="A916" s="284"/>
      <c r="B916" s="284"/>
      <c r="C916" s="284"/>
      <c r="D916" s="284"/>
      <c r="E916" s="284"/>
      <c r="F916" s="284"/>
      <c r="G916" s="284"/>
      <c r="H916" s="284"/>
      <c r="I916" s="284"/>
      <c r="J916" s="284"/>
      <c r="K916" s="284"/>
      <c r="L916" s="284"/>
      <c r="M916" s="284"/>
    </row>
    <row r="917" spans="1:13" s="320" customFormat="1" x14ac:dyDescent="0.25">
      <c r="A917" s="284"/>
      <c r="B917" s="284"/>
      <c r="C917" s="284"/>
      <c r="D917" s="284"/>
      <c r="E917" s="284"/>
      <c r="F917" s="284"/>
      <c r="G917" s="284"/>
      <c r="H917" s="284"/>
      <c r="I917" s="284"/>
      <c r="J917" s="284"/>
      <c r="K917" s="284"/>
      <c r="L917" s="284"/>
      <c r="M917" s="284"/>
    </row>
    <row r="918" spans="1:13" s="320" customFormat="1" x14ac:dyDescent="0.25">
      <c r="A918" s="284"/>
      <c r="B918" s="284"/>
      <c r="C918" s="284"/>
      <c r="D918" s="284"/>
      <c r="E918" s="284"/>
      <c r="F918" s="284"/>
      <c r="G918" s="284"/>
      <c r="H918" s="284"/>
      <c r="I918" s="284"/>
      <c r="J918" s="284"/>
      <c r="K918" s="284"/>
      <c r="L918" s="284"/>
      <c r="M918" s="284"/>
    </row>
    <row r="919" spans="1:13" s="320" customFormat="1" x14ac:dyDescent="0.25">
      <c r="A919" s="284"/>
      <c r="B919" s="284"/>
      <c r="C919" s="284"/>
      <c r="D919" s="284"/>
      <c r="E919" s="284"/>
      <c r="F919" s="284"/>
      <c r="G919" s="284"/>
      <c r="H919" s="284"/>
      <c r="I919" s="284"/>
      <c r="J919" s="284"/>
      <c r="K919" s="284"/>
      <c r="L919" s="284"/>
      <c r="M919" s="284"/>
    </row>
    <row r="920" spans="1:13" s="320" customFormat="1" x14ac:dyDescent="0.25">
      <c r="A920" s="284"/>
      <c r="B920" s="284"/>
      <c r="C920" s="284"/>
      <c r="D920" s="284"/>
      <c r="E920" s="284"/>
      <c r="F920" s="284"/>
      <c r="G920" s="284"/>
      <c r="H920" s="284"/>
      <c r="I920" s="284"/>
      <c r="J920" s="284"/>
      <c r="K920" s="284"/>
      <c r="L920" s="284"/>
      <c r="M920" s="284"/>
    </row>
    <row r="921" spans="1:13" s="320" customFormat="1" x14ac:dyDescent="0.25">
      <c r="A921" s="284"/>
      <c r="B921" s="284"/>
      <c r="C921" s="284"/>
      <c r="D921" s="284"/>
      <c r="E921" s="284"/>
      <c r="F921" s="284"/>
      <c r="G921" s="284"/>
      <c r="H921" s="284"/>
      <c r="I921" s="284"/>
      <c r="J921" s="284"/>
      <c r="K921" s="284"/>
      <c r="L921" s="284"/>
      <c r="M921" s="284"/>
    </row>
    <row r="922" spans="1:13" s="320" customFormat="1" x14ac:dyDescent="0.25">
      <c r="A922" s="284"/>
      <c r="B922" s="284"/>
      <c r="C922" s="284"/>
      <c r="D922" s="284"/>
      <c r="E922" s="284"/>
      <c r="F922" s="284"/>
      <c r="G922" s="284"/>
      <c r="H922" s="284"/>
      <c r="I922" s="284"/>
      <c r="J922" s="284"/>
      <c r="K922" s="284"/>
      <c r="L922" s="284"/>
      <c r="M922" s="284"/>
    </row>
    <row r="923" spans="1:13" s="320" customFormat="1" x14ac:dyDescent="0.25">
      <c r="A923" s="284"/>
      <c r="B923" s="284"/>
      <c r="C923" s="284"/>
      <c r="D923" s="284"/>
      <c r="E923" s="284"/>
      <c r="F923" s="284"/>
      <c r="G923" s="284"/>
      <c r="H923" s="284"/>
      <c r="I923" s="284"/>
      <c r="J923" s="284"/>
      <c r="K923" s="284"/>
      <c r="L923" s="284"/>
      <c r="M923" s="284"/>
    </row>
    <row r="924" spans="1:13" s="320" customFormat="1" x14ac:dyDescent="0.25">
      <c r="A924" s="284"/>
      <c r="B924" s="284"/>
      <c r="C924" s="284"/>
      <c r="D924" s="284"/>
      <c r="E924" s="284"/>
      <c r="F924" s="284"/>
      <c r="G924" s="284"/>
      <c r="H924" s="284"/>
      <c r="I924" s="284"/>
      <c r="J924" s="284"/>
      <c r="K924" s="284"/>
      <c r="L924" s="284"/>
      <c r="M924" s="284"/>
    </row>
    <row r="925" spans="1:13" s="320" customFormat="1" x14ac:dyDescent="0.25">
      <c r="A925" s="284"/>
      <c r="B925" s="284"/>
      <c r="C925" s="284"/>
      <c r="D925" s="284"/>
      <c r="E925" s="284"/>
      <c r="F925" s="284"/>
      <c r="G925" s="284"/>
      <c r="H925" s="284"/>
      <c r="I925" s="284"/>
      <c r="J925" s="284"/>
      <c r="K925" s="284"/>
      <c r="L925" s="284"/>
      <c r="M925" s="284"/>
    </row>
    <row r="926" spans="1:13" s="320" customFormat="1" x14ac:dyDescent="0.25">
      <c r="A926" s="284"/>
      <c r="B926" s="284"/>
      <c r="C926" s="284"/>
      <c r="D926" s="284"/>
      <c r="E926" s="284"/>
      <c r="F926" s="284"/>
      <c r="G926" s="284"/>
      <c r="H926" s="284"/>
      <c r="I926" s="284"/>
      <c r="J926" s="284"/>
      <c r="K926" s="284"/>
      <c r="L926" s="284"/>
      <c r="M926" s="284"/>
    </row>
    <row r="927" spans="1:13" s="320" customFormat="1" x14ac:dyDescent="0.25">
      <c r="A927" s="284"/>
      <c r="B927" s="284"/>
      <c r="C927" s="284"/>
      <c r="D927" s="284"/>
      <c r="E927" s="284"/>
      <c r="F927" s="284"/>
      <c r="G927" s="284"/>
      <c r="H927" s="284"/>
      <c r="I927" s="284"/>
      <c r="J927" s="284"/>
      <c r="K927" s="284"/>
      <c r="L927" s="284"/>
      <c r="M927" s="284"/>
    </row>
    <row r="928" spans="1:13" s="320" customFormat="1" x14ac:dyDescent="0.25">
      <c r="A928" s="284"/>
      <c r="B928" s="284"/>
      <c r="C928" s="284"/>
      <c r="D928" s="284"/>
      <c r="E928" s="284"/>
      <c r="F928" s="284"/>
      <c r="G928" s="284"/>
      <c r="H928" s="284"/>
      <c r="I928" s="284"/>
      <c r="J928" s="284"/>
      <c r="K928" s="284"/>
      <c r="L928" s="284"/>
      <c r="M928" s="284"/>
    </row>
    <row r="929" spans="1:29" s="320" customFormat="1" ht="12" customHeight="1" x14ac:dyDescent="0.25">
      <c r="A929" s="284"/>
      <c r="B929" s="284"/>
      <c r="C929" s="284"/>
      <c r="D929" s="284"/>
      <c r="E929" s="284"/>
      <c r="F929" s="284"/>
      <c r="G929" s="284"/>
      <c r="H929" s="284"/>
      <c r="I929" s="284"/>
      <c r="J929" s="284"/>
      <c r="K929" s="284"/>
      <c r="L929" s="284"/>
      <c r="M929" s="284"/>
    </row>
    <row r="930" spans="1:29" s="320" customFormat="1" ht="6" customHeight="1" x14ac:dyDescent="0.25">
      <c r="A930" s="284"/>
      <c r="B930" s="284"/>
      <c r="C930" s="284"/>
      <c r="D930" s="284"/>
      <c r="E930" s="284"/>
      <c r="F930" s="284"/>
      <c r="G930" s="284"/>
      <c r="H930" s="284"/>
      <c r="I930" s="284"/>
      <c r="J930" s="284"/>
      <c r="K930" s="284"/>
      <c r="L930" s="284"/>
      <c r="M930" s="284"/>
    </row>
    <row r="931" spans="1:29" s="320" customFormat="1" ht="4.5" customHeight="1" x14ac:dyDescent="0.25">
      <c r="A931" s="284"/>
      <c r="B931" s="284"/>
      <c r="C931" s="284"/>
      <c r="D931" s="284"/>
      <c r="E931" s="284"/>
      <c r="F931" s="284"/>
      <c r="G931" s="284"/>
      <c r="H931" s="284"/>
      <c r="I931" s="284"/>
      <c r="J931" s="284"/>
      <c r="K931" s="284"/>
      <c r="L931" s="284"/>
      <c r="M931" s="284"/>
    </row>
    <row r="932" spans="1:29" s="325" customFormat="1" ht="15.75" customHeight="1" x14ac:dyDescent="0.25">
      <c r="A932" s="284"/>
      <c r="B932" s="284"/>
      <c r="C932" s="284"/>
      <c r="D932" s="284"/>
      <c r="E932" s="284"/>
      <c r="F932" s="284"/>
      <c r="G932" s="284"/>
      <c r="H932" s="284"/>
      <c r="I932" s="284"/>
      <c r="J932" s="284"/>
      <c r="K932" s="284"/>
      <c r="L932" s="284"/>
      <c r="M932" s="284"/>
      <c r="N932" s="324"/>
      <c r="O932" s="324"/>
      <c r="P932" s="324"/>
      <c r="Q932" s="324"/>
      <c r="R932" s="324"/>
      <c r="S932" s="324"/>
      <c r="T932" s="324"/>
      <c r="U932" s="324"/>
      <c r="V932" s="324"/>
      <c r="W932" s="324"/>
      <c r="X932" s="324"/>
      <c r="Y932" s="324"/>
      <c r="Z932" s="324"/>
      <c r="AA932" s="324"/>
      <c r="AB932" s="324"/>
      <c r="AC932" s="324"/>
    </row>
    <row r="933" spans="1:29" s="325" customFormat="1" ht="15.75" customHeight="1" x14ac:dyDescent="0.25">
      <c r="A933" s="284"/>
      <c r="B933" s="284"/>
      <c r="C933" s="284"/>
      <c r="D933" s="284"/>
      <c r="E933" s="284"/>
      <c r="F933" s="284"/>
      <c r="G933" s="284"/>
      <c r="H933" s="284"/>
      <c r="I933" s="284"/>
      <c r="J933" s="284"/>
      <c r="K933" s="284"/>
      <c r="L933" s="284"/>
      <c r="M933" s="284"/>
      <c r="N933" s="324"/>
      <c r="O933" s="324"/>
      <c r="P933" s="324"/>
      <c r="Q933" s="324"/>
      <c r="R933" s="324"/>
      <c r="S933" s="324"/>
      <c r="T933" s="324"/>
      <c r="U933" s="324"/>
      <c r="V933" s="324"/>
      <c r="W933" s="324"/>
      <c r="X933" s="324"/>
      <c r="Y933" s="324"/>
      <c r="Z933" s="324"/>
      <c r="AA933" s="324"/>
      <c r="AB933" s="324"/>
      <c r="AC933" s="324"/>
    </row>
    <row r="934" spans="1:29" s="325" customFormat="1" ht="15.75" customHeight="1" x14ac:dyDescent="0.25">
      <c r="A934" s="284"/>
      <c r="B934" s="284"/>
      <c r="C934" s="284"/>
      <c r="D934" s="284"/>
      <c r="E934" s="284"/>
      <c r="F934" s="284"/>
      <c r="G934" s="284"/>
      <c r="H934" s="284"/>
      <c r="I934" s="284"/>
      <c r="J934" s="284"/>
      <c r="K934" s="284"/>
      <c r="L934" s="284"/>
      <c r="M934" s="284"/>
      <c r="N934" s="324"/>
      <c r="O934" s="324"/>
      <c r="P934" s="324"/>
      <c r="Q934" s="324"/>
      <c r="R934" s="324"/>
      <c r="S934" s="324"/>
      <c r="T934" s="324"/>
      <c r="U934" s="324"/>
      <c r="V934" s="324"/>
      <c r="W934" s="324"/>
      <c r="X934" s="324"/>
      <c r="Y934" s="324"/>
      <c r="Z934" s="324"/>
      <c r="AA934" s="324"/>
      <c r="AB934" s="324"/>
      <c r="AC934" s="324"/>
    </row>
    <row r="935" spans="1:29" s="324" customFormat="1" ht="6" customHeight="1" x14ac:dyDescent="0.25">
      <c r="A935" s="284"/>
      <c r="B935" s="284"/>
      <c r="C935" s="284"/>
      <c r="D935" s="284"/>
      <c r="E935" s="284"/>
      <c r="F935" s="284"/>
      <c r="G935" s="284"/>
      <c r="H935" s="284"/>
      <c r="I935" s="284"/>
      <c r="J935" s="284"/>
      <c r="K935" s="284"/>
      <c r="L935" s="284"/>
      <c r="M935" s="284"/>
    </row>
    <row r="936" spans="1:29" s="325" customFormat="1" ht="15.75" customHeight="1" x14ac:dyDescent="0.25">
      <c r="A936" s="284"/>
      <c r="B936" s="284"/>
      <c r="C936" s="284"/>
      <c r="D936" s="284"/>
      <c r="E936" s="284"/>
      <c r="F936" s="284"/>
      <c r="G936" s="284"/>
      <c r="H936" s="284"/>
      <c r="I936" s="284"/>
      <c r="J936" s="284"/>
      <c r="K936" s="284"/>
      <c r="L936" s="284"/>
      <c r="M936" s="284"/>
      <c r="N936" s="324"/>
      <c r="O936" s="324"/>
      <c r="P936" s="324"/>
      <c r="Q936" s="324"/>
      <c r="R936" s="324"/>
      <c r="S936" s="324"/>
      <c r="T936" s="324"/>
      <c r="U936" s="324"/>
      <c r="V936" s="324"/>
      <c r="W936" s="324"/>
      <c r="X936" s="324"/>
      <c r="Y936" s="324"/>
      <c r="Z936" s="324"/>
      <c r="AA936" s="324"/>
      <c r="AB936" s="324"/>
      <c r="AC936" s="324"/>
    </row>
    <row r="937" spans="1:29" s="325" customFormat="1" ht="15.75" customHeight="1" x14ac:dyDescent="0.25">
      <c r="A937" s="284"/>
      <c r="B937" s="284"/>
      <c r="C937" s="284"/>
      <c r="D937" s="284"/>
      <c r="E937" s="284"/>
      <c r="F937" s="284"/>
      <c r="G937" s="284"/>
      <c r="H937" s="284"/>
      <c r="I937" s="284"/>
      <c r="J937" s="284"/>
      <c r="K937" s="284"/>
      <c r="L937" s="284"/>
      <c r="M937" s="284"/>
      <c r="N937" s="324"/>
      <c r="O937" s="324"/>
      <c r="P937" s="324"/>
      <c r="Q937" s="324"/>
      <c r="R937" s="324"/>
      <c r="S937" s="324"/>
      <c r="T937" s="324"/>
      <c r="U937" s="324"/>
      <c r="V937" s="324"/>
      <c r="W937" s="324"/>
      <c r="X937" s="324"/>
      <c r="Y937" s="324"/>
      <c r="Z937" s="324"/>
      <c r="AA937" s="324"/>
      <c r="AB937" s="324"/>
      <c r="AC937" s="324"/>
    </row>
    <row r="938" spans="1:29" s="325" customFormat="1" ht="15.75" customHeight="1" x14ac:dyDescent="0.25">
      <c r="A938" s="284"/>
      <c r="B938" s="284"/>
      <c r="C938" s="284"/>
      <c r="D938" s="284"/>
      <c r="E938" s="284"/>
      <c r="F938" s="284"/>
      <c r="G938" s="284"/>
      <c r="H938" s="284"/>
      <c r="I938" s="284"/>
      <c r="J938" s="284"/>
      <c r="K938" s="284"/>
      <c r="L938" s="284"/>
      <c r="M938" s="284"/>
      <c r="N938" s="324"/>
      <c r="O938" s="324"/>
      <c r="P938" s="324"/>
      <c r="Q938" s="324"/>
      <c r="R938" s="324"/>
      <c r="S938" s="324"/>
      <c r="T938" s="324"/>
      <c r="U938" s="324"/>
      <c r="V938" s="324"/>
      <c r="W938" s="324"/>
      <c r="X938" s="324"/>
      <c r="Y938" s="324"/>
      <c r="Z938" s="324"/>
      <c r="AA938" s="324"/>
      <c r="AB938" s="324"/>
      <c r="AC938" s="324"/>
    </row>
    <row r="939" spans="1:29" ht="15.75" customHeight="1" x14ac:dyDescent="0.25">
      <c r="B939" s="284"/>
      <c r="D939" s="284"/>
      <c r="E939" s="284"/>
      <c r="G939" s="284"/>
    </row>
    <row r="940" spans="1:29" ht="12" customHeight="1" x14ac:dyDescent="0.25">
      <c r="B940" s="284"/>
      <c r="D940" s="284"/>
      <c r="E940" s="284"/>
      <c r="G940" s="284"/>
    </row>
    <row r="941" spans="1:29" ht="12" customHeight="1" x14ac:dyDescent="0.25">
      <c r="B941" s="284"/>
      <c r="D941" s="284"/>
      <c r="E941" s="284"/>
      <c r="G941" s="284"/>
    </row>
    <row r="942" spans="1:29" ht="12" customHeight="1" x14ac:dyDescent="0.25">
      <c r="B942" s="284"/>
      <c r="D942" s="284"/>
      <c r="E942" s="284"/>
      <c r="G942" s="284"/>
    </row>
    <row r="943" spans="1:29" ht="12" customHeight="1" x14ac:dyDescent="0.25">
      <c r="B943" s="284"/>
      <c r="D943" s="284"/>
      <c r="E943" s="284"/>
      <c r="G943" s="284"/>
    </row>
    <row r="944" spans="1:29" ht="12" customHeight="1" x14ac:dyDescent="0.25">
      <c r="B944" s="284"/>
      <c r="D944" s="284"/>
      <c r="E944" s="284"/>
      <c r="G944" s="284"/>
    </row>
    <row r="945" spans="2:7" x14ac:dyDescent="0.25">
      <c r="B945" s="284"/>
      <c r="D945" s="284"/>
      <c r="E945" s="284"/>
      <c r="G945" s="284"/>
    </row>
    <row r="946" spans="2:7" x14ac:dyDescent="0.25">
      <c r="B946" s="284"/>
      <c r="D946" s="284"/>
      <c r="E946" s="284"/>
      <c r="G946" s="284"/>
    </row>
    <row r="947" spans="2:7" x14ac:dyDescent="0.25">
      <c r="B947" s="284"/>
      <c r="D947" s="284"/>
      <c r="E947" s="284"/>
      <c r="G947" s="284"/>
    </row>
    <row r="948" spans="2:7" x14ac:dyDescent="0.25">
      <c r="B948" s="284"/>
      <c r="D948" s="284"/>
      <c r="E948" s="284"/>
      <c r="G948" s="284"/>
    </row>
    <row r="949" spans="2:7" x14ac:dyDescent="0.25">
      <c r="B949" s="284"/>
      <c r="D949" s="284"/>
      <c r="E949" s="284"/>
      <c r="G949" s="284"/>
    </row>
    <row r="950" spans="2:7" x14ac:dyDescent="0.25">
      <c r="B950" s="284"/>
      <c r="D950" s="284"/>
      <c r="E950" s="284"/>
      <c r="G950" s="284"/>
    </row>
    <row r="951" spans="2:7" x14ac:dyDescent="0.25">
      <c r="B951" s="284"/>
      <c r="D951" s="284"/>
      <c r="E951" s="284"/>
      <c r="G951" s="284"/>
    </row>
    <row r="952" spans="2:7" x14ac:dyDescent="0.25">
      <c r="B952" s="284"/>
      <c r="D952" s="284"/>
      <c r="E952" s="284"/>
      <c r="G952" s="284"/>
    </row>
    <row r="953" spans="2:7" x14ac:dyDescent="0.25">
      <c r="B953" s="284"/>
      <c r="D953" s="284"/>
      <c r="E953" s="284"/>
      <c r="G953" s="284"/>
    </row>
    <row r="954" spans="2:7" x14ac:dyDescent="0.25">
      <c r="B954" s="284"/>
      <c r="D954" s="284"/>
      <c r="E954" s="284"/>
      <c r="G954" s="284"/>
    </row>
    <row r="955" spans="2:7" x14ac:dyDescent="0.25">
      <c r="B955" s="284"/>
      <c r="D955" s="284"/>
      <c r="E955" s="284"/>
      <c r="G955" s="284"/>
    </row>
    <row r="956" spans="2:7" x14ac:dyDescent="0.25">
      <c r="B956" s="284"/>
      <c r="D956" s="284"/>
      <c r="E956" s="284"/>
      <c r="G956" s="284"/>
    </row>
    <row r="957" spans="2:7" x14ac:dyDescent="0.25">
      <c r="B957" s="284"/>
      <c r="D957" s="284"/>
      <c r="E957" s="284"/>
      <c r="G957" s="284"/>
    </row>
    <row r="958" spans="2:7" x14ac:dyDescent="0.25">
      <c r="B958" s="284"/>
      <c r="D958" s="284"/>
      <c r="E958" s="284"/>
      <c r="G958" s="284"/>
    </row>
    <row r="959" spans="2:7" x14ac:dyDescent="0.25">
      <c r="B959" s="284"/>
      <c r="D959" s="284"/>
      <c r="E959" s="284"/>
      <c r="G959" s="284"/>
    </row>
    <row r="960" spans="2:7" x14ac:dyDescent="0.25">
      <c r="B960" s="284"/>
      <c r="D960" s="284"/>
      <c r="E960" s="284"/>
      <c r="G960" s="284"/>
    </row>
    <row r="961" spans="1:13" x14ac:dyDescent="0.25">
      <c r="B961" s="284"/>
      <c r="D961" s="284"/>
      <c r="E961" s="284"/>
      <c r="G961" s="284"/>
    </row>
    <row r="962" spans="1:13" x14ac:dyDescent="0.25">
      <c r="B962" s="284"/>
      <c r="D962" s="284"/>
      <c r="E962" s="284"/>
      <c r="G962" s="284"/>
    </row>
    <row r="963" spans="1:13" x14ac:dyDescent="0.25">
      <c r="B963" s="284"/>
      <c r="D963" s="284"/>
      <c r="E963" s="284"/>
      <c r="G963" s="284"/>
    </row>
    <row r="964" spans="1:13" x14ac:dyDescent="0.25">
      <c r="B964" s="284"/>
      <c r="D964" s="284"/>
      <c r="E964" s="284"/>
      <c r="G964" s="284"/>
    </row>
    <row r="965" spans="1:13" x14ac:dyDescent="0.25">
      <c r="B965" s="284"/>
      <c r="D965" s="284"/>
      <c r="E965" s="284"/>
      <c r="G965" s="284"/>
    </row>
    <row r="966" spans="1:13" x14ac:dyDescent="0.25">
      <c r="B966" s="284"/>
      <c r="D966" s="284"/>
      <c r="E966" s="284"/>
      <c r="G966" s="284"/>
    </row>
    <row r="967" spans="1:13" x14ac:dyDescent="0.25">
      <c r="B967" s="284"/>
      <c r="D967" s="284"/>
      <c r="E967" s="284"/>
      <c r="G967" s="284"/>
    </row>
    <row r="968" spans="1:13" x14ac:dyDescent="0.25">
      <c r="B968" s="284"/>
      <c r="D968" s="284"/>
      <c r="E968" s="284"/>
      <c r="G968" s="284"/>
    </row>
    <row r="969" spans="1:13" x14ac:dyDescent="0.25">
      <c r="B969" s="284"/>
      <c r="D969" s="284"/>
      <c r="E969" s="284"/>
      <c r="G969" s="284"/>
    </row>
    <row r="970" spans="1:13" x14ac:dyDescent="0.25">
      <c r="B970" s="284"/>
      <c r="D970" s="284"/>
      <c r="E970" s="284"/>
      <c r="G970" s="284"/>
    </row>
    <row r="971" spans="1:13" x14ac:dyDescent="0.25">
      <c r="B971" s="284"/>
      <c r="D971" s="284"/>
      <c r="E971" s="284"/>
      <c r="G971" s="284"/>
    </row>
    <row r="972" spans="1:13" x14ac:dyDescent="0.25">
      <c r="B972" s="284"/>
      <c r="D972" s="284"/>
      <c r="E972" s="284"/>
      <c r="G972" s="284"/>
    </row>
    <row r="973" spans="1:13" s="320" customFormat="1" x14ac:dyDescent="0.25">
      <c r="A973" s="284"/>
      <c r="B973" s="284"/>
      <c r="C973" s="284"/>
      <c r="D973" s="284"/>
      <c r="E973" s="284"/>
      <c r="F973" s="284"/>
      <c r="G973" s="284"/>
      <c r="H973" s="284"/>
      <c r="I973" s="284"/>
      <c r="J973" s="284"/>
      <c r="K973" s="284"/>
      <c r="L973" s="284"/>
      <c r="M973" s="284"/>
    </row>
    <row r="974" spans="1:13" s="320" customFormat="1" x14ac:dyDescent="0.25">
      <c r="A974" s="284"/>
      <c r="B974" s="284"/>
      <c r="C974" s="284"/>
      <c r="D974" s="284"/>
      <c r="E974" s="284"/>
      <c r="F974" s="284"/>
      <c r="G974" s="284"/>
      <c r="H974" s="284"/>
      <c r="I974" s="284"/>
      <c r="J974" s="284"/>
      <c r="K974" s="284"/>
      <c r="L974" s="284"/>
      <c r="M974" s="284"/>
    </row>
    <row r="975" spans="1:13" s="320" customFormat="1" x14ac:dyDescent="0.25">
      <c r="A975" s="284"/>
      <c r="B975" s="284"/>
      <c r="C975" s="284"/>
      <c r="D975" s="284"/>
      <c r="E975" s="284"/>
      <c r="F975" s="284"/>
      <c r="G975" s="284"/>
      <c r="H975" s="284"/>
      <c r="I975" s="284"/>
      <c r="J975" s="284"/>
      <c r="K975" s="284"/>
      <c r="L975" s="284"/>
      <c r="M975" s="284"/>
    </row>
    <row r="976" spans="1:13" s="320" customFormat="1" x14ac:dyDescent="0.25">
      <c r="A976" s="284"/>
      <c r="B976" s="284"/>
      <c r="C976" s="284"/>
      <c r="D976" s="284"/>
      <c r="E976" s="284"/>
      <c r="F976" s="284"/>
      <c r="G976" s="284"/>
      <c r="H976" s="284"/>
      <c r="I976" s="284"/>
      <c r="J976" s="284"/>
      <c r="K976" s="284"/>
      <c r="L976" s="284"/>
      <c r="M976" s="284"/>
    </row>
    <row r="977" spans="1:13" s="320" customFormat="1" x14ac:dyDescent="0.25">
      <c r="A977" s="284"/>
      <c r="B977" s="284"/>
      <c r="C977" s="284"/>
      <c r="D977" s="284"/>
      <c r="E977" s="284"/>
      <c r="F977" s="284"/>
      <c r="G977" s="284"/>
      <c r="H977" s="284"/>
      <c r="I977" s="284"/>
      <c r="J977" s="284"/>
      <c r="K977" s="284"/>
      <c r="L977" s="284"/>
      <c r="M977" s="284"/>
    </row>
    <row r="978" spans="1:13" s="320" customFormat="1" x14ac:dyDescent="0.25">
      <c r="A978" s="284"/>
      <c r="B978" s="284"/>
      <c r="C978" s="284"/>
      <c r="D978" s="284"/>
      <c r="E978" s="284"/>
      <c r="F978" s="284"/>
      <c r="G978" s="284"/>
      <c r="H978" s="284"/>
      <c r="I978" s="284"/>
      <c r="J978" s="284"/>
      <c r="K978" s="284"/>
      <c r="L978" s="284"/>
      <c r="M978" s="284"/>
    </row>
    <row r="979" spans="1:13" s="320" customFormat="1" x14ac:dyDescent="0.25">
      <c r="A979" s="284"/>
      <c r="B979" s="284"/>
      <c r="C979" s="284"/>
      <c r="D979" s="284"/>
      <c r="E979" s="284"/>
      <c r="F979" s="284"/>
      <c r="G979" s="284"/>
      <c r="H979" s="284"/>
      <c r="I979" s="284"/>
      <c r="J979" s="284"/>
      <c r="K979" s="284"/>
      <c r="L979" s="284"/>
      <c r="M979" s="284"/>
    </row>
    <row r="980" spans="1:13" s="320" customFormat="1" ht="11.4" x14ac:dyDescent="0.2">
      <c r="A980" s="321"/>
      <c r="B980" s="316"/>
      <c r="C980" s="317"/>
      <c r="D980" s="318"/>
      <c r="E980" s="319"/>
      <c r="F980" s="319"/>
      <c r="G980" s="318"/>
      <c r="H980" s="317"/>
      <c r="I980" s="317"/>
      <c r="J980" s="317"/>
    </row>
    <row r="981" spans="1:13" s="320" customFormat="1" ht="11.4" x14ac:dyDescent="0.2">
      <c r="A981" s="321"/>
      <c r="B981" s="316"/>
      <c r="C981" s="317"/>
      <c r="D981" s="318"/>
      <c r="E981" s="319"/>
      <c r="F981" s="319"/>
      <c r="G981" s="318"/>
      <c r="H981" s="317"/>
      <c r="I981" s="317"/>
      <c r="J981" s="317"/>
    </row>
    <row r="982" spans="1:13" s="320" customFormat="1" ht="11.4" x14ac:dyDescent="0.2">
      <c r="A982" s="321"/>
      <c r="B982" s="316"/>
      <c r="C982" s="317"/>
      <c r="D982" s="318"/>
      <c r="E982" s="319"/>
      <c r="F982" s="319"/>
      <c r="G982" s="318"/>
      <c r="H982" s="317"/>
      <c r="I982" s="317"/>
      <c r="J982" s="317"/>
    </row>
    <row r="983" spans="1:13" s="320" customFormat="1" ht="11.4" x14ac:dyDescent="0.2">
      <c r="A983" s="321"/>
      <c r="B983" s="316"/>
      <c r="C983" s="317"/>
      <c r="D983" s="318"/>
      <c r="E983" s="319"/>
      <c r="F983" s="319"/>
      <c r="G983" s="318"/>
      <c r="H983" s="317"/>
      <c r="I983" s="317"/>
      <c r="J983" s="317"/>
    </row>
    <row r="984" spans="1:13" s="320" customFormat="1" ht="11.4" x14ac:dyDescent="0.2">
      <c r="A984" s="321"/>
      <c r="B984" s="316"/>
      <c r="C984" s="317"/>
      <c r="D984" s="318"/>
      <c r="E984" s="319"/>
      <c r="F984" s="319"/>
      <c r="G984" s="318"/>
      <c r="H984" s="317"/>
      <c r="I984" s="317"/>
      <c r="J984" s="317"/>
    </row>
    <row r="985" spans="1:13" s="320" customFormat="1" ht="11.4" x14ac:dyDescent="0.2">
      <c r="A985" s="321"/>
      <c r="B985" s="316"/>
      <c r="C985" s="317"/>
      <c r="D985" s="318"/>
      <c r="E985" s="319"/>
      <c r="F985" s="319"/>
      <c r="G985" s="318"/>
      <c r="H985" s="317"/>
      <c r="I985" s="317"/>
      <c r="J985" s="317"/>
    </row>
    <row r="986" spans="1:13" s="320" customFormat="1" ht="11.4" x14ac:dyDescent="0.2">
      <c r="A986" s="321"/>
      <c r="B986" s="316"/>
      <c r="C986" s="317"/>
      <c r="D986" s="318"/>
      <c r="E986" s="319"/>
      <c r="F986" s="319"/>
      <c r="G986" s="318"/>
      <c r="H986" s="317"/>
      <c r="I986" s="317"/>
      <c r="J986" s="317"/>
    </row>
    <row r="987" spans="1:13" s="320" customFormat="1" ht="11.4" x14ac:dyDescent="0.2">
      <c r="A987" s="321"/>
      <c r="B987" s="316"/>
      <c r="C987" s="317"/>
      <c r="D987" s="318"/>
      <c r="E987" s="319"/>
      <c r="F987" s="319"/>
      <c r="G987" s="318"/>
      <c r="H987" s="317"/>
      <c r="I987" s="317"/>
      <c r="J987" s="317"/>
    </row>
    <row r="988" spans="1:13" s="320" customFormat="1" ht="11.4" x14ac:dyDescent="0.2">
      <c r="A988" s="321"/>
      <c r="B988" s="316"/>
      <c r="C988" s="317"/>
      <c r="D988" s="318"/>
      <c r="E988" s="319"/>
      <c r="F988" s="319"/>
      <c r="G988" s="318"/>
      <c r="H988" s="317"/>
      <c r="I988" s="317"/>
      <c r="J988" s="317"/>
    </row>
    <row r="989" spans="1:13" s="320" customFormat="1" ht="11.4" x14ac:dyDescent="0.2">
      <c r="A989" s="321"/>
      <c r="B989" s="316"/>
      <c r="C989" s="317"/>
      <c r="D989" s="318"/>
      <c r="E989" s="319"/>
      <c r="F989" s="319"/>
      <c r="G989" s="318"/>
      <c r="H989" s="317"/>
      <c r="I989" s="317"/>
      <c r="J989" s="317"/>
    </row>
    <row r="990" spans="1:13" s="320" customFormat="1" ht="11.4" x14ac:dyDescent="0.2">
      <c r="A990" s="321"/>
      <c r="B990" s="316"/>
      <c r="C990" s="317"/>
      <c r="D990" s="318"/>
      <c r="E990" s="319"/>
      <c r="F990" s="319"/>
      <c r="G990" s="318"/>
      <c r="H990" s="317"/>
      <c r="I990" s="317"/>
      <c r="J990" s="317"/>
    </row>
    <row r="991" spans="1:13" s="320" customFormat="1" ht="11.4" x14ac:dyDescent="0.2">
      <c r="A991" s="321"/>
      <c r="B991" s="316"/>
      <c r="C991" s="317"/>
      <c r="D991" s="318"/>
      <c r="E991" s="319"/>
      <c r="F991" s="319"/>
      <c r="G991" s="318"/>
      <c r="H991" s="317"/>
      <c r="I991" s="317"/>
      <c r="J991" s="317"/>
    </row>
    <row r="992" spans="1:13" s="320" customFormat="1" ht="11.4" x14ac:dyDescent="0.2">
      <c r="A992" s="321"/>
      <c r="B992" s="316"/>
      <c r="C992" s="317"/>
      <c r="D992" s="318"/>
      <c r="E992" s="319"/>
      <c r="F992" s="319"/>
      <c r="G992" s="318"/>
      <c r="H992" s="317"/>
      <c r="I992" s="317"/>
      <c r="J992" s="317"/>
    </row>
    <row r="993" spans="1:29" s="320" customFormat="1" ht="15.75" customHeight="1" x14ac:dyDescent="0.2">
      <c r="A993" s="322"/>
      <c r="B993" s="316"/>
      <c r="C993" s="317"/>
      <c r="D993" s="318"/>
      <c r="E993" s="319"/>
      <c r="F993" s="319"/>
      <c r="G993" s="318"/>
      <c r="H993" s="317"/>
      <c r="I993" s="317"/>
      <c r="J993" s="317"/>
    </row>
    <row r="994" spans="1:29" s="320" customFormat="1" ht="12" customHeight="1" x14ac:dyDescent="0.2">
      <c r="A994" s="321"/>
      <c r="B994" s="316"/>
      <c r="C994" s="317"/>
      <c r="D994" s="318"/>
      <c r="E994" s="319"/>
      <c r="F994" s="319"/>
      <c r="G994" s="318"/>
      <c r="H994" s="317"/>
      <c r="I994" s="317"/>
      <c r="J994" s="317"/>
    </row>
    <row r="995" spans="1:29" s="320" customFormat="1" ht="6" customHeight="1" x14ac:dyDescent="0.2">
      <c r="A995" s="321"/>
      <c r="B995" s="316"/>
      <c r="C995" s="317"/>
      <c r="D995" s="318"/>
      <c r="E995" s="319"/>
      <c r="F995" s="319"/>
      <c r="G995" s="318"/>
      <c r="H995" s="317"/>
      <c r="I995" s="317"/>
      <c r="J995" s="317"/>
    </row>
    <row r="996" spans="1:29" s="320" customFormat="1" ht="12" customHeight="1" x14ac:dyDescent="0.2">
      <c r="A996" s="321"/>
      <c r="B996" s="316"/>
      <c r="C996" s="317"/>
      <c r="D996" s="318"/>
      <c r="E996" s="319"/>
      <c r="F996" s="319"/>
      <c r="G996" s="318"/>
      <c r="H996" s="317"/>
      <c r="I996" s="317"/>
      <c r="J996" s="317"/>
    </row>
    <row r="997" spans="1:29" s="320" customFormat="1" ht="6" customHeight="1" x14ac:dyDescent="0.2">
      <c r="A997" s="321"/>
      <c r="B997" s="316"/>
      <c r="C997" s="317"/>
      <c r="D997" s="318"/>
      <c r="E997" s="319"/>
      <c r="F997" s="319"/>
      <c r="G997" s="318"/>
      <c r="H997" s="317"/>
      <c r="I997" s="317"/>
      <c r="J997" s="317"/>
    </row>
    <row r="998" spans="1:29" s="320" customFormat="1" ht="4.5" customHeight="1" x14ac:dyDescent="0.2">
      <c r="A998" s="321"/>
      <c r="B998" s="316"/>
      <c r="C998" s="317"/>
      <c r="D998" s="318"/>
      <c r="E998" s="319"/>
      <c r="F998" s="319"/>
      <c r="G998" s="318"/>
      <c r="H998" s="317"/>
      <c r="I998" s="317"/>
      <c r="J998" s="317"/>
    </row>
    <row r="999" spans="1:29" s="325" customFormat="1" ht="15.75" customHeight="1" x14ac:dyDescent="0.3">
      <c r="A999" s="532"/>
      <c r="B999" s="531"/>
      <c r="C999" s="531"/>
      <c r="D999" s="531"/>
      <c r="E999" s="531"/>
      <c r="F999" s="531"/>
      <c r="G999" s="531"/>
      <c r="H999" s="531"/>
      <c r="I999" s="531"/>
      <c r="J999" s="531"/>
      <c r="K999" s="324"/>
      <c r="L999" s="324"/>
      <c r="M999" s="324"/>
      <c r="N999" s="324"/>
      <c r="O999" s="324"/>
      <c r="P999" s="324"/>
      <c r="Q999" s="324"/>
      <c r="R999" s="324"/>
      <c r="S999" s="324"/>
      <c r="T999" s="324"/>
      <c r="U999" s="324"/>
      <c r="V999" s="324"/>
      <c r="W999" s="324"/>
      <c r="X999" s="324"/>
      <c r="Y999" s="324"/>
      <c r="Z999" s="324"/>
      <c r="AA999" s="324"/>
      <c r="AB999" s="324"/>
      <c r="AC999" s="324"/>
    </row>
    <row r="1000" spans="1:29" s="325" customFormat="1" ht="15.75" customHeight="1" x14ac:dyDescent="0.3">
      <c r="A1000" s="530"/>
      <c r="B1000" s="531"/>
      <c r="C1000" s="531"/>
      <c r="D1000" s="531"/>
      <c r="E1000" s="531"/>
      <c r="F1000" s="531"/>
      <c r="G1000" s="531"/>
      <c r="H1000" s="531"/>
      <c r="I1000" s="531"/>
      <c r="J1000" s="531"/>
      <c r="K1000" s="324"/>
      <c r="L1000" s="324"/>
      <c r="M1000" s="324"/>
      <c r="N1000" s="324"/>
      <c r="O1000" s="324"/>
      <c r="P1000" s="324"/>
      <c r="Q1000" s="324"/>
      <c r="R1000" s="324"/>
      <c r="S1000" s="324"/>
      <c r="T1000" s="324"/>
      <c r="U1000" s="324"/>
      <c r="V1000" s="324"/>
      <c r="W1000" s="324"/>
      <c r="X1000" s="324"/>
      <c r="Y1000" s="324"/>
      <c r="Z1000" s="324"/>
      <c r="AA1000" s="324"/>
      <c r="AB1000" s="324"/>
      <c r="AC1000" s="324"/>
    </row>
    <row r="1001" spans="1:29" s="325" customFormat="1" ht="15.75" customHeight="1" x14ac:dyDescent="0.3">
      <c r="A1001" s="530"/>
      <c r="B1001" s="531"/>
      <c r="C1001" s="531"/>
      <c r="D1001" s="531"/>
      <c r="E1001" s="531"/>
      <c r="F1001" s="531"/>
      <c r="G1001" s="531"/>
      <c r="H1001" s="531"/>
      <c r="I1001" s="531"/>
      <c r="J1001" s="531"/>
      <c r="K1001" s="324"/>
      <c r="L1001" s="324"/>
      <c r="M1001" s="324"/>
      <c r="N1001" s="324"/>
      <c r="O1001" s="324"/>
      <c r="P1001" s="324"/>
      <c r="Q1001" s="324"/>
      <c r="R1001" s="324"/>
      <c r="S1001" s="324"/>
      <c r="T1001" s="324"/>
      <c r="U1001" s="324"/>
      <c r="V1001" s="324"/>
      <c r="W1001" s="324"/>
      <c r="X1001" s="324"/>
      <c r="Y1001" s="324"/>
      <c r="Z1001" s="324"/>
      <c r="AA1001" s="324"/>
      <c r="AB1001" s="324"/>
      <c r="AC1001" s="324"/>
    </row>
    <row r="1002" spans="1:29" s="324" customFormat="1" ht="6" customHeight="1" x14ac:dyDescent="0.2">
      <c r="A1002" s="321"/>
    </row>
    <row r="1003" spans="1:29" s="325" customFormat="1" ht="15.75" customHeight="1" x14ac:dyDescent="0.3">
      <c r="A1003" s="532"/>
      <c r="B1003" s="531"/>
      <c r="C1003" s="531"/>
      <c r="D1003" s="531"/>
      <c r="E1003" s="531"/>
      <c r="F1003" s="531"/>
      <c r="G1003" s="531"/>
      <c r="H1003" s="531"/>
      <c r="I1003" s="531"/>
      <c r="J1003" s="531"/>
      <c r="K1003" s="324"/>
      <c r="L1003" s="324"/>
      <c r="M1003" s="324"/>
      <c r="N1003" s="324"/>
      <c r="O1003" s="324"/>
      <c r="P1003" s="324"/>
      <c r="Q1003" s="324"/>
      <c r="R1003" s="324"/>
      <c r="S1003" s="324"/>
      <c r="T1003" s="324"/>
      <c r="U1003" s="324"/>
      <c r="V1003" s="324"/>
      <c r="W1003" s="324"/>
      <c r="X1003" s="324"/>
      <c r="Y1003" s="324"/>
      <c r="Z1003" s="324"/>
      <c r="AA1003" s="324"/>
      <c r="AB1003" s="324"/>
      <c r="AC1003" s="324"/>
    </row>
    <row r="1004" spans="1:29" s="325" customFormat="1" ht="15.75" customHeight="1" x14ac:dyDescent="0.3">
      <c r="A1004" s="530"/>
      <c r="B1004" s="531"/>
      <c r="C1004" s="531"/>
      <c r="D1004" s="531"/>
      <c r="E1004" s="531"/>
      <c r="F1004" s="531"/>
      <c r="G1004" s="531"/>
      <c r="H1004" s="531"/>
      <c r="I1004" s="531"/>
      <c r="J1004" s="531"/>
      <c r="K1004" s="324"/>
      <c r="L1004" s="324"/>
      <c r="M1004" s="324"/>
      <c r="N1004" s="324"/>
      <c r="O1004" s="324"/>
      <c r="P1004" s="324"/>
      <c r="Q1004" s="324"/>
      <c r="R1004" s="324"/>
      <c r="S1004" s="324"/>
      <c r="T1004" s="324"/>
      <c r="U1004" s="324"/>
      <c r="V1004" s="324"/>
      <c r="W1004" s="324"/>
      <c r="X1004" s="324"/>
      <c r="Y1004" s="324"/>
      <c r="Z1004" s="324"/>
      <c r="AA1004" s="324"/>
      <c r="AB1004" s="324"/>
      <c r="AC1004" s="324"/>
    </row>
    <row r="1005" spans="1:29" s="325" customFormat="1" ht="15.75" customHeight="1" x14ac:dyDescent="0.3">
      <c r="A1005" s="530"/>
      <c r="B1005" s="531"/>
      <c r="C1005" s="531"/>
      <c r="D1005" s="531"/>
      <c r="E1005" s="531"/>
      <c r="F1005" s="531"/>
      <c r="G1005" s="531"/>
      <c r="H1005" s="531"/>
      <c r="I1005" s="531"/>
      <c r="J1005" s="531"/>
      <c r="K1005" s="324"/>
      <c r="L1005" s="324"/>
      <c r="M1005" s="324"/>
      <c r="N1005" s="324"/>
      <c r="O1005" s="324"/>
      <c r="P1005" s="324"/>
      <c r="Q1005" s="324"/>
      <c r="R1005" s="324"/>
      <c r="S1005" s="324"/>
      <c r="T1005" s="324"/>
      <c r="U1005" s="324"/>
      <c r="V1005" s="324"/>
      <c r="W1005" s="324"/>
      <c r="X1005" s="324"/>
      <c r="Y1005" s="324"/>
      <c r="Z1005" s="324"/>
      <c r="AA1005" s="324"/>
      <c r="AB1005" s="324"/>
      <c r="AC1005" s="324"/>
    </row>
  </sheetData>
  <mergeCells count="78">
    <mergeCell ref="A22:B22"/>
    <mergeCell ref="A1:B1"/>
    <mergeCell ref="A2:B2"/>
    <mergeCell ref="A3:B3"/>
    <mergeCell ref="A4:B4"/>
    <mergeCell ref="A21:B21"/>
    <mergeCell ref="A89:B89"/>
    <mergeCell ref="A61:J61"/>
    <mergeCell ref="A62:J62"/>
    <mergeCell ref="A63:J63"/>
    <mergeCell ref="A65:J65"/>
    <mergeCell ref="A66:J66"/>
    <mergeCell ref="A67:J67"/>
    <mergeCell ref="A68:B68"/>
    <mergeCell ref="A69:B69"/>
    <mergeCell ref="A70:B70"/>
    <mergeCell ref="A71:B71"/>
    <mergeCell ref="A88:B88"/>
    <mergeCell ref="A156:B156"/>
    <mergeCell ref="A128:J128"/>
    <mergeCell ref="A129:J129"/>
    <mergeCell ref="A130:J130"/>
    <mergeCell ref="A132:J132"/>
    <mergeCell ref="A133:J133"/>
    <mergeCell ref="A134:J134"/>
    <mergeCell ref="A135:B135"/>
    <mergeCell ref="A136:B136"/>
    <mergeCell ref="A137:B137"/>
    <mergeCell ref="A138:B138"/>
    <mergeCell ref="A155:B155"/>
    <mergeCell ref="A223:B223"/>
    <mergeCell ref="A195:J195"/>
    <mergeCell ref="A196:J196"/>
    <mergeCell ref="A197:J197"/>
    <mergeCell ref="A199:J199"/>
    <mergeCell ref="A200:J200"/>
    <mergeCell ref="A201:J201"/>
    <mergeCell ref="A202:B202"/>
    <mergeCell ref="A203:B203"/>
    <mergeCell ref="A204:B204"/>
    <mergeCell ref="A205:B205"/>
    <mergeCell ref="A222:B222"/>
    <mergeCell ref="A290:B290"/>
    <mergeCell ref="A262:J262"/>
    <mergeCell ref="A263:J263"/>
    <mergeCell ref="A264:J264"/>
    <mergeCell ref="A266:J266"/>
    <mergeCell ref="A267:J267"/>
    <mergeCell ref="A268:J268"/>
    <mergeCell ref="A269:B269"/>
    <mergeCell ref="A270:B270"/>
    <mergeCell ref="A271:B271"/>
    <mergeCell ref="A272:B272"/>
    <mergeCell ref="A289:B289"/>
    <mergeCell ref="A357:B357"/>
    <mergeCell ref="A329:J329"/>
    <mergeCell ref="A330:J330"/>
    <mergeCell ref="A331:J331"/>
    <mergeCell ref="A333:J333"/>
    <mergeCell ref="A334:J334"/>
    <mergeCell ref="A335:J335"/>
    <mergeCell ref="A336:B336"/>
    <mergeCell ref="A337:B337"/>
    <mergeCell ref="A338:B338"/>
    <mergeCell ref="A339:B339"/>
    <mergeCell ref="A356:B356"/>
    <mergeCell ref="A1005:J1005"/>
    <mergeCell ref="A396:J396"/>
    <mergeCell ref="A397:J397"/>
    <mergeCell ref="A398:J398"/>
    <mergeCell ref="A400:J400"/>
    <mergeCell ref="A401:J401"/>
    <mergeCell ref="A402:J402"/>
    <mergeCell ref="A999:J999"/>
    <mergeCell ref="A1000:J1000"/>
    <mergeCell ref="A1001:J1001"/>
    <mergeCell ref="A1003:J1003"/>
    <mergeCell ref="A1004:J1004"/>
  </mergeCells>
  <conditionalFormatting sqref="A1006:XFD65536 A906:IV1005 A22:B22 A14:A16 A20:A21 A23:A32 A1:B13 B14:B21 B23:B70 A34:A70 G2:N2 D1:J16 A67:IV67 A89:B89 A72:A83 A87:A88 A90:A99 A68:B80 B72:B88 G69:N69 D18:J83 A134:IV134 A156:B156 A101:A150 A154:A155 A157:A166 A135:B147 B90:B155 B157:B201 A168:A201 G136:N136 D85:J150 A201:IV201 A223:B223 A215:A217 A221:A222 A224:A233 A202:B214 B215:B222 B224:B268 A235:A268 G203:N203 D152:J217 A268:IV268 A290:B290 A282:A284 A288:A289 A291:A300 A269:B281 B282:B289 B291:B335 A302:A335 G270:N270 D219:J284 A335:IV335 A357:B357 A349:A351 A355:A356 A358:A367 A336:B348 B349:B356 B358:B402 A369:A402 G337:N337 D286:J351 A402:IV402 D353:J402 K1:IV402 C1:C402">
    <cfRule type="cellIs" dxfId="23" priority="49" stopIfTrue="1" operator="equal">
      <formula>0</formula>
    </cfRule>
  </conditionalFormatting>
  <conditionalFormatting sqref="F69:F82">
    <cfRule type="cellIs" dxfId="22" priority="44" stopIfTrue="1" operator="equal">
      <formula>0</formula>
    </cfRule>
  </conditionalFormatting>
  <conditionalFormatting sqref="F69:F82">
    <cfRule type="cellIs" dxfId="21" priority="43" stopIfTrue="1" operator="equal">
      <formula>0</formula>
    </cfRule>
  </conditionalFormatting>
  <conditionalFormatting sqref="F86:F99">
    <cfRule type="cellIs" dxfId="20" priority="42" stopIfTrue="1" operator="equal">
      <formula>0</formula>
    </cfRule>
  </conditionalFormatting>
  <conditionalFormatting sqref="F86:F99">
    <cfRule type="cellIs" dxfId="19" priority="41" stopIfTrue="1" operator="equal">
      <formula>0</formula>
    </cfRule>
  </conditionalFormatting>
  <conditionalFormatting sqref="F136:F149">
    <cfRule type="cellIs" dxfId="18" priority="40" stopIfTrue="1" operator="equal">
      <formula>0</formula>
    </cfRule>
  </conditionalFormatting>
  <conditionalFormatting sqref="F136:F149">
    <cfRule type="cellIs" dxfId="17" priority="39" stopIfTrue="1" operator="equal">
      <formula>0</formula>
    </cfRule>
  </conditionalFormatting>
  <conditionalFormatting sqref="F153:F166">
    <cfRule type="cellIs" dxfId="16" priority="38" stopIfTrue="1" operator="equal">
      <formula>0</formula>
    </cfRule>
  </conditionalFormatting>
  <conditionalFormatting sqref="F153:F166">
    <cfRule type="cellIs" dxfId="15" priority="37" stopIfTrue="1" operator="equal">
      <formula>0</formula>
    </cfRule>
  </conditionalFormatting>
  <conditionalFormatting sqref="F203:F216">
    <cfRule type="cellIs" dxfId="14" priority="36" stopIfTrue="1" operator="equal">
      <formula>0</formula>
    </cfRule>
  </conditionalFormatting>
  <conditionalFormatting sqref="F203:F216">
    <cfRule type="cellIs" dxfId="13" priority="35" stopIfTrue="1" operator="equal">
      <formula>0</formula>
    </cfRule>
  </conditionalFormatting>
  <conditionalFormatting sqref="F220:F233">
    <cfRule type="cellIs" dxfId="12" priority="34" stopIfTrue="1" operator="equal">
      <formula>0</formula>
    </cfRule>
  </conditionalFormatting>
  <conditionalFormatting sqref="F220:F233">
    <cfRule type="cellIs" dxfId="11" priority="33" stopIfTrue="1" operator="equal">
      <formula>0</formula>
    </cfRule>
  </conditionalFormatting>
  <conditionalFormatting sqref="F270:F283">
    <cfRule type="cellIs" dxfId="10" priority="32" stopIfTrue="1" operator="equal">
      <formula>0</formula>
    </cfRule>
  </conditionalFormatting>
  <conditionalFormatting sqref="F270:F283">
    <cfRule type="cellIs" dxfId="9" priority="31" stopIfTrue="1" operator="equal">
      <formula>0</formula>
    </cfRule>
  </conditionalFormatting>
  <conditionalFormatting sqref="F287:F300">
    <cfRule type="cellIs" dxfId="8" priority="30" stopIfTrue="1" operator="equal">
      <formula>0</formula>
    </cfRule>
  </conditionalFormatting>
  <conditionalFormatting sqref="F287:F300">
    <cfRule type="cellIs" dxfId="7" priority="29" stopIfTrue="1" operator="equal">
      <formula>0</formula>
    </cfRule>
  </conditionalFormatting>
  <conditionalFormatting sqref="F337:F350">
    <cfRule type="cellIs" dxfId="6" priority="28" stopIfTrue="1" operator="equal">
      <formula>0</formula>
    </cfRule>
  </conditionalFormatting>
  <conditionalFormatting sqref="F337:F350">
    <cfRule type="cellIs" dxfId="5" priority="27" stopIfTrue="1" operator="equal">
      <formula>0</formula>
    </cfRule>
  </conditionalFormatting>
  <conditionalFormatting sqref="F354:F367">
    <cfRule type="cellIs" dxfId="4" priority="26" stopIfTrue="1" operator="equal">
      <formula>0</formula>
    </cfRule>
  </conditionalFormatting>
  <conditionalFormatting sqref="F354:F367">
    <cfRule type="cellIs" dxfId="3" priority="25" stopIfTrue="1" operator="equal">
      <formula>0</formula>
    </cfRule>
  </conditionalFormatting>
  <pageMargins left="0.17" right="0.16" top="0.54" bottom="0.21" header="0.3" footer="0.33"/>
  <pageSetup paperSize="9" orientation="portrait" r:id="rId1"/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3"/>
  <sheetViews>
    <sheetView workbookViewId="0">
      <selection sqref="A1:B1"/>
    </sheetView>
  </sheetViews>
  <sheetFormatPr defaultColWidth="10.6640625" defaultRowHeight="13.2" x14ac:dyDescent="0.25"/>
  <cols>
    <col min="1" max="1" width="11.6640625" style="284" customWidth="1"/>
    <col min="2" max="2" width="14.33203125" style="305" customWidth="1"/>
    <col min="3" max="3" width="2.33203125" style="284" customWidth="1"/>
    <col min="4" max="4" width="7.109375" style="305" customWidth="1"/>
    <col min="5" max="5" width="3.6640625" style="280" customWidth="1"/>
    <col min="6" max="6" width="20.6640625" style="284" customWidth="1"/>
    <col min="7" max="7" width="9.109375" style="305" customWidth="1"/>
    <col min="8" max="10" width="9.109375" style="284" customWidth="1"/>
    <col min="11" max="11" width="6.33203125" style="284" customWidth="1"/>
    <col min="12" max="12" width="0.88671875" style="284" customWidth="1"/>
    <col min="13" max="13" width="13.88671875" style="284" customWidth="1"/>
    <col min="14" max="14" width="25.6640625" style="284" customWidth="1"/>
    <col min="15" max="15" width="11.44140625" style="284" customWidth="1"/>
    <col min="16" max="16" width="4.88671875" style="284" customWidth="1"/>
    <col min="17" max="17" width="4.6640625" style="284" customWidth="1"/>
    <col min="18" max="18" width="19.6640625" style="284" customWidth="1"/>
    <col min="19" max="19" width="1.6640625" style="284" customWidth="1"/>
    <col min="20" max="20" width="5.6640625" style="284" customWidth="1"/>
    <col min="21" max="21" width="25.6640625" style="284" customWidth="1"/>
    <col min="22" max="22" width="11.44140625" style="284" customWidth="1"/>
    <col min="23" max="23" width="4.88671875" style="284" customWidth="1"/>
    <col min="24" max="24" width="4.6640625" style="284" customWidth="1"/>
    <col min="25" max="25" width="10" style="284" customWidth="1"/>
    <col min="26" max="27" width="5.33203125" style="284" customWidth="1"/>
    <col min="28" max="28" width="1.33203125" style="284" customWidth="1"/>
    <col min="29" max="29" width="11.44140625" style="284" customWidth="1"/>
    <col min="30" max="16384" width="10.6640625" style="284"/>
  </cols>
  <sheetData>
    <row r="1" spans="1:13" ht="15" customHeight="1" thickBot="1" x14ac:dyDescent="0.3">
      <c r="A1" s="535" t="s">
        <v>147</v>
      </c>
      <c r="B1" s="536"/>
      <c r="C1" s="280"/>
      <c r="D1" s="281"/>
      <c r="E1" s="282" t="s">
        <v>148</v>
      </c>
      <c r="F1" s="279">
        <f>Roster!F119</f>
        <v>0</v>
      </c>
      <c r="G1" s="283" t="s">
        <v>149</v>
      </c>
      <c r="H1" s="283" t="s">
        <v>150</v>
      </c>
      <c r="I1" s="283" t="s">
        <v>151</v>
      </c>
      <c r="J1" s="283" t="s">
        <v>152</v>
      </c>
      <c r="M1" s="285"/>
    </row>
    <row r="2" spans="1:13" ht="12.75" customHeight="1" x14ac:dyDescent="0.25">
      <c r="A2" s="537" t="s">
        <v>153</v>
      </c>
      <c r="B2" s="538"/>
      <c r="C2" s="280"/>
      <c r="D2" s="286"/>
      <c r="E2" s="287"/>
      <c r="F2" s="288" t="e">
        <f>INDEX(Teamlists!A:D,MATCH($F$1,Teamlists!B:B,0)+1,4)</f>
        <v>#N/A</v>
      </c>
      <c r="G2" s="289"/>
      <c r="H2" s="290"/>
      <c r="I2" s="288"/>
      <c r="J2" s="288"/>
    </row>
    <row r="3" spans="1:13" ht="12.75" customHeight="1" x14ac:dyDescent="0.25">
      <c r="A3" s="539" t="s">
        <v>371</v>
      </c>
      <c r="B3" s="540"/>
      <c r="C3" s="280"/>
      <c r="D3" s="286"/>
      <c r="E3" s="287"/>
      <c r="F3" s="288" t="e">
        <f>INDEX(Teamlists!A:D,MATCH($F$1,Teamlists!B:B,0)+2,4)</f>
        <v>#N/A</v>
      </c>
      <c r="G3" s="289"/>
      <c r="H3" s="290"/>
      <c r="I3" s="288"/>
      <c r="J3" s="288"/>
    </row>
    <row r="4" spans="1:13" ht="12.75" customHeight="1" thickBot="1" x14ac:dyDescent="0.3">
      <c r="A4" s="541">
        <f>Roster!F116</f>
        <v>42319</v>
      </c>
      <c r="B4" s="542"/>
      <c r="C4" s="280"/>
      <c r="D4" s="286"/>
      <c r="E4" s="287"/>
      <c r="F4" s="288" t="e">
        <f>INDEX(Teamlists!A:D,MATCH($F$1,Teamlists!B:B,0)+3,4)</f>
        <v>#N/A</v>
      </c>
      <c r="G4" s="289"/>
      <c r="H4" s="290"/>
      <c r="I4" s="288"/>
      <c r="J4" s="288"/>
    </row>
    <row r="5" spans="1:13" ht="12.75" customHeight="1" thickBot="1" x14ac:dyDescent="0.3">
      <c r="A5" s="291"/>
      <c r="B5" s="292"/>
      <c r="C5" s="280"/>
      <c r="D5" s="286"/>
      <c r="E5" s="287"/>
      <c r="F5" s="288" t="e">
        <f>INDEX(Teamlists!A:D,MATCH($F$1,Teamlists!B:B,0)+4,4)</f>
        <v>#N/A</v>
      </c>
      <c r="G5" s="289"/>
      <c r="H5" s="290"/>
      <c r="I5" s="288"/>
      <c r="J5" s="288"/>
    </row>
    <row r="6" spans="1:13" ht="12.75" customHeight="1" x14ac:dyDescent="0.25">
      <c r="A6" s="293" t="s">
        <v>154</v>
      </c>
      <c r="B6" s="294" t="str">
        <f>Roster!F118</f>
        <v>B B Grade</v>
      </c>
      <c r="C6" s="280"/>
      <c r="D6" s="286"/>
      <c r="E6" s="287"/>
      <c r="F6" s="288" t="e">
        <f>INDEX(Teamlists!A:D,MATCH($F$1,Teamlists!B:B,0)+5,4)</f>
        <v>#N/A</v>
      </c>
      <c r="G6" s="289"/>
      <c r="H6" s="290"/>
      <c r="I6" s="288"/>
      <c r="J6" s="288"/>
    </row>
    <row r="7" spans="1:13" ht="12.75" customHeight="1" x14ac:dyDescent="0.25">
      <c r="A7" s="295" t="s">
        <v>155</v>
      </c>
      <c r="B7" s="296" t="str">
        <f>Roster!F117</f>
        <v>Court 1</v>
      </c>
      <c r="C7" s="280"/>
      <c r="D7" s="286"/>
      <c r="E7" s="287"/>
      <c r="F7" s="288" t="e">
        <f>INDEX(Teamlists!A:D,MATCH($F$1,Teamlists!B:B,0)+6,4)</f>
        <v>#N/A</v>
      </c>
      <c r="G7" s="289"/>
      <c r="H7" s="290"/>
      <c r="I7" s="288"/>
      <c r="J7" s="288"/>
    </row>
    <row r="8" spans="1:13" ht="12.75" customHeight="1" x14ac:dyDescent="0.25">
      <c r="A8" s="295" t="s">
        <v>156</v>
      </c>
      <c r="B8" s="297" t="str">
        <f>Roster!B118</f>
        <v>7:15pm</v>
      </c>
      <c r="C8" s="280"/>
      <c r="D8" s="286"/>
      <c r="E8" s="287"/>
      <c r="F8" s="288" t="e">
        <f>INDEX(Teamlists!A:D,MATCH($F$1,Teamlists!B:B,0)+7,4)</f>
        <v>#N/A</v>
      </c>
      <c r="G8" s="289"/>
      <c r="H8" s="290"/>
      <c r="I8" s="288"/>
      <c r="J8" s="288"/>
    </row>
    <row r="9" spans="1:13" ht="12.75" customHeight="1" x14ac:dyDescent="0.25">
      <c r="A9" s="295"/>
      <c r="B9" s="297"/>
      <c r="C9" s="280"/>
      <c r="D9" s="286"/>
      <c r="E9" s="287"/>
      <c r="F9" s="288" t="e">
        <f>INDEX(Teamlists!A:D,MATCH($F$1,Teamlists!B:B,0)+8,4)</f>
        <v>#N/A</v>
      </c>
      <c r="G9" s="289"/>
      <c r="H9" s="290"/>
      <c r="I9" s="288"/>
      <c r="J9" s="288"/>
    </row>
    <row r="10" spans="1:13" ht="12.75" customHeight="1" x14ac:dyDescent="0.25">
      <c r="A10" s="295"/>
      <c r="B10" s="297"/>
      <c r="C10" s="280"/>
      <c r="D10" s="286"/>
      <c r="E10" s="287"/>
      <c r="F10" s="288" t="e">
        <f>INDEX(Teamlists!A:D,MATCH($F$1,Teamlists!B:B,0)+9,4)</f>
        <v>#N/A</v>
      </c>
      <c r="G10" s="289"/>
      <c r="H10" s="290"/>
      <c r="I10" s="288"/>
      <c r="J10" s="288"/>
    </row>
    <row r="11" spans="1:13" ht="12.75" customHeight="1" x14ac:dyDescent="0.25">
      <c r="A11" s="298" t="s">
        <v>157</v>
      </c>
      <c r="B11" s="299"/>
      <c r="C11" s="280"/>
      <c r="D11" s="286"/>
      <c r="E11" s="287"/>
      <c r="F11" s="288" t="e">
        <f>INDEX(Teamlists!A:D,MATCH($F$1,Teamlists!B:B,0)+10,4)</f>
        <v>#N/A</v>
      </c>
      <c r="G11" s="289"/>
      <c r="H11" s="290"/>
      <c r="I11" s="288"/>
      <c r="J11" s="288"/>
    </row>
    <row r="12" spans="1:13" ht="12.75" customHeight="1" x14ac:dyDescent="0.25">
      <c r="A12" s="298" t="s">
        <v>158</v>
      </c>
      <c r="B12" s="300"/>
      <c r="C12" s="280"/>
      <c r="D12" s="286"/>
      <c r="E12" s="287"/>
      <c r="F12" s="288" t="e">
        <f>INDEX(Teamlists!A:D,MATCH($F$1,Teamlists!B:B,0)+11,4)</f>
        <v>#N/A</v>
      </c>
      <c r="G12" s="289"/>
      <c r="H12" s="290"/>
      <c r="I12" s="288"/>
      <c r="J12" s="288"/>
    </row>
    <row r="13" spans="1:13" ht="12.75" customHeight="1" x14ac:dyDescent="0.25">
      <c r="A13" s="298"/>
      <c r="B13" s="300"/>
      <c r="C13" s="280"/>
      <c r="D13" s="286"/>
      <c r="E13" s="287"/>
      <c r="F13" s="288" t="e">
        <f>INDEX(Teamlists!A:D,MATCH($F$1,Teamlists!B:B,0)+12,4)</f>
        <v>#N/A</v>
      </c>
      <c r="G13" s="289"/>
      <c r="H13" s="290"/>
      <c r="I13" s="288"/>
      <c r="J13" s="288"/>
    </row>
    <row r="14" spans="1:13" ht="12.75" customHeight="1" x14ac:dyDescent="0.25">
      <c r="A14" s="301" t="s">
        <v>159</v>
      </c>
      <c r="B14" s="300"/>
      <c r="C14" s="280"/>
      <c r="D14" s="286"/>
      <c r="E14" s="287"/>
      <c r="F14" s="288" t="e">
        <f>INDEX(Teamlists!A:D,MATCH($F$1,Teamlists!B:B,0)+13,4)</f>
        <v>#N/A</v>
      </c>
      <c r="G14" s="289"/>
      <c r="H14" s="290"/>
      <c r="I14" s="288"/>
      <c r="J14" s="288"/>
    </row>
    <row r="15" spans="1:13" ht="12.75" customHeight="1" x14ac:dyDescent="0.25">
      <c r="A15" s="298" t="s">
        <v>160</v>
      </c>
      <c r="B15" s="300"/>
      <c r="C15" s="280"/>
      <c r="D15" s="286"/>
      <c r="E15" s="287"/>
      <c r="F15" s="288" t="e">
        <f>INDEX(Teamlists!A:D,MATCH($F$1,Teamlists!B:B,0)+14,4)</f>
        <v>#N/A</v>
      </c>
      <c r="G15" s="289"/>
      <c r="H15" s="290"/>
      <c r="I15" s="288"/>
      <c r="J15" s="288"/>
    </row>
    <row r="16" spans="1:13" ht="12.75" customHeight="1" x14ac:dyDescent="0.25">
      <c r="A16" s="298" t="s">
        <v>161</v>
      </c>
      <c r="B16" s="296"/>
      <c r="C16" s="280"/>
      <c r="D16" s="302"/>
      <c r="E16" s="303" t="s">
        <v>87</v>
      </c>
      <c r="F16" s="303" t="s">
        <v>162</v>
      </c>
      <c r="G16" s="304">
        <f>SUM(G2:G15)</f>
        <v>0</v>
      </c>
      <c r="H16" s="280"/>
      <c r="I16" s="280"/>
      <c r="J16" s="280"/>
    </row>
    <row r="17" spans="1:13" ht="6" customHeight="1" x14ac:dyDescent="0.25">
      <c r="A17" s="298"/>
      <c r="B17" s="300"/>
      <c r="C17" s="280"/>
    </row>
    <row r="18" spans="1:13" ht="15" customHeight="1" thickBot="1" x14ac:dyDescent="0.3">
      <c r="A18" s="298"/>
      <c r="B18" s="296"/>
      <c r="C18" s="280"/>
      <c r="D18" s="281"/>
      <c r="E18" s="282" t="s">
        <v>163</v>
      </c>
      <c r="F18" s="279">
        <f>Roster!F120</f>
        <v>0</v>
      </c>
      <c r="G18" s="283" t="s">
        <v>149</v>
      </c>
      <c r="H18" s="283" t="s">
        <v>150</v>
      </c>
      <c r="I18" s="283" t="s">
        <v>151</v>
      </c>
      <c r="J18" s="283" t="s">
        <v>152</v>
      </c>
    </row>
    <row r="19" spans="1:13" ht="12.75" customHeight="1" x14ac:dyDescent="0.25">
      <c r="A19" s="298"/>
      <c r="B19" s="300"/>
      <c r="C19" s="280"/>
      <c r="D19" s="306"/>
      <c r="E19" s="307"/>
      <c r="F19" s="288" t="e">
        <f>INDEX(Teamlists!A:D,MATCH($F$18,Teamlists!B:B,0)+1,4)</f>
        <v>#N/A</v>
      </c>
      <c r="G19" s="289"/>
      <c r="H19" s="290"/>
      <c r="I19" s="288"/>
      <c r="J19" s="288"/>
    </row>
    <row r="20" spans="1:13" ht="12.75" customHeight="1" x14ac:dyDescent="0.25">
      <c r="A20" s="298" t="s">
        <v>164</v>
      </c>
      <c r="B20" s="300"/>
      <c r="C20" s="280"/>
      <c r="D20" s="306"/>
      <c r="E20" s="308"/>
      <c r="F20" s="288" t="e">
        <f>INDEX(Teamlists!A:D,MATCH($F$18,Teamlists!B:B,0)+2,4)</f>
        <v>#N/A</v>
      </c>
      <c r="G20" s="289"/>
      <c r="H20" s="290"/>
      <c r="I20" s="288"/>
      <c r="J20" s="288"/>
    </row>
    <row r="21" spans="1:13" ht="12.75" customHeight="1" x14ac:dyDescent="0.2">
      <c r="A21" s="533">
        <f>Roster!L86</f>
        <v>0</v>
      </c>
      <c r="B21" s="534"/>
      <c r="C21" s="280"/>
      <c r="D21" s="306"/>
      <c r="E21" s="308"/>
      <c r="F21" s="288" t="e">
        <f>INDEX(Teamlists!A:D,MATCH($F$18,Teamlists!B:B,0)+3,4)</f>
        <v>#N/A</v>
      </c>
      <c r="G21" s="289"/>
      <c r="H21" s="290"/>
      <c r="I21" s="288"/>
      <c r="J21" s="288"/>
    </row>
    <row r="22" spans="1:13" ht="12.75" customHeight="1" x14ac:dyDescent="0.25">
      <c r="A22" s="533"/>
      <c r="B22" s="534"/>
      <c r="C22" s="280"/>
      <c r="D22" s="306"/>
      <c r="E22" s="287"/>
      <c r="F22" s="288" t="e">
        <f>INDEX(Teamlists!A:D,MATCH($F$18,Teamlists!B:B,0)+4,4)</f>
        <v>#N/A</v>
      </c>
      <c r="G22" s="289"/>
      <c r="H22" s="290"/>
      <c r="I22" s="288"/>
      <c r="J22" s="288"/>
      <c r="M22" s="309"/>
    </row>
    <row r="23" spans="1:13" ht="12.75" customHeight="1" x14ac:dyDescent="0.25">
      <c r="A23" s="310"/>
      <c r="B23" s="311"/>
      <c r="C23" s="280"/>
      <c r="D23" s="306"/>
      <c r="E23" s="287"/>
      <c r="F23" s="288" t="e">
        <f>INDEX(Teamlists!A:D,MATCH($F$18,Teamlists!B:B,0)+5,4)</f>
        <v>#N/A</v>
      </c>
      <c r="G23" s="289"/>
      <c r="H23" s="290"/>
      <c r="I23" s="288"/>
      <c r="J23" s="288"/>
    </row>
    <row r="24" spans="1:13" ht="12.75" customHeight="1" x14ac:dyDescent="0.25">
      <c r="A24" s="298"/>
      <c r="B24" s="300"/>
      <c r="C24" s="280"/>
      <c r="D24" s="306"/>
      <c r="E24" s="287"/>
      <c r="F24" s="288" t="e">
        <f>INDEX(Teamlists!A:D,MATCH($F$18,Teamlists!B:B,0)+6,4)</f>
        <v>#N/A</v>
      </c>
      <c r="G24" s="289"/>
      <c r="H24" s="290"/>
      <c r="I24" s="288"/>
      <c r="J24" s="288"/>
    </row>
    <row r="25" spans="1:13" ht="12.75" customHeight="1" x14ac:dyDescent="0.25">
      <c r="A25" s="298"/>
      <c r="B25" s="300"/>
      <c r="C25" s="280"/>
      <c r="D25" s="306"/>
      <c r="E25" s="287"/>
      <c r="F25" s="288" t="e">
        <f>INDEX(Teamlists!A:D,MATCH($F$18,Teamlists!B:B,0)+7,4)</f>
        <v>#N/A</v>
      </c>
      <c r="G25" s="289"/>
      <c r="H25" s="290"/>
      <c r="I25" s="288"/>
      <c r="J25" s="288"/>
    </row>
    <row r="26" spans="1:13" ht="12.75" customHeight="1" x14ac:dyDescent="0.25">
      <c r="A26" s="298"/>
      <c r="B26" s="300"/>
      <c r="C26" s="280"/>
      <c r="D26" s="306"/>
      <c r="E26" s="287"/>
      <c r="F26" s="288" t="e">
        <f>INDEX(Teamlists!A:D,MATCH($F$18,Teamlists!B:B,0)+8,4)</f>
        <v>#N/A</v>
      </c>
      <c r="G26" s="289"/>
      <c r="H26" s="290"/>
      <c r="I26" s="288"/>
      <c r="J26" s="288"/>
    </row>
    <row r="27" spans="1:13" ht="12.75" customHeight="1" x14ac:dyDescent="0.25">
      <c r="A27" s="298"/>
      <c r="B27" s="300"/>
      <c r="C27" s="280"/>
      <c r="D27" s="306"/>
      <c r="E27" s="287"/>
      <c r="F27" s="288" t="e">
        <f>INDEX(Teamlists!A:D,MATCH($F$18,Teamlists!B:B,0)+9,4)</f>
        <v>#N/A</v>
      </c>
      <c r="G27" s="289"/>
      <c r="H27" s="290"/>
      <c r="I27" s="288"/>
      <c r="J27" s="288"/>
    </row>
    <row r="28" spans="1:13" ht="12.75" customHeight="1" x14ac:dyDescent="0.25">
      <c r="A28" s="298"/>
      <c r="B28" s="300"/>
      <c r="C28" s="280"/>
      <c r="D28" s="306"/>
      <c r="E28" s="287"/>
      <c r="F28" s="288" t="e">
        <f>INDEX(Teamlists!A:D,MATCH($F$18,Teamlists!B:B,0)+10,4)</f>
        <v>#N/A</v>
      </c>
      <c r="G28" s="289"/>
      <c r="H28" s="290"/>
      <c r="I28" s="288"/>
      <c r="J28" s="288"/>
    </row>
    <row r="29" spans="1:13" ht="12.75" customHeight="1" x14ac:dyDescent="0.25">
      <c r="A29" s="298"/>
      <c r="B29" s="300"/>
      <c r="C29" s="280"/>
      <c r="D29" s="306"/>
      <c r="E29" s="287"/>
      <c r="F29" s="288" t="e">
        <f>INDEX(Teamlists!A:D,MATCH($F$18,Teamlists!B:B,0)+11,4)</f>
        <v>#N/A</v>
      </c>
      <c r="G29" s="289"/>
      <c r="H29" s="290"/>
      <c r="I29" s="288"/>
      <c r="J29" s="288"/>
    </row>
    <row r="30" spans="1:13" ht="12.75" customHeight="1" thickBot="1" x14ac:dyDescent="0.3">
      <c r="A30" s="312"/>
      <c r="B30" s="313"/>
      <c r="C30" s="280"/>
      <c r="D30" s="306"/>
      <c r="E30" s="287"/>
      <c r="F30" s="288" t="e">
        <f>INDEX(Teamlists!A:D,MATCH($F$18,Teamlists!B:B,0)+12,4)</f>
        <v>#N/A</v>
      </c>
      <c r="G30" s="289"/>
      <c r="H30" s="290"/>
      <c r="I30" s="288"/>
      <c r="J30" s="288"/>
    </row>
    <row r="31" spans="1:13" ht="12.75" customHeight="1" x14ac:dyDescent="0.25">
      <c r="A31" s="280"/>
      <c r="B31" s="302"/>
      <c r="C31" s="280"/>
      <c r="D31" s="306"/>
      <c r="E31" s="287"/>
      <c r="F31" s="288" t="e">
        <f>INDEX(Teamlists!A:D,MATCH($F$18,Teamlists!B:B,0)+13,4)</f>
        <v>#N/A</v>
      </c>
      <c r="G31" s="289"/>
      <c r="H31" s="290"/>
      <c r="I31" s="288"/>
      <c r="J31" s="288"/>
    </row>
    <row r="32" spans="1:13" ht="12.75" customHeight="1" x14ac:dyDescent="0.25">
      <c r="A32" s="280"/>
      <c r="B32" s="302"/>
      <c r="C32" s="280"/>
      <c r="D32" s="306"/>
      <c r="E32" s="287"/>
      <c r="F32" s="288" t="e">
        <f>INDEX(Teamlists!A:D,MATCH($F$18,Teamlists!B:B,0)+14,4)</f>
        <v>#N/A</v>
      </c>
      <c r="G32" s="289"/>
      <c r="H32" s="290"/>
      <c r="I32" s="288"/>
      <c r="J32" s="288"/>
    </row>
    <row r="33" spans="1:10" ht="12.75" customHeight="1" x14ac:dyDescent="0.25">
      <c r="B33" s="302"/>
      <c r="C33" s="280"/>
      <c r="D33" s="302"/>
      <c r="E33" s="303" t="s">
        <v>87</v>
      </c>
      <c r="F33" s="303" t="s">
        <v>162</v>
      </c>
      <c r="G33" s="304">
        <f>SUM(G19:G32)</f>
        <v>0</v>
      </c>
      <c r="H33" s="280"/>
      <c r="I33" s="280"/>
      <c r="J33" s="280"/>
    </row>
    <row r="34" spans="1:10" ht="15" x14ac:dyDescent="0.25">
      <c r="A34" s="314" t="s">
        <v>165</v>
      </c>
      <c r="B34" s="302"/>
      <c r="C34" s="280"/>
      <c r="D34" s="302"/>
      <c r="E34" s="303"/>
      <c r="F34" s="303"/>
      <c r="G34" s="302"/>
      <c r="H34" s="280"/>
      <c r="I34" s="280"/>
      <c r="J34" s="280"/>
    </row>
    <row r="35" spans="1:10" s="344" customFormat="1" ht="10.199999999999999" x14ac:dyDescent="0.2">
      <c r="A35" s="339" t="s">
        <v>166</v>
      </c>
      <c r="B35" s="340"/>
      <c r="C35" s="341"/>
      <c r="D35" s="342"/>
      <c r="E35" s="343"/>
      <c r="F35" s="343"/>
      <c r="G35" s="342"/>
      <c r="H35" s="341"/>
      <c r="I35" s="341"/>
      <c r="J35" s="341"/>
    </row>
    <row r="36" spans="1:10" s="344" customFormat="1" ht="10.199999999999999" x14ac:dyDescent="0.2">
      <c r="A36" s="345"/>
      <c r="B36" s="340"/>
      <c r="C36" s="341"/>
      <c r="D36" s="342"/>
      <c r="E36" s="343"/>
      <c r="F36" s="343"/>
      <c r="G36" s="342"/>
      <c r="H36" s="341"/>
      <c r="I36" s="341"/>
      <c r="J36" s="341"/>
    </row>
    <row r="37" spans="1:10" s="344" customFormat="1" ht="10.199999999999999" x14ac:dyDescent="0.2">
      <c r="A37" s="346" t="s">
        <v>167</v>
      </c>
      <c r="B37" s="340"/>
      <c r="C37" s="341"/>
      <c r="D37" s="342"/>
      <c r="E37" s="343"/>
      <c r="F37" s="343"/>
      <c r="G37" s="342"/>
      <c r="H37" s="341"/>
      <c r="I37" s="341"/>
      <c r="J37" s="341"/>
    </row>
    <row r="38" spans="1:10" s="344" customFormat="1" ht="10.199999999999999" x14ac:dyDescent="0.2">
      <c r="A38" s="345" t="s">
        <v>168</v>
      </c>
      <c r="B38" s="340"/>
      <c r="C38" s="341"/>
      <c r="D38" s="342"/>
      <c r="E38" s="343"/>
      <c r="F38" s="343"/>
      <c r="G38" s="342"/>
      <c r="H38" s="341"/>
      <c r="I38" s="341"/>
      <c r="J38" s="341"/>
    </row>
    <row r="39" spans="1:10" s="344" customFormat="1" ht="10.199999999999999" x14ac:dyDescent="0.2">
      <c r="A39" s="345" t="s">
        <v>169</v>
      </c>
      <c r="B39" s="340"/>
      <c r="C39" s="341"/>
      <c r="D39" s="342"/>
      <c r="E39" s="343"/>
      <c r="F39" s="343"/>
      <c r="G39" s="342"/>
      <c r="H39" s="341"/>
      <c r="I39" s="341"/>
      <c r="J39" s="341"/>
    </row>
    <row r="40" spans="1:10" s="344" customFormat="1" ht="10.199999999999999" x14ac:dyDescent="0.2">
      <c r="A40" s="345" t="s">
        <v>294</v>
      </c>
      <c r="B40" s="340"/>
      <c r="C40" s="341"/>
      <c r="D40" s="342"/>
      <c r="E40" s="343"/>
      <c r="F40" s="343"/>
      <c r="G40" s="342"/>
      <c r="H40" s="341"/>
      <c r="I40" s="341"/>
      <c r="J40" s="341"/>
    </row>
    <row r="41" spans="1:10" s="344" customFormat="1" ht="10.199999999999999" x14ac:dyDescent="0.2">
      <c r="A41" s="347" t="s">
        <v>171</v>
      </c>
      <c r="B41" s="340"/>
      <c r="C41" s="341"/>
      <c r="D41" s="342"/>
      <c r="E41" s="343"/>
      <c r="F41" s="343"/>
      <c r="G41" s="342"/>
      <c r="H41" s="341"/>
      <c r="I41" s="341"/>
      <c r="J41" s="341"/>
    </row>
    <row r="42" spans="1:10" s="344" customFormat="1" ht="10.199999999999999" x14ac:dyDescent="0.2">
      <c r="A42" s="345"/>
      <c r="B42" s="340"/>
      <c r="C42" s="341"/>
      <c r="D42" s="342"/>
      <c r="E42" s="343"/>
      <c r="F42" s="343"/>
      <c r="G42" s="342"/>
      <c r="H42" s="341"/>
      <c r="I42" s="341"/>
      <c r="J42" s="341"/>
    </row>
    <row r="43" spans="1:10" s="344" customFormat="1" ht="10.199999999999999" x14ac:dyDescent="0.2">
      <c r="A43" s="345" t="s">
        <v>172</v>
      </c>
      <c r="B43" s="340"/>
      <c r="C43" s="341"/>
      <c r="D43" s="342"/>
      <c r="E43" s="343"/>
      <c r="F43" s="343"/>
      <c r="G43" s="342"/>
      <c r="H43" s="341"/>
      <c r="I43" s="341"/>
      <c r="J43" s="341"/>
    </row>
    <row r="44" spans="1:10" s="344" customFormat="1" ht="10.199999999999999" x14ac:dyDescent="0.2">
      <c r="A44" s="345" t="s">
        <v>173</v>
      </c>
      <c r="B44" s="340"/>
      <c r="C44" s="341"/>
      <c r="D44" s="342"/>
      <c r="E44" s="343"/>
      <c r="F44" s="343"/>
      <c r="G44" s="342"/>
      <c r="H44" s="341"/>
      <c r="I44" s="341"/>
      <c r="J44" s="341"/>
    </row>
    <row r="45" spans="1:10" s="344" customFormat="1" ht="10.199999999999999" x14ac:dyDescent="0.2">
      <c r="A45" s="345"/>
      <c r="B45" s="340"/>
      <c r="C45" s="341"/>
      <c r="D45" s="342"/>
      <c r="E45" s="343"/>
      <c r="F45" s="343"/>
      <c r="G45" s="342"/>
      <c r="H45" s="341"/>
      <c r="I45" s="341"/>
      <c r="J45" s="341"/>
    </row>
    <row r="46" spans="1:10" s="344" customFormat="1" ht="10.199999999999999" x14ac:dyDescent="0.2">
      <c r="A46" s="345" t="s">
        <v>174</v>
      </c>
      <c r="B46" s="340"/>
      <c r="C46" s="341"/>
      <c r="D46" s="342"/>
      <c r="E46" s="343"/>
      <c r="F46" s="343"/>
      <c r="G46" s="342"/>
      <c r="H46" s="341"/>
      <c r="I46" s="341"/>
      <c r="J46" s="341"/>
    </row>
    <row r="47" spans="1:10" s="344" customFormat="1" ht="10.199999999999999" x14ac:dyDescent="0.2">
      <c r="A47" s="345"/>
      <c r="B47" s="340"/>
      <c r="C47" s="341"/>
      <c r="D47" s="342"/>
      <c r="E47" s="343"/>
      <c r="F47" s="343"/>
      <c r="G47" s="342"/>
      <c r="H47" s="341"/>
      <c r="I47" s="341"/>
      <c r="J47" s="341"/>
    </row>
    <row r="48" spans="1:10" s="344" customFormat="1" ht="10.199999999999999" x14ac:dyDescent="0.2">
      <c r="A48" s="345" t="s">
        <v>175</v>
      </c>
      <c r="B48" s="340"/>
      <c r="C48" s="341"/>
      <c r="D48" s="342"/>
      <c r="E48" s="343"/>
      <c r="F48" s="343"/>
      <c r="G48" s="342"/>
      <c r="H48" s="341"/>
      <c r="I48" s="341"/>
      <c r="J48" s="341"/>
    </row>
    <row r="49" spans="1:29" s="344" customFormat="1" ht="12" customHeight="1" x14ac:dyDescent="0.2">
      <c r="A49" s="345" t="s">
        <v>176</v>
      </c>
      <c r="B49" s="340"/>
      <c r="C49" s="341"/>
      <c r="D49" s="342"/>
      <c r="E49" s="343"/>
      <c r="F49" s="343"/>
      <c r="G49" s="342"/>
      <c r="H49" s="341"/>
      <c r="I49" s="341"/>
      <c r="J49" s="341"/>
    </row>
    <row r="50" spans="1:29" s="344" customFormat="1" ht="6" customHeight="1" x14ac:dyDescent="0.2">
      <c r="A50" s="345"/>
      <c r="B50" s="340"/>
      <c r="C50" s="341"/>
      <c r="D50" s="342"/>
      <c r="E50" s="343"/>
      <c r="F50" s="343"/>
      <c r="G50" s="342"/>
      <c r="H50" s="341"/>
      <c r="I50" s="341"/>
      <c r="J50" s="341"/>
    </row>
    <row r="51" spans="1:29" s="344" customFormat="1" ht="12" customHeight="1" x14ac:dyDescent="0.2">
      <c r="A51" s="345" t="s">
        <v>177</v>
      </c>
      <c r="B51" s="340"/>
      <c r="C51" s="341"/>
      <c r="D51" s="342"/>
      <c r="E51" s="343"/>
      <c r="F51" s="343"/>
      <c r="G51" s="342"/>
      <c r="H51" s="341"/>
      <c r="I51" s="341"/>
      <c r="J51" s="341"/>
    </row>
    <row r="52" spans="1:29" s="344" customFormat="1" ht="12" customHeight="1" x14ac:dyDescent="0.2">
      <c r="A52" s="345" t="s">
        <v>178</v>
      </c>
      <c r="B52" s="340"/>
      <c r="C52" s="341"/>
      <c r="D52" s="342"/>
      <c r="E52" s="343"/>
      <c r="F52" s="343"/>
      <c r="G52" s="342"/>
      <c r="H52" s="341"/>
      <c r="I52" s="341"/>
      <c r="J52" s="341"/>
    </row>
    <row r="53" spans="1:29" s="344" customFormat="1" ht="12" customHeight="1" x14ac:dyDescent="0.2">
      <c r="A53" s="345" t="s">
        <v>179</v>
      </c>
      <c r="B53" s="340"/>
      <c r="C53" s="341"/>
      <c r="D53" s="342"/>
      <c r="E53" s="343"/>
      <c r="F53" s="343"/>
      <c r="G53" s="342"/>
      <c r="H53" s="341"/>
      <c r="I53" s="341"/>
      <c r="J53" s="341"/>
    </row>
    <row r="54" spans="1:29" s="344" customFormat="1" ht="6" customHeight="1" x14ac:dyDescent="0.2">
      <c r="A54" s="345"/>
      <c r="B54" s="340"/>
      <c r="C54" s="341"/>
      <c r="D54" s="342"/>
      <c r="E54" s="343"/>
      <c r="F54" s="343"/>
      <c r="G54" s="342"/>
      <c r="H54" s="341"/>
      <c r="I54" s="341"/>
      <c r="J54" s="341"/>
    </row>
    <row r="55" spans="1:29" s="344" customFormat="1" ht="15.75" customHeight="1" x14ac:dyDescent="0.2">
      <c r="A55" s="346" t="s">
        <v>180</v>
      </c>
      <c r="B55" s="340"/>
      <c r="C55" s="341"/>
      <c r="D55" s="342"/>
      <c r="E55" s="343"/>
      <c r="F55" s="343"/>
      <c r="G55" s="342"/>
      <c r="H55" s="341"/>
      <c r="I55" s="341"/>
      <c r="J55" s="341"/>
    </row>
    <row r="56" spans="1:29" s="344" customFormat="1" ht="12" customHeight="1" x14ac:dyDescent="0.2">
      <c r="A56" s="345" t="s">
        <v>181</v>
      </c>
      <c r="B56" s="340"/>
      <c r="C56" s="341"/>
      <c r="D56" s="342"/>
      <c r="E56" s="343"/>
      <c r="F56" s="343"/>
      <c r="G56" s="342"/>
      <c r="H56" s="341"/>
      <c r="I56" s="341"/>
      <c r="J56" s="341"/>
    </row>
    <row r="57" spans="1:29" s="344" customFormat="1" ht="6" customHeight="1" x14ac:dyDescent="0.2">
      <c r="A57" s="345"/>
      <c r="B57" s="340"/>
      <c r="C57" s="341"/>
      <c r="D57" s="342"/>
      <c r="E57" s="343"/>
      <c r="F57" s="343"/>
      <c r="G57" s="342"/>
      <c r="H57" s="341"/>
      <c r="I57" s="341"/>
      <c r="J57" s="341"/>
    </row>
    <row r="58" spans="1:29" s="344" customFormat="1" ht="12" customHeight="1" x14ac:dyDescent="0.2">
      <c r="A58" s="345" t="s">
        <v>182</v>
      </c>
      <c r="B58" s="340"/>
      <c r="C58" s="341"/>
      <c r="D58" s="342"/>
      <c r="E58" s="343"/>
      <c r="F58" s="343"/>
      <c r="G58" s="342"/>
      <c r="H58" s="341"/>
      <c r="I58" s="341"/>
      <c r="J58" s="341"/>
    </row>
    <row r="59" spans="1:29" s="344" customFormat="1" ht="6" customHeight="1" x14ac:dyDescent="0.2">
      <c r="A59" s="345"/>
      <c r="B59" s="340"/>
      <c r="C59" s="341"/>
      <c r="D59" s="342"/>
      <c r="E59" s="343"/>
      <c r="F59" s="343"/>
      <c r="G59" s="342"/>
      <c r="H59" s="341"/>
      <c r="I59" s="341"/>
      <c r="J59" s="341"/>
    </row>
    <row r="60" spans="1:29" s="344" customFormat="1" ht="4.5" customHeight="1" x14ac:dyDescent="0.2">
      <c r="A60" s="345"/>
      <c r="B60" s="340"/>
      <c r="C60" s="341"/>
      <c r="D60" s="342"/>
      <c r="E60" s="343"/>
      <c r="F60" s="343"/>
      <c r="G60" s="342"/>
      <c r="H60" s="341"/>
      <c r="I60" s="341"/>
      <c r="J60" s="341"/>
    </row>
    <row r="61" spans="1:29" s="349" customFormat="1" ht="11.1" customHeight="1" x14ac:dyDescent="0.3">
      <c r="A61" s="532" t="s">
        <v>296</v>
      </c>
      <c r="B61" s="531"/>
      <c r="C61" s="531"/>
      <c r="D61" s="531"/>
      <c r="E61" s="531"/>
      <c r="F61" s="531"/>
      <c r="G61" s="531"/>
      <c r="H61" s="531"/>
      <c r="I61" s="531"/>
      <c r="J61" s="531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</row>
    <row r="62" spans="1:29" s="336" customFormat="1" ht="11.1" customHeight="1" x14ac:dyDescent="0.3">
      <c r="A62" s="530" t="s">
        <v>295</v>
      </c>
      <c r="B62" s="531"/>
      <c r="C62" s="531"/>
      <c r="D62" s="531"/>
      <c r="E62" s="531"/>
      <c r="F62" s="531"/>
      <c r="G62" s="531"/>
      <c r="H62" s="531"/>
      <c r="I62" s="531"/>
      <c r="J62" s="531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</row>
    <row r="63" spans="1:29" s="336" customFormat="1" ht="11.1" customHeight="1" x14ac:dyDescent="0.3">
      <c r="A63" s="530" t="s">
        <v>295</v>
      </c>
      <c r="B63" s="531"/>
      <c r="C63" s="531"/>
      <c r="D63" s="531"/>
      <c r="E63" s="531"/>
      <c r="F63" s="531"/>
      <c r="G63" s="531"/>
      <c r="H63" s="531"/>
      <c r="I63" s="531"/>
      <c r="J63" s="531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</row>
    <row r="64" spans="1:29" s="348" customFormat="1" ht="11.1" customHeight="1" x14ac:dyDescent="0.2">
      <c r="A64" s="345"/>
    </row>
    <row r="65" spans="1:29" s="336" customFormat="1" ht="11.1" customHeight="1" x14ac:dyDescent="0.3">
      <c r="A65" s="532" t="s">
        <v>297</v>
      </c>
      <c r="B65" s="531"/>
      <c r="C65" s="531"/>
      <c r="D65" s="531"/>
      <c r="E65" s="531"/>
      <c r="F65" s="531"/>
      <c r="G65" s="531"/>
      <c r="H65" s="531"/>
      <c r="I65" s="531"/>
      <c r="J65" s="531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</row>
    <row r="66" spans="1:29" s="336" customFormat="1" ht="11.1" customHeight="1" x14ac:dyDescent="0.3">
      <c r="A66" s="530" t="s">
        <v>295</v>
      </c>
      <c r="B66" s="531"/>
      <c r="C66" s="531"/>
      <c r="D66" s="531"/>
      <c r="E66" s="531"/>
      <c r="F66" s="531"/>
      <c r="G66" s="531"/>
      <c r="H66" s="531"/>
      <c r="I66" s="531"/>
      <c r="J66" s="531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</row>
    <row r="67" spans="1:29" s="336" customFormat="1" ht="11.1" customHeight="1" thickBot="1" x14ac:dyDescent="0.35">
      <c r="A67" s="530" t="s">
        <v>295</v>
      </c>
      <c r="B67" s="531"/>
      <c r="C67" s="531"/>
      <c r="D67" s="531"/>
      <c r="E67" s="531"/>
      <c r="F67" s="531"/>
      <c r="G67" s="531"/>
      <c r="H67" s="531"/>
      <c r="I67" s="531"/>
      <c r="J67" s="531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</row>
    <row r="68" spans="1:29" ht="15" customHeight="1" thickBot="1" x14ac:dyDescent="0.3">
      <c r="A68" s="535" t="s">
        <v>147</v>
      </c>
      <c r="B68" s="536"/>
      <c r="C68" s="280"/>
      <c r="D68" s="281"/>
      <c r="E68" s="282" t="s">
        <v>148</v>
      </c>
      <c r="F68" s="279">
        <f>Roster!F122</f>
        <v>0</v>
      </c>
      <c r="G68" s="283" t="s">
        <v>149</v>
      </c>
      <c r="H68" s="283" t="s">
        <v>150</v>
      </c>
      <c r="I68" s="283" t="s">
        <v>151</v>
      </c>
      <c r="J68" s="283" t="s">
        <v>152</v>
      </c>
      <c r="M68" s="285"/>
    </row>
    <row r="69" spans="1:29" ht="12.75" customHeight="1" x14ac:dyDescent="0.25">
      <c r="A69" s="537" t="s">
        <v>153</v>
      </c>
      <c r="B69" s="538"/>
      <c r="C69" s="280"/>
      <c r="D69" s="286"/>
      <c r="E69" s="287"/>
      <c r="F69" s="288" t="e">
        <f>INDEX(Teamlists!A:D,MATCH($F$68,Teamlists!B:B,0)+1,4)</f>
        <v>#N/A</v>
      </c>
      <c r="G69" s="289"/>
      <c r="H69" s="290"/>
      <c r="I69" s="288"/>
      <c r="J69" s="288"/>
    </row>
    <row r="70" spans="1:29" ht="12.75" customHeight="1" x14ac:dyDescent="0.25">
      <c r="A70" s="539" t="str">
        <f>$A$3</f>
        <v>Pennant 2 2014 2nd Semi Final</v>
      </c>
      <c r="B70" s="540"/>
      <c r="C70" s="280"/>
      <c r="D70" s="286"/>
      <c r="E70" s="287"/>
      <c r="F70" s="288" t="e">
        <f>INDEX(Teamlists!A:D,MATCH($F$68,Teamlists!B:B,0)+2,4)</f>
        <v>#N/A</v>
      </c>
      <c r="G70" s="289"/>
      <c r="H70" s="290"/>
      <c r="I70" s="288"/>
      <c r="J70" s="288"/>
    </row>
    <row r="71" spans="1:29" ht="12.75" customHeight="1" thickBot="1" x14ac:dyDescent="0.3">
      <c r="A71" s="541">
        <f>Roster!F116</f>
        <v>42319</v>
      </c>
      <c r="B71" s="542"/>
      <c r="C71" s="280"/>
      <c r="D71" s="286"/>
      <c r="E71" s="287"/>
      <c r="F71" s="288" t="e">
        <f>INDEX(Teamlists!A:D,MATCH($F$68,Teamlists!B:B,0)+3,4)</f>
        <v>#N/A</v>
      </c>
      <c r="G71" s="289"/>
      <c r="H71" s="290"/>
      <c r="I71" s="288"/>
      <c r="J71" s="288"/>
    </row>
    <row r="72" spans="1:29" ht="12.75" customHeight="1" thickBot="1" x14ac:dyDescent="0.3">
      <c r="A72" s="291"/>
      <c r="B72" s="292"/>
      <c r="C72" s="280"/>
      <c r="D72" s="286"/>
      <c r="E72" s="287"/>
      <c r="F72" s="288" t="e">
        <f>INDEX(Teamlists!A:D,MATCH($F$68,Teamlists!B:B,0)+4,4)</f>
        <v>#N/A</v>
      </c>
      <c r="G72" s="289"/>
      <c r="H72" s="290"/>
      <c r="I72" s="288"/>
      <c r="J72" s="288"/>
    </row>
    <row r="73" spans="1:29" ht="12.75" customHeight="1" x14ac:dyDescent="0.25">
      <c r="A73" s="293" t="s">
        <v>154</v>
      </c>
      <c r="B73" s="294" t="str">
        <f>Roster!F121</f>
        <v>A Grade</v>
      </c>
      <c r="C73" s="280"/>
      <c r="D73" s="286"/>
      <c r="E73" s="287"/>
      <c r="F73" s="288" t="e">
        <f>INDEX(Teamlists!A:D,MATCH($F$68,Teamlists!B:B,0)+5,4)</f>
        <v>#N/A</v>
      </c>
      <c r="G73" s="289"/>
      <c r="H73" s="290"/>
      <c r="I73" s="288"/>
      <c r="J73" s="288"/>
    </row>
    <row r="74" spans="1:29" ht="12.75" customHeight="1" x14ac:dyDescent="0.25">
      <c r="A74" s="295" t="s">
        <v>155</v>
      </c>
      <c r="B74" s="296" t="str">
        <f>Roster!F117</f>
        <v>Court 1</v>
      </c>
      <c r="C74" s="280"/>
      <c r="D74" s="286"/>
      <c r="E74" s="287"/>
      <c r="F74" s="288" t="e">
        <f>INDEX(Teamlists!A:D,MATCH($F$68,Teamlists!B:B,0)+6,4)</f>
        <v>#N/A</v>
      </c>
      <c r="G74" s="289"/>
      <c r="H74" s="290"/>
      <c r="I74" s="288"/>
      <c r="J74" s="288"/>
    </row>
    <row r="75" spans="1:29" ht="12.75" customHeight="1" x14ac:dyDescent="0.25">
      <c r="A75" s="295" t="s">
        <v>156</v>
      </c>
      <c r="B75" s="297" t="str">
        <f>Roster!B121</f>
        <v>8:00pm</v>
      </c>
      <c r="C75" s="280"/>
      <c r="D75" s="286"/>
      <c r="E75" s="287"/>
      <c r="F75" s="288" t="e">
        <f>INDEX(Teamlists!A:D,MATCH($F$68,Teamlists!B:B,0)+7,4)</f>
        <v>#N/A</v>
      </c>
      <c r="G75" s="289"/>
      <c r="H75" s="290"/>
      <c r="I75" s="288"/>
      <c r="J75" s="288"/>
    </row>
    <row r="76" spans="1:29" ht="12.75" customHeight="1" x14ac:dyDescent="0.25">
      <c r="A76" s="295"/>
      <c r="B76" s="297"/>
      <c r="C76" s="280"/>
      <c r="D76" s="286"/>
      <c r="E76" s="287"/>
      <c r="F76" s="288" t="e">
        <f>INDEX(Teamlists!A:D,MATCH($F$68,Teamlists!B:B,0)+8,4)</f>
        <v>#N/A</v>
      </c>
      <c r="G76" s="289"/>
      <c r="H76" s="290"/>
      <c r="I76" s="288"/>
      <c r="J76" s="288"/>
    </row>
    <row r="77" spans="1:29" ht="12.75" customHeight="1" x14ac:dyDescent="0.25">
      <c r="A77" s="295"/>
      <c r="B77" s="297"/>
      <c r="C77" s="280"/>
      <c r="D77" s="286"/>
      <c r="E77" s="287"/>
      <c r="F77" s="288" t="e">
        <f>INDEX(Teamlists!A:D,MATCH($F$68,Teamlists!B:B,0)+9,4)</f>
        <v>#N/A</v>
      </c>
      <c r="G77" s="289"/>
      <c r="H77" s="290"/>
      <c r="I77" s="288"/>
      <c r="J77" s="288"/>
    </row>
    <row r="78" spans="1:29" ht="12.75" customHeight="1" x14ac:dyDescent="0.25">
      <c r="A78" s="298" t="s">
        <v>157</v>
      </c>
      <c r="B78" s="299">
        <f>Roster!F119</f>
        <v>0</v>
      </c>
      <c r="C78" s="280"/>
      <c r="D78" s="286"/>
      <c r="E78" s="287"/>
      <c r="F78" s="288" t="e">
        <f>INDEX(Teamlists!A:D,MATCH($F$68,Teamlists!B:B,0)+10,4)</f>
        <v>#N/A</v>
      </c>
      <c r="G78" s="289"/>
      <c r="H78" s="290"/>
      <c r="I78" s="288"/>
      <c r="J78" s="288"/>
    </row>
    <row r="79" spans="1:29" ht="12.75" customHeight="1" x14ac:dyDescent="0.25">
      <c r="A79" s="298" t="s">
        <v>158</v>
      </c>
      <c r="B79" s="300"/>
      <c r="C79" s="280"/>
      <c r="D79" s="286"/>
      <c r="E79" s="287"/>
      <c r="F79" s="288" t="e">
        <f>INDEX(Teamlists!A:D,MATCH($F$68,Teamlists!B:B,0)+11,4)</f>
        <v>#N/A</v>
      </c>
      <c r="G79" s="289"/>
      <c r="H79" s="290"/>
      <c r="I79" s="288"/>
      <c r="J79" s="288"/>
    </row>
    <row r="80" spans="1:29" ht="12.75" customHeight="1" x14ac:dyDescent="0.25">
      <c r="A80" s="298"/>
      <c r="B80" s="300"/>
      <c r="C80" s="280"/>
      <c r="D80" s="286"/>
      <c r="E80" s="287"/>
      <c r="F80" s="288" t="e">
        <f>INDEX(Teamlists!A:D,MATCH($F$68,Teamlists!B:B,0)+12,4)</f>
        <v>#N/A</v>
      </c>
      <c r="G80" s="289"/>
      <c r="H80" s="290"/>
      <c r="I80" s="288"/>
      <c r="J80" s="288"/>
    </row>
    <row r="81" spans="1:13" ht="12.75" customHeight="1" x14ac:dyDescent="0.25">
      <c r="A81" s="301" t="s">
        <v>159</v>
      </c>
      <c r="B81" s="300"/>
      <c r="C81" s="280"/>
      <c r="D81" s="286"/>
      <c r="E81" s="287"/>
      <c r="F81" s="288" t="e">
        <f>INDEX(Teamlists!A:D,MATCH($F$68,Teamlists!B:B,0)+13,4)</f>
        <v>#N/A</v>
      </c>
      <c r="G81" s="289"/>
      <c r="H81" s="290"/>
      <c r="I81" s="288"/>
      <c r="J81" s="288"/>
    </row>
    <row r="82" spans="1:13" ht="12.75" customHeight="1" x14ac:dyDescent="0.25">
      <c r="A82" s="298" t="s">
        <v>160</v>
      </c>
      <c r="B82" s="300"/>
      <c r="C82" s="280"/>
      <c r="D82" s="286"/>
      <c r="E82" s="287"/>
      <c r="F82" s="288" t="e">
        <f>INDEX(Teamlists!A:D,MATCH($F$68,Teamlists!B:B,0)+14,4)</f>
        <v>#N/A</v>
      </c>
      <c r="G82" s="289"/>
      <c r="H82" s="290"/>
      <c r="I82" s="288"/>
      <c r="J82" s="288"/>
    </row>
    <row r="83" spans="1:13" ht="12.75" customHeight="1" x14ac:dyDescent="0.25">
      <c r="A83" s="298" t="s">
        <v>161</v>
      </c>
      <c r="B83" s="296"/>
      <c r="C83" s="280"/>
      <c r="D83" s="302"/>
      <c r="E83" s="303" t="s">
        <v>87</v>
      </c>
      <c r="F83" s="303" t="s">
        <v>162</v>
      </c>
      <c r="G83" s="304">
        <f>SUM(G69:G82)</f>
        <v>0</v>
      </c>
      <c r="H83" s="280"/>
      <c r="I83" s="280"/>
      <c r="J83" s="280"/>
    </row>
    <row r="84" spans="1:13" ht="6" customHeight="1" x14ac:dyDescent="0.25">
      <c r="A84" s="298"/>
      <c r="B84" s="300"/>
      <c r="C84" s="280"/>
    </row>
    <row r="85" spans="1:13" ht="15" customHeight="1" thickBot="1" x14ac:dyDescent="0.3">
      <c r="A85" s="298"/>
      <c r="B85" s="296"/>
      <c r="C85" s="280"/>
      <c r="D85" s="281"/>
      <c r="E85" s="282" t="s">
        <v>163</v>
      </c>
      <c r="F85" s="279">
        <f>Roster!F123</f>
        <v>0</v>
      </c>
      <c r="G85" s="283" t="s">
        <v>149</v>
      </c>
      <c r="H85" s="283" t="s">
        <v>150</v>
      </c>
      <c r="I85" s="283" t="s">
        <v>151</v>
      </c>
      <c r="J85" s="283" t="s">
        <v>152</v>
      </c>
    </row>
    <row r="86" spans="1:13" ht="12.75" customHeight="1" x14ac:dyDescent="0.25">
      <c r="A86" s="298"/>
      <c r="B86" s="300"/>
      <c r="C86" s="280"/>
      <c r="D86" s="306"/>
      <c r="E86" s="307"/>
      <c r="F86" s="288" t="e">
        <f>INDEX(Teamlists!A:D,MATCH($F$85,Teamlists!B:B,0)+1,4)</f>
        <v>#N/A</v>
      </c>
      <c r="G86" s="289"/>
      <c r="H86" s="290"/>
      <c r="I86" s="288"/>
      <c r="J86" s="288"/>
    </row>
    <row r="87" spans="1:13" ht="12.75" customHeight="1" x14ac:dyDescent="0.25">
      <c r="A87" s="298" t="s">
        <v>164</v>
      </c>
      <c r="B87" s="300">
        <f>Roster!M9</f>
        <v>0</v>
      </c>
      <c r="C87" s="280"/>
      <c r="D87" s="306"/>
      <c r="E87" s="308"/>
      <c r="F87" s="288" t="e">
        <f>INDEX(Teamlists!A:D,MATCH($F$85,Teamlists!B:B,0)+2,4)</f>
        <v>#N/A</v>
      </c>
      <c r="G87" s="289"/>
      <c r="H87" s="290"/>
      <c r="I87" s="288"/>
      <c r="J87" s="288"/>
    </row>
    <row r="88" spans="1:13" ht="12.75" customHeight="1" x14ac:dyDescent="0.25">
      <c r="A88" s="533">
        <f>Roster!M86</f>
        <v>0</v>
      </c>
      <c r="B88" s="534"/>
      <c r="C88" s="280"/>
      <c r="D88" s="306"/>
      <c r="E88" s="308"/>
      <c r="F88" s="288" t="e">
        <f>INDEX(Teamlists!A:D,MATCH($F$85,Teamlists!B:B,0)+3,4)</f>
        <v>#N/A</v>
      </c>
      <c r="G88" s="289"/>
      <c r="H88" s="290"/>
      <c r="I88" s="288"/>
      <c r="J88" s="288"/>
    </row>
    <row r="89" spans="1:13" ht="12.75" customHeight="1" x14ac:dyDescent="0.25">
      <c r="A89" s="533"/>
      <c r="B89" s="534"/>
      <c r="C89" s="280"/>
      <c r="D89" s="306"/>
      <c r="E89" s="287"/>
      <c r="F89" s="288" t="e">
        <f>INDEX(Teamlists!A:D,MATCH($F$85,Teamlists!B:B,0)+4,4)</f>
        <v>#N/A</v>
      </c>
      <c r="G89" s="289"/>
      <c r="H89" s="290"/>
      <c r="I89" s="288"/>
      <c r="J89" s="288"/>
      <c r="M89" s="309"/>
    </row>
    <row r="90" spans="1:13" ht="12.75" customHeight="1" x14ac:dyDescent="0.25">
      <c r="A90" s="310"/>
      <c r="B90" s="311"/>
      <c r="C90" s="280"/>
      <c r="D90" s="306"/>
      <c r="E90" s="287"/>
      <c r="F90" s="288" t="e">
        <f>INDEX(Teamlists!A:D,MATCH($F$85,Teamlists!B:B,0)+5,4)</f>
        <v>#N/A</v>
      </c>
      <c r="G90" s="289"/>
      <c r="H90" s="290"/>
      <c r="I90" s="288"/>
      <c r="J90" s="288"/>
    </row>
    <row r="91" spans="1:13" ht="12.75" customHeight="1" x14ac:dyDescent="0.25">
      <c r="A91" s="298"/>
      <c r="B91" s="300"/>
      <c r="C91" s="280"/>
      <c r="D91" s="306"/>
      <c r="E91" s="287"/>
      <c r="F91" s="288" t="e">
        <f>INDEX(Teamlists!A:D,MATCH($F$85,Teamlists!B:B,0)+6,4)</f>
        <v>#N/A</v>
      </c>
      <c r="G91" s="289"/>
      <c r="H91" s="290"/>
      <c r="I91" s="288"/>
      <c r="J91" s="288"/>
    </row>
    <row r="92" spans="1:13" ht="12.75" customHeight="1" x14ac:dyDescent="0.25">
      <c r="A92" s="298"/>
      <c r="B92" s="300"/>
      <c r="C92" s="280"/>
      <c r="D92" s="306"/>
      <c r="E92" s="287"/>
      <c r="F92" s="288" t="e">
        <f>INDEX(Teamlists!A:D,MATCH($F$85,Teamlists!B:B,0)+7,4)</f>
        <v>#N/A</v>
      </c>
      <c r="G92" s="289"/>
      <c r="H92" s="290"/>
      <c r="I92" s="288"/>
      <c r="J92" s="288"/>
    </row>
    <row r="93" spans="1:13" ht="12.75" customHeight="1" x14ac:dyDescent="0.25">
      <c r="A93" s="298"/>
      <c r="B93" s="300"/>
      <c r="C93" s="280"/>
      <c r="D93" s="306"/>
      <c r="E93" s="287"/>
      <c r="F93" s="288" t="e">
        <f>INDEX(Teamlists!A:D,MATCH($F$85,Teamlists!B:B,0)+8,4)</f>
        <v>#N/A</v>
      </c>
      <c r="G93" s="289"/>
      <c r="H93" s="290"/>
      <c r="I93" s="288"/>
      <c r="J93" s="288"/>
    </row>
    <row r="94" spans="1:13" ht="12.75" customHeight="1" x14ac:dyDescent="0.25">
      <c r="A94" s="298"/>
      <c r="B94" s="300"/>
      <c r="C94" s="280"/>
      <c r="D94" s="306"/>
      <c r="E94" s="287"/>
      <c r="F94" s="288" t="e">
        <f>INDEX(Teamlists!A:D,MATCH($F$85,Teamlists!B:B,0)+9,4)</f>
        <v>#N/A</v>
      </c>
      <c r="G94" s="289"/>
      <c r="H94" s="290"/>
      <c r="I94" s="288"/>
      <c r="J94" s="288"/>
    </row>
    <row r="95" spans="1:13" ht="12.75" customHeight="1" x14ac:dyDescent="0.25">
      <c r="A95" s="298"/>
      <c r="B95" s="300"/>
      <c r="C95" s="280"/>
      <c r="D95" s="306"/>
      <c r="E95" s="287"/>
      <c r="F95" s="288" t="e">
        <f>INDEX(Teamlists!A:D,MATCH($F$85,Teamlists!B:B,0)+10,4)</f>
        <v>#N/A</v>
      </c>
      <c r="G95" s="289"/>
      <c r="H95" s="290"/>
      <c r="I95" s="288"/>
      <c r="J95" s="288"/>
    </row>
    <row r="96" spans="1:13" ht="12.75" customHeight="1" x14ac:dyDescent="0.25">
      <c r="A96" s="298"/>
      <c r="B96" s="300"/>
      <c r="C96" s="280"/>
      <c r="D96" s="306"/>
      <c r="E96" s="287"/>
      <c r="F96" s="288" t="e">
        <f>INDEX(Teamlists!A:D,MATCH($F$85,Teamlists!B:B,0)+11,4)</f>
        <v>#N/A</v>
      </c>
      <c r="G96" s="289"/>
      <c r="H96" s="290"/>
      <c r="I96" s="288"/>
      <c r="J96" s="288"/>
    </row>
    <row r="97" spans="1:10" ht="12.75" customHeight="1" thickBot="1" x14ac:dyDescent="0.3">
      <c r="A97" s="312"/>
      <c r="B97" s="313"/>
      <c r="C97" s="280"/>
      <c r="D97" s="306"/>
      <c r="E97" s="287"/>
      <c r="F97" s="288" t="e">
        <f>INDEX(Teamlists!A:D,MATCH($F$85,Teamlists!B:B,0)+12,4)</f>
        <v>#N/A</v>
      </c>
      <c r="G97" s="289"/>
      <c r="H97" s="290"/>
      <c r="I97" s="288"/>
      <c r="J97" s="288"/>
    </row>
    <row r="98" spans="1:10" ht="12.75" customHeight="1" x14ac:dyDescent="0.25">
      <c r="A98" s="280"/>
      <c r="B98" s="302"/>
      <c r="C98" s="280"/>
      <c r="D98" s="306"/>
      <c r="E98" s="287"/>
      <c r="F98" s="288" t="e">
        <f>INDEX(Teamlists!A:D,MATCH($F$85,Teamlists!B:B,0)+13,4)</f>
        <v>#N/A</v>
      </c>
      <c r="G98" s="289"/>
      <c r="H98" s="290"/>
      <c r="I98" s="288"/>
      <c r="J98" s="288"/>
    </row>
    <row r="99" spans="1:10" ht="12.75" customHeight="1" x14ac:dyDescent="0.25">
      <c r="A99" s="280"/>
      <c r="B99" s="302"/>
      <c r="C99" s="280"/>
      <c r="D99" s="306"/>
      <c r="E99" s="287"/>
      <c r="F99" s="288" t="e">
        <f>INDEX(Teamlists!A:D,MATCH($F$85,Teamlists!B:B,0)+14,4)</f>
        <v>#N/A</v>
      </c>
      <c r="G99" s="289"/>
      <c r="H99" s="290"/>
      <c r="I99" s="288"/>
      <c r="J99" s="288"/>
    </row>
    <row r="100" spans="1:10" ht="12.75" customHeight="1" x14ac:dyDescent="0.25">
      <c r="B100" s="302"/>
      <c r="C100" s="280"/>
      <c r="D100" s="302"/>
      <c r="E100" s="303" t="s">
        <v>87</v>
      </c>
      <c r="F100" s="303" t="s">
        <v>162</v>
      </c>
      <c r="G100" s="304">
        <f>SUM(G86:G99)</f>
        <v>0</v>
      </c>
      <c r="H100" s="280"/>
      <c r="I100" s="280"/>
      <c r="J100" s="280"/>
    </row>
    <row r="101" spans="1:10" ht="15" x14ac:dyDescent="0.25">
      <c r="A101" s="314" t="s">
        <v>165</v>
      </c>
      <c r="B101" s="302"/>
      <c r="C101" s="280"/>
      <c r="D101" s="302"/>
      <c r="E101" s="303"/>
      <c r="F101" s="303"/>
      <c r="G101" s="302"/>
      <c r="H101" s="280"/>
      <c r="I101" s="280"/>
      <c r="J101" s="280"/>
    </row>
    <row r="102" spans="1:10" s="344" customFormat="1" ht="10.199999999999999" x14ac:dyDescent="0.2">
      <c r="A102" s="339" t="s">
        <v>166</v>
      </c>
      <c r="B102" s="340"/>
      <c r="C102" s="341"/>
      <c r="D102" s="342"/>
      <c r="E102" s="343"/>
      <c r="F102" s="343"/>
      <c r="G102" s="342"/>
      <c r="H102" s="341"/>
      <c r="I102" s="341"/>
      <c r="J102" s="341"/>
    </row>
    <row r="103" spans="1:10" s="344" customFormat="1" ht="10.199999999999999" x14ac:dyDescent="0.2">
      <c r="A103" s="345"/>
      <c r="B103" s="340"/>
      <c r="C103" s="341"/>
      <c r="D103" s="342"/>
      <c r="E103" s="343"/>
      <c r="F103" s="343"/>
      <c r="G103" s="342"/>
      <c r="H103" s="341"/>
      <c r="I103" s="341"/>
      <c r="J103" s="341"/>
    </row>
    <row r="104" spans="1:10" s="344" customFormat="1" ht="10.199999999999999" x14ac:dyDescent="0.2">
      <c r="A104" s="346" t="s">
        <v>167</v>
      </c>
      <c r="B104" s="340"/>
      <c r="C104" s="341"/>
      <c r="D104" s="342"/>
      <c r="E104" s="343"/>
      <c r="F104" s="343"/>
      <c r="G104" s="342"/>
      <c r="H104" s="341"/>
      <c r="I104" s="341"/>
      <c r="J104" s="341"/>
    </row>
    <row r="105" spans="1:10" s="344" customFormat="1" ht="10.199999999999999" x14ac:dyDescent="0.2">
      <c r="A105" s="345" t="s">
        <v>168</v>
      </c>
      <c r="B105" s="340"/>
      <c r="C105" s="341"/>
      <c r="D105" s="342"/>
      <c r="E105" s="343"/>
      <c r="F105" s="343"/>
      <c r="G105" s="342"/>
      <c r="H105" s="341"/>
      <c r="I105" s="341"/>
      <c r="J105" s="341"/>
    </row>
    <row r="106" spans="1:10" s="344" customFormat="1" ht="10.199999999999999" x14ac:dyDescent="0.2">
      <c r="A106" s="345" t="s">
        <v>169</v>
      </c>
      <c r="B106" s="340"/>
      <c r="C106" s="341"/>
      <c r="D106" s="342"/>
      <c r="E106" s="343"/>
      <c r="F106" s="343"/>
      <c r="G106" s="342"/>
      <c r="H106" s="341"/>
      <c r="I106" s="341"/>
      <c r="J106" s="341"/>
    </row>
    <row r="107" spans="1:10" s="344" customFormat="1" ht="10.199999999999999" x14ac:dyDescent="0.2">
      <c r="A107" s="345" t="s">
        <v>294</v>
      </c>
      <c r="B107" s="340"/>
      <c r="C107" s="341"/>
      <c r="D107" s="342"/>
      <c r="E107" s="343"/>
      <c r="F107" s="343"/>
      <c r="G107" s="342"/>
      <c r="H107" s="341"/>
      <c r="I107" s="341"/>
      <c r="J107" s="341"/>
    </row>
    <row r="108" spans="1:10" s="344" customFormat="1" ht="10.199999999999999" x14ac:dyDescent="0.2">
      <c r="A108" s="347" t="s">
        <v>171</v>
      </c>
      <c r="B108" s="340"/>
      <c r="C108" s="341"/>
      <c r="D108" s="342"/>
      <c r="E108" s="343"/>
      <c r="F108" s="343"/>
      <c r="G108" s="342"/>
      <c r="H108" s="341"/>
      <c r="I108" s="341"/>
      <c r="J108" s="341"/>
    </row>
    <row r="109" spans="1:10" s="344" customFormat="1" ht="10.199999999999999" x14ac:dyDescent="0.2">
      <c r="A109" s="345"/>
      <c r="B109" s="340"/>
      <c r="C109" s="341"/>
      <c r="D109" s="342"/>
      <c r="E109" s="343"/>
      <c r="F109" s="343"/>
      <c r="G109" s="342"/>
      <c r="H109" s="341"/>
      <c r="I109" s="341"/>
      <c r="J109" s="341"/>
    </row>
    <row r="110" spans="1:10" s="344" customFormat="1" ht="10.199999999999999" x14ac:dyDescent="0.2">
      <c r="A110" s="345" t="s">
        <v>172</v>
      </c>
      <c r="B110" s="340"/>
      <c r="C110" s="341"/>
      <c r="D110" s="342"/>
      <c r="E110" s="343"/>
      <c r="F110" s="343"/>
      <c r="G110" s="342"/>
      <c r="H110" s="341"/>
      <c r="I110" s="341"/>
      <c r="J110" s="341"/>
    </row>
    <row r="111" spans="1:10" s="344" customFormat="1" ht="10.199999999999999" x14ac:dyDescent="0.2">
      <c r="A111" s="345" t="s">
        <v>173</v>
      </c>
      <c r="B111" s="340"/>
      <c r="C111" s="341"/>
      <c r="D111" s="342"/>
      <c r="E111" s="343"/>
      <c r="F111" s="343"/>
      <c r="G111" s="342"/>
      <c r="H111" s="341"/>
      <c r="I111" s="341"/>
      <c r="J111" s="341"/>
    </row>
    <row r="112" spans="1:10" s="344" customFormat="1" ht="10.199999999999999" x14ac:dyDescent="0.2">
      <c r="A112" s="345"/>
      <c r="B112" s="340"/>
      <c r="C112" s="341"/>
      <c r="D112" s="342"/>
      <c r="E112" s="343"/>
      <c r="F112" s="343"/>
      <c r="G112" s="342"/>
      <c r="H112" s="341"/>
      <c r="I112" s="341"/>
      <c r="J112" s="341"/>
    </row>
    <row r="113" spans="1:29" s="344" customFormat="1" ht="10.199999999999999" x14ac:dyDescent="0.2">
      <c r="A113" s="345" t="s">
        <v>174</v>
      </c>
      <c r="B113" s="340"/>
      <c r="C113" s="341"/>
      <c r="D113" s="342"/>
      <c r="E113" s="343"/>
      <c r="F113" s="343"/>
      <c r="G113" s="342"/>
      <c r="H113" s="341"/>
      <c r="I113" s="341"/>
      <c r="J113" s="341"/>
    </row>
    <row r="114" spans="1:29" s="344" customFormat="1" ht="10.199999999999999" x14ac:dyDescent="0.2">
      <c r="A114" s="345"/>
      <c r="B114" s="340"/>
      <c r="C114" s="341"/>
      <c r="D114" s="342"/>
      <c r="E114" s="343"/>
      <c r="F114" s="343"/>
      <c r="G114" s="342"/>
      <c r="H114" s="341"/>
      <c r="I114" s="341"/>
      <c r="J114" s="341"/>
    </row>
    <row r="115" spans="1:29" s="344" customFormat="1" ht="10.199999999999999" x14ac:dyDescent="0.2">
      <c r="A115" s="345" t="s">
        <v>175</v>
      </c>
      <c r="B115" s="340"/>
      <c r="C115" s="341"/>
      <c r="D115" s="342"/>
      <c r="E115" s="343"/>
      <c r="F115" s="343"/>
      <c r="G115" s="342"/>
      <c r="H115" s="341"/>
      <c r="I115" s="341"/>
      <c r="J115" s="341"/>
    </row>
    <row r="116" spans="1:29" s="344" customFormat="1" ht="12" customHeight="1" x14ac:dyDescent="0.2">
      <c r="A116" s="345" t="s">
        <v>176</v>
      </c>
      <c r="B116" s="340"/>
      <c r="C116" s="341"/>
      <c r="D116" s="342"/>
      <c r="E116" s="343"/>
      <c r="F116" s="343"/>
      <c r="G116" s="342"/>
      <c r="H116" s="341"/>
      <c r="I116" s="341"/>
      <c r="J116" s="341"/>
    </row>
    <row r="117" spans="1:29" s="344" customFormat="1" ht="6" customHeight="1" x14ac:dyDescent="0.2">
      <c r="A117" s="345"/>
      <c r="B117" s="340"/>
      <c r="C117" s="341"/>
      <c r="D117" s="342"/>
      <c r="E117" s="343"/>
      <c r="F117" s="343"/>
      <c r="G117" s="342"/>
      <c r="H117" s="341"/>
      <c r="I117" s="341"/>
      <c r="J117" s="341"/>
    </row>
    <row r="118" spans="1:29" s="344" customFormat="1" ht="12" customHeight="1" x14ac:dyDescent="0.2">
      <c r="A118" s="345" t="s">
        <v>177</v>
      </c>
      <c r="B118" s="340"/>
      <c r="C118" s="341"/>
      <c r="D118" s="342"/>
      <c r="E118" s="343"/>
      <c r="F118" s="343"/>
      <c r="G118" s="342"/>
      <c r="H118" s="341"/>
      <c r="I118" s="341"/>
      <c r="J118" s="341"/>
    </row>
    <row r="119" spans="1:29" s="344" customFormat="1" ht="12" customHeight="1" x14ac:dyDescent="0.2">
      <c r="A119" s="345" t="s">
        <v>178</v>
      </c>
      <c r="B119" s="340"/>
      <c r="C119" s="341"/>
      <c r="D119" s="342"/>
      <c r="E119" s="343"/>
      <c r="F119" s="343"/>
      <c r="G119" s="342"/>
      <c r="H119" s="341"/>
      <c r="I119" s="341"/>
      <c r="J119" s="341"/>
    </row>
    <row r="120" spans="1:29" s="344" customFormat="1" ht="12" customHeight="1" x14ac:dyDescent="0.2">
      <c r="A120" s="345" t="s">
        <v>179</v>
      </c>
      <c r="B120" s="340"/>
      <c r="C120" s="341"/>
      <c r="D120" s="342"/>
      <c r="E120" s="343"/>
      <c r="F120" s="343"/>
      <c r="G120" s="342"/>
      <c r="H120" s="341"/>
      <c r="I120" s="341"/>
      <c r="J120" s="341"/>
    </row>
    <row r="121" spans="1:29" s="344" customFormat="1" ht="6" customHeight="1" x14ac:dyDescent="0.2">
      <c r="A121" s="345"/>
      <c r="B121" s="340"/>
      <c r="C121" s="341"/>
      <c r="D121" s="342"/>
      <c r="E121" s="343"/>
      <c r="F121" s="343"/>
      <c r="G121" s="342"/>
      <c r="H121" s="341"/>
      <c r="I121" s="341"/>
      <c r="J121" s="341"/>
    </row>
    <row r="122" spans="1:29" s="344" customFormat="1" ht="15.75" customHeight="1" x14ac:dyDescent="0.2">
      <c r="A122" s="346" t="s">
        <v>180</v>
      </c>
      <c r="B122" s="340"/>
      <c r="C122" s="341"/>
      <c r="D122" s="342"/>
      <c r="E122" s="343"/>
      <c r="F122" s="343"/>
      <c r="G122" s="342"/>
      <c r="H122" s="341"/>
      <c r="I122" s="341"/>
      <c r="J122" s="341"/>
    </row>
    <row r="123" spans="1:29" s="344" customFormat="1" ht="12" customHeight="1" x14ac:dyDescent="0.2">
      <c r="A123" s="345" t="s">
        <v>181</v>
      </c>
      <c r="B123" s="340"/>
      <c r="C123" s="341"/>
      <c r="D123" s="342"/>
      <c r="E123" s="343"/>
      <c r="F123" s="343"/>
      <c r="G123" s="342"/>
      <c r="H123" s="341"/>
      <c r="I123" s="341"/>
      <c r="J123" s="341"/>
    </row>
    <row r="124" spans="1:29" s="344" customFormat="1" ht="6" customHeight="1" x14ac:dyDescent="0.2">
      <c r="A124" s="345"/>
      <c r="B124" s="340"/>
      <c r="C124" s="341"/>
      <c r="D124" s="342"/>
      <c r="E124" s="343"/>
      <c r="F124" s="343"/>
      <c r="G124" s="342"/>
      <c r="H124" s="341"/>
      <c r="I124" s="341"/>
      <c r="J124" s="341"/>
    </row>
    <row r="125" spans="1:29" s="344" customFormat="1" ht="12" customHeight="1" x14ac:dyDescent="0.2">
      <c r="A125" s="345" t="s">
        <v>182</v>
      </c>
      <c r="B125" s="340"/>
      <c r="C125" s="341"/>
      <c r="D125" s="342"/>
      <c r="E125" s="343"/>
      <c r="F125" s="343"/>
      <c r="G125" s="342"/>
      <c r="H125" s="341"/>
      <c r="I125" s="341"/>
      <c r="J125" s="341"/>
    </row>
    <row r="126" spans="1:29" s="344" customFormat="1" ht="6" customHeight="1" x14ac:dyDescent="0.2">
      <c r="A126" s="345"/>
      <c r="B126" s="340"/>
      <c r="C126" s="341"/>
      <c r="D126" s="342"/>
      <c r="E126" s="343"/>
      <c r="F126" s="343"/>
      <c r="G126" s="342"/>
      <c r="H126" s="341"/>
      <c r="I126" s="341"/>
      <c r="J126" s="341"/>
    </row>
    <row r="127" spans="1:29" s="344" customFormat="1" ht="4.5" customHeight="1" x14ac:dyDescent="0.2">
      <c r="A127" s="345"/>
      <c r="B127" s="340"/>
      <c r="C127" s="341"/>
      <c r="D127" s="342"/>
      <c r="E127" s="343"/>
      <c r="F127" s="343"/>
      <c r="G127" s="342"/>
      <c r="H127" s="341"/>
      <c r="I127" s="341"/>
      <c r="J127" s="341"/>
    </row>
    <row r="128" spans="1:29" s="349" customFormat="1" ht="15.75" customHeight="1" x14ac:dyDescent="0.3">
      <c r="A128" s="532" t="s">
        <v>296</v>
      </c>
      <c r="B128" s="531"/>
      <c r="C128" s="531"/>
      <c r="D128" s="531"/>
      <c r="E128" s="531"/>
      <c r="F128" s="531"/>
      <c r="G128" s="531"/>
      <c r="H128" s="531"/>
      <c r="I128" s="531"/>
      <c r="J128" s="531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</row>
    <row r="129" spans="1:29" s="336" customFormat="1" ht="11.1" customHeight="1" x14ac:dyDescent="0.3">
      <c r="A129" s="530" t="s">
        <v>295</v>
      </c>
      <c r="B129" s="531"/>
      <c r="C129" s="531"/>
      <c r="D129" s="531"/>
      <c r="E129" s="531"/>
      <c r="F129" s="531"/>
      <c r="G129" s="531"/>
      <c r="H129" s="531"/>
      <c r="I129" s="531"/>
      <c r="J129" s="531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5"/>
      <c r="AC129" s="335"/>
    </row>
    <row r="130" spans="1:29" s="336" customFormat="1" ht="11.1" customHeight="1" x14ac:dyDescent="0.3">
      <c r="A130" s="530" t="s">
        <v>295</v>
      </c>
      <c r="B130" s="531"/>
      <c r="C130" s="531"/>
      <c r="D130" s="531"/>
      <c r="E130" s="531"/>
      <c r="F130" s="531"/>
      <c r="G130" s="531"/>
      <c r="H130" s="531"/>
      <c r="I130" s="531"/>
      <c r="J130" s="531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335"/>
      <c r="AC130" s="335"/>
    </row>
    <row r="131" spans="1:29" s="348" customFormat="1" ht="11.1" customHeight="1" x14ac:dyDescent="0.2">
      <c r="A131" s="345"/>
    </row>
    <row r="132" spans="1:29" s="336" customFormat="1" ht="11.1" customHeight="1" x14ac:dyDescent="0.3">
      <c r="A132" s="532" t="s">
        <v>297</v>
      </c>
      <c r="B132" s="531"/>
      <c r="C132" s="531"/>
      <c r="D132" s="531"/>
      <c r="E132" s="531"/>
      <c r="F132" s="531"/>
      <c r="G132" s="531"/>
      <c r="H132" s="531"/>
      <c r="I132" s="531"/>
      <c r="J132" s="531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</row>
    <row r="133" spans="1:29" s="336" customFormat="1" ht="11.1" customHeight="1" x14ac:dyDescent="0.3">
      <c r="A133" s="530" t="s">
        <v>295</v>
      </c>
      <c r="B133" s="531"/>
      <c r="C133" s="531"/>
      <c r="D133" s="531"/>
      <c r="E133" s="531"/>
      <c r="F133" s="531"/>
      <c r="G133" s="531"/>
      <c r="H133" s="531"/>
      <c r="I133" s="531"/>
      <c r="J133" s="531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</row>
    <row r="134" spans="1:29" s="336" customFormat="1" ht="11.1" customHeight="1" thickBot="1" x14ac:dyDescent="0.35">
      <c r="A134" s="530" t="s">
        <v>295</v>
      </c>
      <c r="B134" s="531"/>
      <c r="C134" s="531"/>
      <c r="D134" s="531"/>
      <c r="E134" s="531"/>
      <c r="F134" s="531"/>
      <c r="G134" s="531"/>
      <c r="H134" s="531"/>
      <c r="I134" s="531"/>
      <c r="J134" s="531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5"/>
      <c r="AC134" s="335"/>
    </row>
    <row r="135" spans="1:29" ht="15" customHeight="1" thickBot="1" x14ac:dyDescent="0.3">
      <c r="A135" s="535" t="s">
        <v>147</v>
      </c>
      <c r="B135" s="536"/>
      <c r="C135" s="280"/>
      <c r="D135" s="281"/>
      <c r="E135" s="282" t="s">
        <v>148</v>
      </c>
      <c r="F135" s="279">
        <f>Roster!H119</f>
        <v>0</v>
      </c>
      <c r="G135" s="283" t="s">
        <v>149</v>
      </c>
      <c r="H135" s="283" t="s">
        <v>150</v>
      </c>
      <c r="I135" s="283" t="s">
        <v>151</v>
      </c>
      <c r="J135" s="283" t="s">
        <v>152</v>
      </c>
      <c r="M135" s="285"/>
    </row>
    <row r="136" spans="1:29" ht="12.75" customHeight="1" x14ac:dyDescent="0.25">
      <c r="A136" s="537" t="s">
        <v>153</v>
      </c>
      <c r="B136" s="538"/>
      <c r="C136" s="280"/>
      <c r="D136" s="286"/>
      <c r="E136" s="287"/>
      <c r="F136" s="288" t="e">
        <f>INDEX(Teamlists!A:D,MATCH($F$135,Teamlists!B:B,0)+1,4)</f>
        <v>#N/A</v>
      </c>
      <c r="G136" s="289"/>
      <c r="H136" s="290"/>
      <c r="I136" s="288"/>
      <c r="J136" s="288"/>
    </row>
    <row r="137" spans="1:29" ht="12.75" customHeight="1" x14ac:dyDescent="0.25">
      <c r="A137" s="539" t="str">
        <f>$A$3</f>
        <v>Pennant 2 2014 2nd Semi Final</v>
      </c>
      <c r="B137" s="540"/>
      <c r="C137" s="280"/>
      <c r="D137" s="286"/>
      <c r="E137" s="287"/>
      <c r="F137" s="288" t="e">
        <f>INDEX(Teamlists!A:D,MATCH($F$135,Teamlists!B:B,0)+2,4)</f>
        <v>#N/A</v>
      </c>
      <c r="G137" s="289"/>
      <c r="H137" s="290"/>
      <c r="I137" s="288"/>
      <c r="J137" s="288"/>
    </row>
    <row r="138" spans="1:29" ht="12.75" customHeight="1" thickBot="1" x14ac:dyDescent="0.3">
      <c r="A138" s="541">
        <f>Roster!F116</f>
        <v>42319</v>
      </c>
      <c r="B138" s="542"/>
      <c r="C138" s="280"/>
      <c r="D138" s="286"/>
      <c r="E138" s="287"/>
      <c r="F138" s="288" t="e">
        <f>INDEX(Teamlists!A:D,MATCH($F$135,Teamlists!B:B,0)+3,4)</f>
        <v>#N/A</v>
      </c>
      <c r="G138" s="289"/>
      <c r="H138" s="290"/>
      <c r="I138" s="288"/>
      <c r="J138" s="288"/>
    </row>
    <row r="139" spans="1:29" ht="12.75" customHeight="1" thickBot="1" x14ac:dyDescent="0.3">
      <c r="A139" s="291"/>
      <c r="B139" s="292"/>
      <c r="C139" s="280"/>
      <c r="D139" s="286"/>
      <c r="E139" s="287"/>
      <c r="F139" s="288" t="e">
        <f>INDEX(Teamlists!A:D,MATCH($F$135,Teamlists!B:B,0)+4,4)</f>
        <v>#N/A</v>
      </c>
      <c r="G139" s="289"/>
      <c r="H139" s="290"/>
      <c r="I139" s="288"/>
      <c r="J139" s="288"/>
    </row>
    <row r="140" spans="1:29" ht="12.75" customHeight="1" x14ac:dyDescent="0.25">
      <c r="A140" s="293" t="s">
        <v>154</v>
      </c>
      <c r="B140" s="294" t="str">
        <f>Roster!H118</f>
        <v>B Grade</v>
      </c>
      <c r="C140" s="280"/>
      <c r="D140" s="286"/>
      <c r="E140" s="287"/>
      <c r="F140" s="288" t="e">
        <f>INDEX(Teamlists!A:D,MATCH($F$135,Teamlists!B:B,0)+5,4)</f>
        <v>#N/A</v>
      </c>
      <c r="G140" s="289"/>
      <c r="H140" s="290"/>
      <c r="I140" s="288"/>
      <c r="J140" s="288"/>
    </row>
    <row r="141" spans="1:29" ht="12.75" customHeight="1" x14ac:dyDescent="0.25">
      <c r="A141" s="295" t="s">
        <v>155</v>
      </c>
      <c r="B141" s="296" t="str">
        <f>Roster!H117</f>
        <v>Court 3</v>
      </c>
      <c r="C141" s="280"/>
      <c r="D141" s="286"/>
      <c r="E141" s="287"/>
      <c r="F141" s="288" t="e">
        <f>INDEX(Teamlists!A:D,MATCH($F$135,Teamlists!B:B,0)+6,4)</f>
        <v>#N/A</v>
      </c>
      <c r="G141" s="289"/>
      <c r="H141" s="290"/>
      <c r="I141" s="288"/>
      <c r="J141" s="288"/>
    </row>
    <row r="142" spans="1:29" ht="12.75" customHeight="1" x14ac:dyDescent="0.25">
      <c r="A142" s="295" t="s">
        <v>156</v>
      </c>
      <c r="B142" s="297" t="str">
        <f>Roster!B118</f>
        <v>7:15pm</v>
      </c>
      <c r="C142" s="280"/>
      <c r="D142" s="286"/>
      <c r="E142" s="287"/>
      <c r="F142" s="288" t="e">
        <f>INDEX(Teamlists!A:D,MATCH($F$135,Teamlists!B:B,0)+7,4)</f>
        <v>#N/A</v>
      </c>
      <c r="G142" s="289"/>
      <c r="H142" s="290"/>
      <c r="I142" s="288"/>
      <c r="J142" s="288"/>
    </row>
    <row r="143" spans="1:29" ht="12.75" customHeight="1" x14ac:dyDescent="0.25">
      <c r="A143" s="295"/>
      <c r="B143" s="297"/>
      <c r="C143" s="280"/>
      <c r="D143" s="286"/>
      <c r="E143" s="287"/>
      <c r="F143" s="288" t="e">
        <f>INDEX(Teamlists!A:D,MATCH($F$18,Teamlists!B:B,0)+8,4)</f>
        <v>#N/A</v>
      </c>
      <c r="G143" s="289"/>
      <c r="H143" s="290"/>
      <c r="I143" s="288"/>
      <c r="J143" s="288"/>
    </row>
    <row r="144" spans="1:29" ht="12.75" customHeight="1" x14ac:dyDescent="0.25">
      <c r="A144" s="295"/>
      <c r="B144" s="297"/>
      <c r="C144" s="280"/>
      <c r="D144" s="286"/>
      <c r="E144" s="287"/>
      <c r="F144" s="288" t="e">
        <f>INDEX(Teamlists!A:D,MATCH($F$135,Teamlists!B:B,0)+9,4)</f>
        <v>#N/A</v>
      </c>
      <c r="G144" s="289"/>
      <c r="H144" s="290"/>
      <c r="I144" s="288"/>
      <c r="J144" s="288"/>
    </row>
    <row r="145" spans="1:13" ht="12.75" customHeight="1" x14ac:dyDescent="0.25">
      <c r="A145" s="298" t="s">
        <v>157</v>
      </c>
      <c r="B145" s="299">
        <f>Roster!F122</f>
        <v>0</v>
      </c>
      <c r="C145" s="280"/>
      <c r="D145" s="286"/>
      <c r="E145" s="287"/>
      <c r="F145" s="288" t="e">
        <f>INDEX(Teamlists!A:D,MATCH($F$135,Teamlists!B:B,0)+10,4)</f>
        <v>#N/A</v>
      </c>
      <c r="G145" s="289"/>
      <c r="H145" s="290"/>
      <c r="I145" s="288"/>
      <c r="J145" s="288"/>
    </row>
    <row r="146" spans="1:13" ht="12.75" customHeight="1" x14ac:dyDescent="0.25">
      <c r="A146" s="298" t="s">
        <v>158</v>
      </c>
      <c r="B146" s="300"/>
      <c r="C146" s="280"/>
      <c r="D146" s="286"/>
      <c r="E146" s="287"/>
      <c r="F146" s="288" t="e">
        <f>INDEX(Teamlists!A:D,MATCH($F$135,Teamlists!B:B,0)+11,4)</f>
        <v>#N/A</v>
      </c>
      <c r="G146" s="289"/>
      <c r="H146" s="290"/>
      <c r="I146" s="288"/>
      <c r="J146" s="288"/>
    </row>
    <row r="147" spans="1:13" ht="12.75" customHeight="1" x14ac:dyDescent="0.25">
      <c r="A147" s="298"/>
      <c r="B147" s="300"/>
      <c r="C147" s="280"/>
      <c r="D147" s="286"/>
      <c r="E147" s="287"/>
      <c r="F147" s="288" t="e">
        <f>INDEX(Teamlists!A:D,MATCH($F$135,Teamlists!B:B,0)+12,4)</f>
        <v>#N/A</v>
      </c>
      <c r="G147" s="289"/>
      <c r="H147" s="290"/>
      <c r="I147" s="288"/>
      <c r="J147" s="288"/>
    </row>
    <row r="148" spans="1:13" ht="12.75" customHeight="1" x14ac:dyDescent="0.25">
      <c r="A148" s="301" t="s">
        <v>159</v>
      </c>
      <c r="B148" s="300"/>
      <c r="C148" s="280"/>
      <c r="D148" s="286"/>
      <c r="E148" s="287"/>
      <c r="F148" s="288" t="e">
        <f>INDEX(Teamlists!A:D,MATCH($F$135,Teamlists!B:B,0)+13,4)</f>
        <v>#N/A</v>
      </c>
      <c r="G148" s="289"/>
      <c r="H148" s="290"/>
      <c r="I148" s="288"/>
      <c r="J148" s="288"/>
    </row>
    <row r="149" spans="1:13" ht="12.75" customHeight="1" x14ac:dyDescent="0.25">
      <c r="A149" s="298" t="s">
        <v>160</v>
      </c>
      <c r="B149" s="300"/>
      <c r="C149" s="280"/>
      <c r="D149" s="286"/>
      <c r="E149" s="287"/>
      <c r="F149" s="288" t="e">
        <f>INDEX(Teamlists!A:D,MATCH($F$135,Teamlists!B:B,0)+14,4)</f>
        <v>#N/A</v>
      </c>
      <c r="G149" s="289"/>
      <c r="H149" s="290"/>
      <c r="I149" s="288"/>
      <c r="J149" s="288"/>
    </row>
    <row r="150" spans="1:13" ht="12.75" customHeight="1" x14ac:dyDescent="0.25">
      <c r="A150" s="298" t="s">
        <v>161</v>
      </c>
      <c r="B150" s="296"/>
      <c r="C150" s="280"/>
      <c r="D150" s="302"/>
      <c r="E150" s="303" t="s">
        <v>87</v>
      </c>
      <c r="F150" s="303" t="s">
        <v>162</v>
      </c>
      <c r="G150" s="304">
        <f>SUM(G136:G149)</f>
        <v>0</v>
      </c>
      <c r="H150" s="280"/>
      <c r="I150" s="280"/>
      <c r="J150" s="280"/>
    </row>
    <row r="151" spans="1:13" ht="6" customHeight="1" x14ac:dyDescent="0.25">
      <c r="A151" s="298"/>
      <c r="B151" s="300"/>
      <c r="C151" s="280"/>
    </row>
    <row r="152" spans="1:13" ht="15" customHeight="1" thickBot="1" x14ac:dyDescent="0.3">
      <c r="A152" s="298"/>
      <c r="B152" s="296"/>
      <c r="C152" s="280"/>
      <c r="D152" s="281"/>
      <c r="E152" s="282" t="s">
        <v>163</v>
      </c>
      <c r="F152" s="279">
        <f>Roster!H120</f>
        <v>0</v>
      </c>
      <c r="G152" s="283" t="s">
        <v>149</v>
      </c>
      <c r="H152" s="283" t="s">
        <v>150</v>
      </c>
      <c r="I152" s="283" t="s">
        <v>151</v>
      </c>
      <c r="J152" s="283" t="s">
        <v>152</v>
      </c>
    </row>
    <row r="153" spans="1:13" ht="12.75" customHeight="1" x14ac:dyDescent="0.25">
      <c r="A153" s="298"/>
      <c r="B153" s="300"/>
      <c r="C153" s="280"/>
      <c r="D153" s="306"/>
      <c r="E153" s="307"/>
      <c r="F153" s="288" t="e">
        <f>INDEX(Teamlists!A:D,MATCH($F$152,Teamlists!B:B,0)+1,4)</f>
        <v>#N/A</v>
      </c>
      <c r="G153" s="289"/>
      <c r="H153" s="290"/>
      <c r="I153" s="288"/>
      <c r="J153" s="288"/>
    </row>
    <row r="154" spans="1:13" ht="12.75" customHeight="1" x14ac:dyDescent="0.25">
      <c r="A154" s="298" t="s">
        <v>164</v>
      </c>
      <c r="B154" s="300">
        <f>Roster!N9</f>
        <v>0</v>
      </c>
      <c r="C154" s="280"/>
      <c r="D154" s="306"/>
      <c r="E154" s="308"/>
      <c r="F154" s="288" t="e">
        <f>INDEX(Teamlists!A:D,MATCH($F$152,Teamlists!B:B,0)+2,4)</f>
        <v>#N/A</v>
      </c>
      <c r="G154" s="289"/>
      <c r="H154" s="290"/>
      <c r="I154" s="288"/>
      <c r="J154" s="288"/>
    </row>
    <row r="155" spans="1:13" ht="12.75" customHeight="1" x14ac:dyDescent="0.25">
      <c r="A155" s="533">
        <f>Roster!N86</f>
        <v>0</v>
      </c>
      <c r="B155" s="534"/>
      <c r="C155" s="280"/>
      <c r="D155" s="306"/>
      <c r="E155" s="308"/>
      <c r="F155" s="288" t="e">
        <f>INDEX(Teamlists!A:D,MATCH($F$152,Teamlists!B:B,0)+3,4)</f>
        <v>#N/A</v>
      </c>
      <c r="G155" s="289"/>
      <c r="H155" s="290"/>
      <c r="I155" s="288"/>
      <c r="J155" s="288"/>
    </row>
    <row r="156" spans="1:13" ht="12.75" customHeight="1" x14ac:dyDescent="0.25">
      <c r="A156" s="533"/>
      <c r="B156" s="534"/>
      <c r="C156" s="280"/>
      <c r="D156" s="306"/>
      <c r="E156" s="287"/>
      <c r="F156" s="288" t="e">
        <f>INDEX(Teamlists!A:D,MATCH($F$152,Teamlists!B:B,0)+4,4)</f>
        <v>#N/A</v>
      </c>
      <c r="G156" s="289"/>
      <c r="H156" s="290"/>
      <c r="I156" s="288"/>
      <c r="J156" s="288"/>
      <c r="M156" s="309"/>
    </row>
    <row r="157" spans="1:13" ht="12.75" customHeight="1" x14ac:dyDescent="0.25">
      <c r="A157" s="310"/>
      <c r="B157" s="311"/>
      <c r="C157" s="280"/>
      <c r="D157" s="306"/>
      <c r="E157" s="287"/>
      <c r="F157" s="288" t="e">
        <f>INDEX(Teamlists!A:D,MATCH($F$152,Teamlists!B:B,0)+5,4)</f>
        <v>#N/A</v>
      </c>
      <c r="G157" s="289"/>
      <c r="H157" s="290"/>
      <c r="I157" s="288"/>
      <c r="J157" s="288"/>
    </row>
    <row r="158" spans="1:13" ht="12.75" customHeight="1" x14ac:dyDescent="0.25">
      <c r="A158" s="298"/>
      <c r="B158" s="300"/>
      <c r="C158" s="280"/>
      <c r="D158" s="306"/>
      <c r="E158" s="287"/>
      <c r="F158" s="288" t="e">
        <f>INDEX(Teamlists!A:D,MATCH($F$152,Teamlists!B:B,0)+6,4)</f>
        <v>#N/A</v>
      </c>
      <c r="G158" s="289"/>
      <c r="H158" s="290"/>
      <c r="I158" s="288"/>
      <c r="J158" s="288"/>
    </row>
    <row r="159" spans="1:13" ht="12.75" customHeight="1" x14ac:dyDescent="0.25">
      <c r="A159" s="298"/>
      <c r="B159" s="300"/>
      <c r="C159" s="280"/>
      <c r="D159" s="306"/>
      <c r="E159" s="287"/>
      <c r="F159" s="288" t="e">
        <f>INDEX(Teamlists!A:D,MATCH($F$152,Teamlists!B:B,0)+7,4)</f>
        <v>#N/A</v>
      </c>
      <c r="G159" s="289"/>
      <c r="H159" s="290"/>
      <c r="I159" s="288"/>
      <c r="J159" s="288"/>
    </row>
    <row r="160" spans="1:13" ht="12.75" customHeight="1" x14ac:dyDescent="0.25">
      <c r="A160" s="298"/>
      <c r="B160" s="300"/>
      <c r="C160" s="280"/>
      <c r="D160" s="306"/>
      <c r="E160" s="287"/>
      <c r="F160" s="288" t="e">
        <f>INDEX(Teamlists!A:D,MATCH($F$152,Teamlists!B:B,0)+8,4)</f>
        <v>#N/A</v>
      </c>
      <c r="G160" s="289"/>
      <c r="H160" s="290"/>
      <c r="I160" s="288"/>
      <c r="J160" s="288"/>
    </row>
    <row r="161" spans="1:10" ht="12.75" customHeight="1" x14ac:dyDescent="0.25">
      <c r="A161" s="298"/>
      <c r="B161" s="300"/>
      <c r="C161" s="280"/>
      <c r="D161" s="306"/>
      <c r="E161" s="287"/>
      <c r="F161" s="288" t="e">
        <f>INDEX(Teamlists!A:D,MATCH($F$152,Teamlists!B:B,0)+9,4)</f>
        <v>#N/A</v>
      </c>
      <c r="G161" s="289"/>
      <c r="H161" s="290"/>
      <c r="I161" s="288"/>
      <c r="J161" s="288"/>
    </row>
    <row r="162" spans="1:10" ht="12.75" customHeight="1" x14ac:dyDescent="0.25">
      <c r="A162" s="298"/>
      <c r="B162" s="300"/>
      <c r="C162" s="280"/>
      <c r="D162" s="306"/>
      <c r="E162" s="287"/>
      <c r="F162" s="288" t="e">
        <f>INDEX(Teamlists!A:D,MATCH($F$152,Teamlists!B:B,0)+10,4)</f>
        <v>#N/A</v>
      </c>
      <c r="G162" s="289"/>
      <c r="H162" s="290"/>
      <c r="I162" s="288"/>
      <c r="J162" s="288"/>
    </row>
    <row r="163" spans="1:10" ht="12.75" customHeight="1" x14ac:dyDescent="0.25">
      <c r="A163" s="298"/>
      <c r="B163" s="300"/>
      <c r="C163" s="280"/>
      <c r="D163" s="306"/>
      <c r="E163" s="287"/>
      <c r="F163" s="288" t="e">
        <f>INDEX(Teamlists!A:D,MATCH($F$152,Teamlists!B:B,0)+11,4)</f>
        <v>#N/A</v>
      </c>
      <c r="G163" s="289"/>
      <c r="H163" s="290"/>
      <c r="I163" s="288"/>
      <c r="J163" s="288"/>
    </row>
    <row r="164" spans="1:10" ht="12.75" customHeight="1" thickBot="1" x14ac:dyDescent="0.3">
      <c r="A164" s="312"/>
      <c r="B164" s="313"/>
      <c r="C164" s="280"/>
      <c r="D164" s="306"/>
      <c r="E164" s="287"/>
      <c r="F164" s="288" t="e">
        <f>INDEX(Teamlists!A:D,MATCH($F$152,Teamlists!B:B,0)+12,4)</f>
        <v>#N/A</v>
      </c>
      <c r="G164" s="289"/>
      <c r="H164" s="290"/>
      <c r="I164" s="288"/>
      <c r="J164" s="288"/>
    </row>
    <row r="165" spans="1:10" ht="12.75" customHeight="1" x14ac:dyDescent="0.25">
      <c r="A165" s="280"/>
      <c r="B165" s="302"/>
      <c r="C165" s="280"/>
      <c r="D165" s="306"/>
      <c r="E165" s="287"/>
      <c r="F165" s="288" t="e">
        <f>INDEX(Teamlists!A:D,MATCH($F$152,Teamlists!B:B,0)+13,4)</f>
        <v>#N/A</v>
      </c>
      <c r="G165" s="289"/>
      <c r="H165" s="290"/>
      <c r="I165" s="288"/>
      <c r="J165" s="288"/>
    </row>
    <row r="166" spans="1:10" ht="12.75" customHeight="1" x14ac:dyDescent="0.25">
      <c r="A166" s="280"/>
      <c r="B166" s="302"/>
      <c r="C166" s="280"/>
      <c r="D166" s="306"/>
      <c r="E166" s="287"/>
      <c r="F166" s="288" t="e">
        <f>INDEX(Teamlists!A:D,MATCH($F$152,Teamlists!B:B,0)+14,4)</f>
        <v>#N/A</v>
      </c>
      <c r="G166" s="289"/>
      <c r="H166" s="290"/>
      <c r="I166" s="288"/>
      <c r="J166" s="288"/>
    </row>
    <row r="167" spans="1:10" ht="12.75" customHeight="1" x14ac:dyDescent="0.25">
      <c r="B167" s="302"/>
      <c r="C167" s="280"/>
      <c r="D167" s="302"/>
      <c r="E167" s="303" t="s">
        <v>87</v>
      </c>
      <c r="F167" s="303" t="s">
        <v>162</v>
      </c>
      <c r="G167" s="304">
        <f>SUM(G153:G166)</f>
        <v>0</v>
      </c>
      <c r="H167" s="280"/>
      <c r="I167" s="280"/>
      <c r="J167" s="280"/>
    </row>
    <row r="168" spans="1:10" ht="15" x14ac:dyDescent="0.25">
      <c r="A168" s="314" t="s">
        <v>165</v>
      </c>
      <c r="B168" s="302"/>
      <c r="C168" s="280"/>
      <c r="D168" s="302"/>
      <c r="E168" s="303"/>
      <c r="F168" s="303"/>
      <c r="G168" s="302"/>
      <c r="H168" s="280"/>
      <c r="I168" s="280"/>
      <c r="J168" s="280"/>
    </row>
    <row r="169" spans="1:10" s="344" customFormat="1" ht="10.199999999999999" x14ac:dyDescent="0.2">
      <c r="A169" s="339" t="s">
        <v>166</v>
      </c>
      <c r="B169" s="340"/>
      <c r="C169" s="341"/>
      <c r="D169" s="342"/>
      <c r="E169" s="343"/>
      <c r="F169" s="343"/>
      <c r="G169" s="342"/>
      <c r="H169" s="341"/>
      <c r="I169" s="341"/>
      <c r="J169" s="341"/>
    </row>
    <row r="170" spans="1:10" s="344" customFormat="1" ht="10.199999999999999" x14ac:dyDescent="0.2">
      <c r="A170" s="345"/>
      <c r="B170" s="340"/>
      <c r="C170" s="341"/>
      <c r="D170" s="342"/>
      <c r="E170" s="343"/>
      <c r="F170" s="343"/>
      <c r="G170" s="342"/>
      <c r="H170" s="341"/>
      <c r="I170" s="341"/>
      <c r="J170" s="341"/>
    </row>
    <row r="171" spans="1:10" s="344" customFormat="1" ht="10.199999999999999" x14ac:dyDescent="0.2">
      <c r="A171" s="346" t="s">
        <v>167</v>
      </c>
      <c r="B171" s="340"/>
      <c r="C171" s="341"/>
      <c r="D171" s="342"/>
      <c r="E171" s="343"/>
      <c r="F171" s="343"/>
      <c r="G171" s="342"/>
      <c r="H171" s="341"/>
      <c r="I171" s="341"/>
      <c r="J171" s="341"/>
    </row>
    <row r="172" spans="1:10" s="344" customFormat="1" ht="10.199999999999999" x14ac:dyDescent="0.2">
      <c r="A172" s="345" t="s">
        <v>168</v>
      </c>
      <c r="B172" s="340"/>
      <c r="C172" s="341"/>
      <c r="D172" s="342"/>
      <c r="E172" s="343"/>
      <c r="F172" s="343"/>
      <c r="G172" s="342"/>
      <c r="H172" s="341"/>
      <c r="I172" s="341"/>
      <c r="J172" s="341"/>
    </row>
    <row r="173" spans="1:10" s="344" customFormat="1" ht="10.199999999999999" x14ac:dyDescent="0.2">
      <c r="A173" s="345" t="s">
        <v>169</v>
      </c>
      <c r="B173" s="340"/>
      <c r="C173" s="341"/>
      <c r="D173" s="342"/>
      <c r="E173" s="343"/>
      <c r="F173" s="343"/>
      <c r="G173" s="342"/>
      <c r="H173" s="341"/>
      <c r="I173" s="341"/>
      <c r="J173" s="341"/>
    </row>
    <row r="174" spans="1:10" s="344" customFormat="1" ht="10.199999999999999" x14ac:dyDescent="0.2">
      <c r="A174" s="345" t="s">
        <v>294</v>
      </c>
      <c r="B174" s="340"/>
      <c r="C174" s="341"/>
      <c r="D174" s="342"/>
      <c r="E174" s="343"/>
      <c r="F174" s="343"/>
      <c r="G174" s="342"/>
      <c r="H174" s="341"/>
      <c r="I174" s="341"/>
      <c r="J174" s="341"/>
    </row>
    <row r="175" spans="1:10" s="344" customFormat="1" ht="10.199999999999999" x14ac:dyDescent="0.2">
      <c r="A175" s="347" t="s">
        <v>171</v>
      </c>
      <c r="B175" s="340"/>
      <c r="C175" s="341"/>
      <c r="D175" s="342"/>
      <c r="E175" s="343"/>
      <c r="F175" s="343"/>
      <c r="G175" s="342"/>
      <c r="H175" s="341"/>
      <c r="I175" s="341"/>
      <c r="J175" s="341"/>
    </row>
    <row r="176" spans="1:10" s="344" customFormat="1" ht="10.199999999999999" x14ac:dyDescent="0.2">
      <c r="A176" s="345"/>
      <c r="B176" s="340"/>
      <c r="C176" s="341"/>
      <c r="D176" s="342"/>
      <c r="E176" s="343"/>
      <c r="F176" s="343"/>
      <c r="G176" s="342"/>
      <c r="H176" s="341"/>
      <c r="I176" s="341"/>
      <c r="J176" s="341"/>
    </row>
    <row r="177" spans="1:10" s="344" customFormat="1" ht="10.199999999999999" x14ac:dyDescent="0.2">
      <c r="A177" s="345" t="s">
        <v>172</v>
      </c>
      <c r="B177" s="340"/>
      <c r="C177" s="341"/>
      <c r="D177" s="342"/>
      <c r="E177" s="343"/>
      <c r="F177" s="343"/>
      <c r="G177" s="342"/>
      <c r="H177" s="341"/>
      <c r="I177" s="341"/>
      <c r="J177" s="341"/>
    </row>
    <row r="178" spans="1:10" s="344" customFormat="1" ht="10.199999999999999" x14ac:dyDescent="0.2">
      <c r="A178" s="345" t="s">
        <v>173</v>
      </c>
      <c r="B178" s="340"/>
      <c r="C178" s="341"/>
      <c r="D178" s="342"/>
      <c r="E178" s="343"/>
      <c r="F178" s="343"/>
      <c r="G178" s="342"/>
      <c r="H178" s="341"/>
      <c r="I178" s="341"/>
      <c r="J178" s="341"/>
    </row>
    <row r="179" spans="1:10" s="344" customFormat="1" ht="10.199999999999999" x14ac:dyDescent="0.2">
      <c r="A179" s="345"/>
      <c r="B179" s="340"/>
      <c r="C179" s="341"/>
      <c r="D179" s="342"/>
      <c r="E179" s="343"/>
      <c r="F179" s="343"/>
      <c r="G179" s="342"/>
      <c r="H179" s="341"/>
      <c r="I179" s="341"/>
      <c r="J179" s="341"/>
    </row>
    <row r="180" spans="1:10" s="344" customFormat="1" ht="10.199999999999999" x14ac:dyDescent="0.2">
      <c r="A180" s="345" t="s">
        <v>174</v>
      </c>
      <c r="B180" s="340"/>
      <c r="C180" s="341"/>
      <c r="D180" s="342"/>
      <c r="E180" s="343"/>
      <c r="F180" s="343"/>
      <c r="G180" s="342"/>
      <c r="H180" s="341"/>
      <c r="I180" s="341"/>
      <c r="J180" s="341"/>
    </row>
    <row r="181" spans="1:10" s="344" customFormat="1" ht="10.199999999999999" x14ac:dyDescent="0.2">
      <c r="A181" s="345"/>
      <c r="B181" s="340"/>
      <c r="C181" s="341"/>
      <c r="D181" s="342"/>
      <c r="E181" s="343"/>
      <c r="F181" s="343"/>
      <c r="G181" s="342"/>
      <c r="H181" s="341"/>
      <c r="I181" s="341"/>
      <c r="J181" s="341"/>
    </row>
    <row r="182" spans="1:10" s="344" customFormat="1" ht="10.199999999999999" x14ac:dyDescent="0.2">
      <c r="A182" s="345" t="s">
        <v>175</v>
      </c>
      <c r="B182" s="340"/>
      <c r="C182" s="341"/>
      <c r="D182" s="342"/>
      <c r="E182" s="343"/>
      <c r="F182" s="343"/>
      <c r="G182" s="342"/>
      <c r="H182" s="341"/>
      <c r="I182" s="341"/>
      <c r="J182" s="341"/>
    </row>
    <row r="183" spans="1:10" s="344" customFormat="1" ht="12" customHeight="1" x14ac:dyDescent="0.2">
      <c r="A183" s="345" t="s">
        <v>176</v>
      </c>
      <c r="B183" s="340"/>
      <c r="C183" s="341"/>
      <c r="D183" s="342"/>
      <c r="E183" s="343"/>
      <c r="F183" s="343"/>
      <c r="G183" s="342"/>
      <c r="H183" s="341"/>
      <c r="I183" s="341"/>
      <c r="J183" s="341"/>
    </row>
    <row r="184" spans="1:10" s="344" customFormat="1" ht="6" customHeight="1" x14ac:dyDescent="0.2">
      <c r="A184" s="345"/>
      <c r="B184" s="340"/>
      <c r="C184" s="341"/>
      <c r="D184" s="342"/>
      <c r="E184" s="343"/>
      <c r="F184" s="343"/>
      <c r="G184" s="342"/>
      <c r="H184" s="341"/>
      <c r="I184" s="341"/>
      <c r="J184" s="341"/>
    </row>
    <row r="185" spans="1:10" s="344" customFormat="1" ht="12" customHeight="1" x14ac:dyDescent="0.2">
      <c r="A185" s="345" t="s">
        <v>177</v>
      </c>
      <c r="B185" s="340"/>
      <c r="C185" s="341"/>
      <c r="D185" s="342"/>
      <c r="E185" s="343"/>
      <c r="F185" s="343"/>
      <c r="G185" s="342"/>
      <c r="H185" s="341"/>
      <c r="I185" s="341"/>
      <c r="J185" s="341"/>
    </row>
    <row r="186" spans="1:10" s="344" customFormat="1" ht="12" customHeight="1" x14ac:dyDescent="0.2">
      <c r="A186" s="345" t="s">
        <v>178</v>
      </c>
      <c r="B186" s="340"/>
      <c r="C186" s="341"/>
      <c r="D186" s="342"/>
      <c r="E186" s="343"/>
      <c r="F186" s="343"/>
      <c r="G186" s="342"/>
      <c r="H186" s="341"/>
      <c r="I186" s="341"/>
      <c r="J186" s="341"/>
    </row>
    <row r="187" spans="1:10" s="344" customFormat="1" ht="12" customHeight="1" x14ac:dyDescent="0.2">
      <c r="A187" s="345" t="s">
        <v>179</v>
      </c>
      <c r="B187" s="340"/>
      <c r="C187" s="341"/>
      <c r="D187" s="342"/>
      <c r="E187" s="343"/>
      <c r="F187" s="343"/>
      <c r="G187" s="342"/>
      <c r="H187" s="341"/>
      <c r="I187" s="341"/>
      <c r="J187" s="341"/>
    </row>
    <row r="188" spans="1:10" s="344" customFormat="1" ht="6" customHeight="1" x14ac:dyDescent="0.2">
      <c r="A188" s="345"/>
      <c r="B188" s="340"/>
      <c r="C188" s="341"/>
      <c r="D188" s="342"/>
      <c r="E188" s="343"/>
      <c r="F188" s="343"/>
      <c r="G188" s="342"/>
      <c r="H188" s="341"/>
      <c r="I188" s="341"/>
      <c r="J188" s="341"/>
    </row>
    <row r="189" spans="1:10" s="344" customFormat="1" ht="15.75" customHeight="1" x14ac:dyDescent="0.2">
      <c r="A189" s="346" t="s">
        <v>180</v>
      </c>
      <c r="B189" s="340"/>
      <c r="C189" s="341"/>
      <c r="D189" s="342"/>
      <c r="E189" s="343"/>
      <c r="F189" s="343"/>
      <c r="G189" s="342"/>
      <c r="H189" s="341"/>
      <c r="I189" s="341"/>
      <c r="J189" s="341"/>
    </row>
    <row r="190" spans="1:10" s="344" customFormat="1" ht="12" customHeight="1" x14ac:dyDescent="0.2">
      <c r="A190" s="345" t="s">
        <v>181</v>
      </c>
      <c r="B190" s="340"/>
      <c r="C190" s="341"/>
      <c r="D190" s="342"/>
      <c r="E190" s="343"/>
      <c r="F190" s="343"/>
      <c r="G190" s="342"/>
      <c r="H190" s="341"/>
      <c r="I190" s="341"/>
      <c r="J190" s="341"/>
    </row>
    <row r="191" spans="1:10" s="344" customFormat="1" ht="6" customHeight="1" x14ac:dyDescent="0.2">
      <c r="A191" s="345"/>
      <c r="B191" s="340"/>
      <c r="C191" s="341"/>
      <c r="D191" s="342"/>
      <c r="E191" s="343"/>
      <c r="F191" s="343"/>
      <c r="G191" s="342"/>
      <c r="H191" s="341"/>
      <c r="I191" s="341"/>
      <c r="J191" s="341"/>
    </row>
    <row r="192" spans="1:10" s="344" customFormat="1" ht="12" customHeight="1" x14ac:dyDescent="0.2">
      <c r="A192" s="345" t="s">
        <v>182</v>
      </c>
      <c r="B192" s="340"/>
      <c r="C192" s="341"/>
      <c r="D192" s="342"/>
      <c r="E192" s="343"/>
      <c r="F192" s="343"/>
      <c r="G192" s="342"/>
      <c r="H192" s="341"/>
      <c r="I192" s="341"/>
      <c r="J192" s="341"/>
    </row>
    <row r="193" spans="1:29" s="344" customFormat="1" ht="6" customHeight="1" x14ac:dyDescent="0.2">
      <c r="A193" s="345"/>
      <c r="B193" s="340"/>
      <c r="C193" s="341"/>
      <c r="D193" s="342"/>
      <c r="E193" s="343"/>
      <c r="F193" s="343"/>
      <c r="G193" s="342"/>
      <c r="H193" s="341"/>
      <c r="I193" s="341"/>
      <c r="J193" s="341"/>
    </row>
    <row r="194" spans="1:29" s="344" customFormat="1" ht="4.5" customHeight="1" x14ac:dyDescent="0.2">
      <c r="A194" s="345"/>
      <c r="B194" s="340"/>
      <c r="C194" s="341"/>
      <c r="D194" s="342"/>
      <c r="E194" s="343"/>
      <c r="F194" s="343"/>
      <c r="G194" s="342"/>
      <c r="H194" s="341"/>
      <c r="I194" s="341"/>
      <c r="J194" s="341"/>
    </row>
    <row r="195" spans="1:29" s="349" customFormat="1" ht="15.75" customHeight="1" x14ac:dyDescent="0.3">
      <c r="A195" s="532" t="s">
        <v>296</v>
      </c>
      <c r="B195" s="531"/>
      <c r="C195" s="531"/>
      <c r="D195" s="531"/>
      <c r="E195" s="531"/>
      <c r="F195" s="531"/>
      <c r="G195" s="531"/>
      <c r="H195" s="531"/>
      <c r="I195" s="531"/>
      <c r="J195" s="531"/>
      <c r="K195" s="348"/>
      <c r="L195" s="348"/>
      <c r="M195" s="348"/>
      <c r="N195" s="348"/>
      <c r="O195" s="348"/>
      <c r="P195" s="348"/>
      <c r="Q195" s="348"/>
      <c r="R195" s="348"/>
      <c r="S195" s="348"/>
      <c r="T195" s="348"/>
      <c r="U195" s="348"/>
      <c r="V195" s="348"/>
      <c r="W195" s="348"/>
      <c r="X195" s="348"/>
      <c r="Y195" s="348"/>
      <c r="Z195" s="348"/>
      <c r="AA195" s="348"/>
      <c r="AB195" s="348"/>
      <c r="AC195" s="348"/>
    </row>
    <row r="196" spans="1:29" s="336" customFormat="1" ht="11.1" customHeight="1" x14ac:dyDescent="0.3">
      <c r="A196" s="530" t="s">
        <v>295</v>
      </c>
      <c r="B196" s="531"/>
      <c r="C196" s="531"/>
      <c r="D196" s="531"/>
      <c r="E196" s="531"/>
      <c r="F196" s="531"/>
      <c r="G196" s="531"/>
      <c r="H196" s="531"/>
      <c r="I196" s="531"/>
      <c r="J196" s="531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  <c r="AA196" s="335"/>
      <c r="AB196" s="335"/>
      <c r="AC196" s="335"/>
    </row>
    <row r="197" spans="1:29" s="336" customFormat="1" ht="11.1" customHeight="1" x14ac:dyDescent="0.3">
      <c r="A197" s="530" t="s">
        <v>295</v>
      </c>
      <c r="B197" s="531"/>
      <c r="C197" s="531"/>
      <c r="D197" s="531"/>
      <c r="E197" s="531"/>
      <c r="F197" s="531"/>
      <c r="G197" s="531"/>
      <c r="H197" s="531"/>
      <c r="I197" s="531"/>
      <c r="J197" s="531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</row>
    <row r="198" spans="1:29" s="348" customFormat="1" ht="11.1" customHeight="1" x14ac:dyDescent="0.2">
      <c r="A198" s="345"/>
    </row>
    <row r="199" spans="1:29" s="336" customFormat="1" ht="11.1" customHeight="1" x14ac:dyDescent="0.3">
      <c r="A199" s="532" t="s">
        <v>297</v>
      </c>
      <c r="B199" s="531"/>
      <c r="C199" s="531"/>
      <c r="D199" s="531"/>
      <c r="E199" s="531"/>
      <c r="F199" s="531"/>
      <c r="G199" s="531"/>
      <c r="H199" s="531"/>
      <c r="I199" s="531"/>
      <c r="J199" s="531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  <c r="AA199" s="335"/>
      <c r="AB199" s="335"/>
      <c r="AC199" s="335"/>
    </row>
    <row r="200" spans="1:29" s="336" customFormat="1" ht="11.1" customHeight="1" x14ac:dyDescent="0.3">
      <c r="A200" s="530" t="s">
        <v>295</v>
      </c>
      <c r="B200" s="531"/>
      <c r="C200" s="531"/>
      <c r="D200" s="531"/>
      <c r="E200" s="531"/>
      <c r="F200" s="531"/>
      <c r="G200" s="531"/>
      <c r="H200" s="531"/>
      <c r="I200" s="531"/>
      <c r="J200" s="531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  <c r="AA200" s="335"/>
      <c r="AB200" s="335"/>
      <c r="AC200" s="335"/>
    </row>
    <row r="201" spans="1:29" s="336" customFormat="1" ht="11.1" customHeight="1" thickBot="1" x14ac:dyDescent="0.35">
      <c r="A201" s="530" t="s">
        <v>295</v>
      </c>
      <c r="B201" s="531"/>
      <c r="C201" s="531"/>
      <c r="D201" s="531"/>
      <c r="E201" s="531"/>
      <c r="F201" s="531"/>
      <c r="G201" s="531"/>
      <c r="H201" s="531"/>
      <c r="I201" s="531"/>
      <c r="J201" s="531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  <c r="AA201" s="335"/>
      <c r="AB201" s="335"/>
      <c r="AC201" s="335"/>
    </row>
    <row r="202" spans="1:29" ht="15" customHeight="1" thickBot="1" x14ac:dyDescent="0.3">
      <c r="A202" s="535" t="s">
        <v>147</v>
      </c>
      <c r="B202" s="536"/>
      <c r="C202" s="280"/>
      <c r="D202" s="281"/>
      <c r="E202" s="282" t="s">
        <v>148</v>
      </c>
      <c r="F202" s="279" t="str">
        <f>Roster!H122</f>
        <v>SOS</v>
      </c>
      <c r="G202" s="283" t="s">
        <v>149</v>
      </c>
      <c r="H202" s="283" t="s">
        <v>150</v>
      </c>
      <c r="I202" s="283" t="s">
        <v>151</v>
      </c>
      <c r="J202" s="283" t="s">
        <v>152</v>
      </c>
      <c r="M202" s="285"/>
    </row>
    <row r="203" spans="1:29" ht="12.75" customHeight="1" x14ac:dyDescent="0.25">
      <c r="A203" s="537" t="s">
        <v>153</v>
      </c>
      <c r="B203" s="538"/>
      <c r="C203" s="280"/>
      <c r="D203" s="286"/>
      <c r="E203" s="287"/>
      <c r="F203" s="288" t="str">
        <f>INDEX(Teamlists!A:D,MATCH($F$202,Teamlists!B:B,0)+1,4)</f>
        <v>Andrew Winch</v>
      </c>
      <c r="G203" s="289"/>
      <c r="H203" s="290"/>
      <c r="I203" s="288"/>
      <c r="J203" s="288"/>
    </row>
    <row r="204" spans="1:29" ht="12.75" customHeight="1" x14ac:dyDescent="0.25">
      <c r="A204" s="539" t="str">
        <f>A3</f>
        <v>Pennant 2 2014 2nd Semi Final</v>
      </c>
      <c r="B204" s="540"/>
      <c r="C204" s="280"/>
      <c r="D204" s="286"/>
      <c r="E204" s="287"/>
      <c r="F204" s="288" t="str">
        <f>INDEX(Teamlists!A:D,MATCH($F$202,Teamlists!B:B,0)+2,4)</f>
        <v>Bob Schlesinger</v>
      </c>
      <c r="G204" s="289"/>
      <c r="H204" s="290"/>
      <c r="I204" s="288"/>
      <c r="J204" s="288"/>
    </row>
    <row r="205" spans="1:29" ht="12.75" customHeight="1" thickBot="1" x14ac:dyDescent="0.3">
      <c r="A205" s="541">
        <f>Roster!F116</f>
        <v>42319</v>
      </c>
      <c r="B205" s="542"/>
      <c r="C205" s="280"/>
      <c r="D205" s="286"/>
      <c r="E205" s="287"/>
      <c r="F205" s="288" t="str">
        <f>INDEX(Teamlists!A:D,MATCH($F$202,Teamlists!B:B,0)+3,4)</f>
        <v>Chris Schuecker</v>
      </c>
      <c r="G205" s="289"/>
      <c r="H205" s="290"/>
      <c r="I205" s="288"/>
      <c r="J205" s="288"/>
    </row>
    <row r="206" spans="1:29" ht="12.75" customHeight="1" thickBot="1" x14ac:dyDescent="0.3">
      <c r="A206" s="291"/>
      <c r="B206" s="292"/>
      <c r="C206" s="280"/>
      <c r="D206" s="286"/>
      <c r="E206" s="287"/>
      <c r="F206" s="288" t="str">
        <f>INDEX(Teamlists!A:D,MATCH($F$202,Teamlists!B:B,0)+4,4)</f>
        <v>Damien Jacobs</v>
      </c>
      <c r="G206" s="289"/>
      <c r="H206" s="290"/>
      <c r="I206" s="288"/>
      <c r="J206" s="288"/>
    </row>
    <row r="207" spans="1:29" ht="12.75" customHeight="1" x14ac:dyDescent="0.25">
      <c r="A207" s="543" t="str">
        <f>Roster!H121</f>
        <v>Ron Mawbey Cup</v>
      </c>
      <c r="B207" s="544"/>
      <c r="C207" s="280"/>
      <c r="D207" s="286"/>
      <c r="E207" s="287"/>
      <c r="F207" s="288" t="str">
        <f>INDEX(Teamlists!A:D,MATCH($F$202,Teamlists!B:B,0)+5,4)</f>
        <v>David Moody</v>
      </c>
      <c r="G207" s="289"/>
      <c r="H207" s="290"/>
      <c r="I207" s="288"/>
      <c r="J207" s="288"/>
    </row>
    <row r="208" spans="1:29" ht="12.75" customHeight="1" x14ac:dyDescent="0.25">
      <c r="A208" s="295" t="s">
        <v>155</v>
      </c>
      <c r="B208" s="296" t="str">
        <f>Roster!H117</f>
        <v>Court 3</v>
      </c>
      <c r="C208" s="280"/>
      <c r="D208" s="286"/>
      <c r="E208" s="287"/>
      <c r="F208" s="288" t="str">
        <f>INDEX(Teamlists!A:D,MATCH($F$202,Teamlists!B:B,0)+6,4)</f>
        <v>Ed Jamieson</v>
      </c>
      <c r="G208" s="289"/>
      <c r="H208" s="290"/>
      <c r="I208" s="288"/>
      <c r="J208" s="288"/>
    </row>
    <row r="209" spans="1:13" ht="12.75" customHeight="1" x14ac:dyDescent="0.25">
      <c r="A209" s="295" t="s">
        <v>156</v>
      </c>
      <c r="B209" s="297" t="str">
        <f>Roster!B121</f>
        <v>8:00pm</v>
      </c>
      <c r="C209" s="280"/>
      <c r="D209" s="286"/>
      <c r="E209" s="287"/>
      <c r="F209" s="288" t="str">
        <f>INDEX(Teamlists!A:D,MATCH($F$202,Teamlists!B:B,0)+7,4)</f>
        <v>Paul McCartney</v>
      </c>
      <c r="G209" s="289"/>
      <c r="H209" s="290"/>
      <c r="I209" s="288"/>
      <c r="J209" s="288"/>
    </row>
    <row r="210" spans="1:13" ht="12.75" customHeight="1" x14ac:dyDescent="0.25">
      <c r="A210" s="295"/>
      <c r="B210" s="297"/>
      <c r="C210" s="280"/>
      <c r="D210" s="286"/>
      <c r="E210" s="287"/>
      <c r="F210" s="288" t="str">
        <f>INDEX(Teamlists!A:D,MATCH($F$202,Teamlists!B:B,0)+8,4)</f>
        <v>Rohan Thurstans</v>
      </c>
      <c r="G210" s="289"/>
      <c r="H210" s="290"/>
      <c r="I210" s="288"/>
      <c r="J210" s="288"/>
    </row>
    <row r="211" spans="1:13" ht="12.75" customHeight="1" x14ac:dyDescent="0.25">
      <c r="A211" s="295"/>
      <c r="B211" s="297"/>
      <c r="C211" s="280"/>
      <c r="D211" s="286"/>
      <c r="E211" s="287"/>
      <c r="F211" s="288" t="str">
        <f>INDEX(Teamlists!A:D,MATCH($F$202,Teamlists!B:B,0)+9,4)</f>
        <v>Scott Cooper</v>
      </c>
      <c r="G211" s="289"/>
      <c r="H211" s="290"/>
      <c r="I211" s="288"/>
      <c r="J211" s="288"/>
    </row>
    <row r="212" spans="1:13" ht="12.75" customHeight="1" x14ac:dyDescent="0.25">
      <c r="A212" s="298" t="s">
        <v>157</v>
      </c>
      <c r="B212" s="299"/>
      <c r="C212" s="280"/>
      <c r="D212" s="286"/>
      <c r="E212" s="287"/>
      <c r="F212" s="288" t="str">
        <f>INDEX(Teamlists!A:D,MATCH($F$202,Teamlists!B:B,0)+10,4)</f>
        <v>Sven Doedens</v>
      </c>
      <c r="G212" s="289"/>
      <c r="H212" s="290"/>
      <c r="I212" s="288"/>
      <c r="J212" s="288"/>
    </row>
    <row r="213" spans="1:13" ht="12.75" customHeight="1" x14ac:dyDescent="0.25">
      <c r="A213" s="298" t="s">
        <v>158</v>
      </c>
      <c r="B213" s="300"/>
      <c r="C213" s="280"/>
      <c r="D213" s="286"/>
      <c r="E213" s="287"/>
      <c r="F213" s="288">
        <f>INDEX(Teamlists!A:D,MATCH($F$202,Teamlists!B:B,0)+11,4)</f>
        <v>0</v>
      </c>
      <c r="G213" s="289"/>
      <c r="H213" s="290"/>
      <c r="I213" s="288"/>
      <c r="J213" s="288"/>
    </row>
    <row r="214" spans="1:13" ht="12.75" customHeight="1" x14ac:dyDescent="0.25">
      <c r="A214" s="298"/>
      <c r="B214" s="300"/>
      <c r="C214" s="280"/>
      <c r="D214" s="286"/>
      <c r="E214" s="287"/>
      <c r="F214" s="288">
        <f>INDEX(Teamlists!A:D,MATCH($F$202,Teamlists!B:B,0)+12,4)</f>
        <v>0</v>
      </c>
      <c r="G214" s="289"/>
      <c r="H214" s="290"/>
      <c r="I214" s="288"/>
      <c r="J214" s="288"/>
    </row>
    <row r="215" spans="1:13" ht="12.75" customHeight="1" x14ac:dyDescent="0.25">
      <c r="A215" s="301" t="s">
        <v>159</v>
      </c>
      <c r="B215" s="300"/>
      <c r="C215" s="280"/>
      <c r="D215" s="286"/>
      <c r="E215" s="287"/>
      <c r="F215" s="288" t="str">
        <f>INDEX(Teamlists!A:D,MATCH($F$202,Teamlists!B:B,0)+13,4)</f>
        <v xml:space="preserve"> </v>
      </c>
      <c r="G215" s="289"/>
      <c r="H215" s="290"/>
      <c r="I215" s="288"/>
      <c r="J215" s="288"/>
    </row>
    <row r="216" spans="1:13" ht="12.75" customHeight="1" x14ac:dyDescent="0.25">
      <c r="A216" s="298" t="s">
        <v>160</v>
      </c>
      <c r="B216" s="300"/>
      <c r="C216" s="280"/>
      <c r="D216" s="286"/>
      <c r="E216" s="287"/>
      <c r="F216" s="288" t="str">
        <f>INDEX(Teamlists!A:D,MATCH($F$202,Teamlists!B:B,0)+14,4)</f>
        <v xml:space="preserve"> </v>
      </c>
      <c r="G216" s="289"/>
      <c r="H216" s="290"/>
      <c r="I216" s="288"/>
      <c r="J216" s="288"/>
    </row>
    <row r="217" spans="1:13" ht="12.75" customHeight="1" x14ac:dyDescent="0.25">
      <c r="A217" s="298" t="s">
        <v>161</v>
      </c>
      <c r="B217" s="296"/>
      <c r="C217" s="280"/>
      <c r="D217" s="302"/>
      <c r="E217" s="303" t="s">
        <v>87</v>
      </c>
      <c r="F217" s="303" t="s">
        <v>162</v>
      </c>
      <c r="G217" s="304">
        <f>SUM(G203:G216)</f>
        <v>0</v>
      </c>
      <c r="H217" s="280"/>
      <c r="I217" s="280"/>
      <c r="J217" s="280"/>
    </row>
    <row r="218" spans="1:13" ht="6" customHeight="1" x14ac:dyDescent="0.25">
      <c r="A218" s="298"/>
      <c r="B218" s="300"/>
      <c r="C218" s="280"/>
    </row>
    <row r="219" spans="1:13" ht="15" customHeight="1" thickBot="1" x14ac:dyDescent="0.3">
      <c r="A219" s="298"/>
      <c r="B219" s="296"/>
      <c r="C219" s="280"/>
      <c r="D219" s="281"/>
      <c r="E219" s="282" t="s">
        <v>163</v>
      </c>
      <c r="F219" s="279" t="str">
        <f>Roster!H123</f>
        <v>Aquaholics</v>
      </c>
      <c r="G219" s="283" t="s">
        <v>149</v>
      </c>
      <c r="H219" s="283" t="s">
        <v>150</v>
      </c>
      <c r="I219" s="283" t="s">
        <v>151</v>
      </c>
      <c r="J219" s="283" t="s">
        <v>152</v>
      </c>
    </row>
    <row r="220" spans="1:13" ht="12.75" customHeight="1" x14ac:dyDescent="0.25">
      <c r="A220" s="298"/>
      <c r="B220" s="300"/>
      <c r="C220" s="280"/>
      <c r="D220" s="306"/>
      <c r="E220" s="307"/>
      <c r="F220" s="288" t="str">
        <f>INDEX(Teamlists!A:D,MATCH($F$219,Teamlists!B:B,0)+1,4)</f>
        <v>Steve Kilpatrick ©</v>
      </c>
      <c r="G220" s="289"/>
      <c r="H220" s="290"/>
      <c r="I220" s="288"/>
      <c r="J220" s="288"/>
    </row>
    <row r="221" spans="1:13" ht="12.75" customHeight="1" x14ac:dyDescent="0.25">
      <c r="A221" s="298" t="s">
        <v>164</v>
      </c>
      <c r="B221" s="300"/>
      <c r="C221" s="280"/>
      <c r="D221" s="306"/>
      <c r="E221" s="308"/>
      <c r="F221" s="288" t="str">
        <f>INDEX(Teamlists!A:D,MATCH($F$219,Teamlists!B:B,0)+2,4)</f>
        <v>Olivia Sanderson</v>
      </c>
      <c r="G221" s="289"/>
      <c r="H221" s="290"/>
      <c r="I221" s="288"/>
      <c r="J221" s="288"/>
    </row>
    <row r="222" spans="1:13" ht="12.75" customHeight="1" x14ac:dyDescent="0.25">
      <c r="A222" s="533">
        <f>Roster!L287</f>
        <v>0</v>
      </c>
      <c r="B222" s="534"/>
      <c r="C222" s="280"/>
      <c r="D222" s="306"/>
      <c r="E222" s="308"/>
      <c r="F222" s="288" t="str">
        <f>INDEX(Teamlists!A:D,MATCH($F$219,Teamlists!B:B,0)+3,4)</f>
        <v>Brett Blandford</v>
      </c>
      <c r="G222" s="289"/>
      <c r="H222" s="290"/>
      <c r="I222" s="288"/>
      <c r="J222" s="288"/>
    </row>
    <row r="223" spans="1:13" ht="12.75" customHeight="1" x14ac:dyDescent="0.25">
      <c r="A223" s="533"/>
      <c r="B223" s="534"/>
      <c r="C223" s="280"/>
      <c r="D223" s="306"/>
      <c r="E223" s="287"/>
      <c r="F223" s="288" t="str">
        <f>INDEX(Teamlists!A:D,MATCH($F$219,Teamlists!B:B,0)+4,4)</f>
        <v>Chris Schuecker</v>
      </c>
      <c r="G223" s="289"/>
      <c r="H223" s="290"/>
      <c r="I223" s="288"/>
      <c r="J223" s="288"/>
      <c r="M223" s="309"/>
    </row>
    <row r="224" spans="1:13" ht="12.75" customHeight="1" x14ac:dyDescent="0.25">
      <c r="A224" s="310"/>
      <c r="B224" s="311"/>
      <c r="C224" s="280"/>
      <c r="D224" s="306"/>
      <c r="E224" s="287"/>
      <c r="F224" s="288" t="str">
        <f>INDEX(Teamlists!A:D,MATCH($F$219,Teamlists!B:B,0)+5,4)</f>
        <v>Jeremy Sugden</v>
      </c>
      <c r="G224" s="289"/>
      <c r="H224" s="290"/>
      <c r="I224" s="288"/>
      <c r="J224" s="288"/>
    </row>
    <row r="225" spans="1:10" ht="12.75" customHeight="1" x14ac:dyDescent="0.25">
      <c r="A225" s="298"/>
      <c r="B225" s="300"/>
      <c r="C225" s="280"/>
      <c r="D225" s="306"/>
      <c r="E225" s="287"/>
      <c r="F225" s="288" t="str">
        <f>INDEX(Teamlists!A:D,MATCH($F$219,Teamlists!B:B,0)+6,4)</f>
        <v>Matt Baker</v>
      </c>
      <c r="G225" s="289"/>
      <c r="H225" s="290"/>
      <c r="I225" s="288"/>
      <c r="J225" s="288"/>
    </row>
    <row r="226" spans="1:10" ht="12.75" customHeight="1" x14ac:dyDescent="0.25">
      <c r="A226" s="298"/>
      <c r="B226" s="300"/>
      <c r="C226" s="280"/>
      <c r="D226" s="306"/>
      <c r="E226" s="287"/>
      <c r="F226" s="288" t="str">
        <f>INDEX(Teamlists!A:D,MATCH($F$219,Teamlists!B:B,0)+7,4)</f>
        <v>Nick Johnston</v>
      </c>
      <c r="G226" s="289"/>
      <c r="H226" s="290"/>
      <c r="I226" s="288"/>
      <c r="J226" s="288"/>
    </row>
    <row r="227" spans="1:10" ht="12.75" customHeight="1" x14ac:dyDescent="0.25">
      <c r="A227" s="298"/>
      <c r="B227" s="300"/>
      <c r="C227" s="280"/>
      <c r="D227" s="306"/>
      <c r="E227" s="287"/>
      <c r="F227" s="288" t="str">
        <f>INDEX(Teamlists!A:D,MATCH($F$219,Teamlists!B:B,0)+8,4)</f>
        <v>Robbie Kilpatrick</v>
      </c>
      <c r="G227" s="289"/>
      <c r="H227" s="290"/>
      <c r="I227" s="288"/>
      <c r="J227" s="288"/>
    </row>
    <row r="228" spans="1:10" ht="12.75" customHeight="1" x14ac:dyDescent="0.25">
      <c r="A228" s="298"/>
      <c r="B228" s="300"/>
      <c r="C228" s="280"/>
      <c r="D228" s="306"/>
      <c r="E228" s="287"/>
      <c r="F228" s="288" t="str">
        <f>INDEX(Teamlists!A:D,MATCH($F$219,Teamlists!B:B,0)+9,4)</f>
        <v>Scott Allen</v>
      </c>
      <c r="G228" s="289"/>
      <c r="H228" s="290"/>
      <c r="I228" s="288"/>
      <c r="J228" s="288"/>
    </row>
    <row r="229" spans="1:10" ht="12.75" customHeight="1" x14ac:dyDescent="0.25">
      <c r="A229" s="298"/>
      <c r="B229" s="300"/>
      <c r="C229" s="280"/>
      <c r="D229" s="306"/>
      <c r="E229" s="287"/>
      <c r="F229" s="288" t="str">
        <f>INDEX(Teamlists!A:D,MATCH($F$219,Teamlists!B:B,0)+10,4)</f>
        <v>Rowan Trebilco</v>
      </c>
      <c r="G229" s="289"/>
      <c r="H229" s="290"/>
      <c r="I229" s="288"/>
      <c r="J229" s="288"/>
    </row>
    <row r="230" spans="1:10" ht="12.75" customHeight="1" x14ac:dyDescent="0.25">
      <c r="A230" s="298"/>
      <c r="B230" s="300"/>
      <c r="C230" s="280"/>
      <c r="D230" s="306"/>
      <c r="E230" s="287"/>
      <c r="F230" s="288">
        <f>INDEX(Teamlists!A:D,MATCH($F$219,Teamlists!B:B,0)+11,4)</f>
        <v>0</v>
      </c>
      <c r="G230" s="289"/>
      <c r="H230" s="290"/>
      <c r="I230" s="288"/>
      <c r="J230" s="288"/>
    </row>
    <row r="231" spans="1:10" ht="12.75" customHeight="1" thickBot="1" x14ac:dyDescent="0.3">
      <c r="A231" s="312"/>
      <c r="B231" s="313"/>
      <c r="C231" s="280"/>
      <c r="D231" s="306"/>
      <c r="E231" s="287"/>
      <c r="F231" s="288" t="str">
        <f>INDEX(Teamlists!A:D,MATCH($F$219,Teamlists!B:B,0)+12,4)</f>
        <v xml:space="preserve"> </v>
      </c>
      <c r="G231" s="289"/>
      <c r="H231" s="290"/>
      <c r="I231" s="288"/>
      <c r="J231" s="288"/>
    </row>
    <row r="232" spans="1:10" ht="12.75" customHeight="1" x14ac:dyDescent="0.25">
      <c r="A232" s="280"/>
      <c r="B232" s="302"/>
      <c r="C232" s="280"/>
      <c r="D232" s="306"/>
      <c r="E232" s="287"/>
      <c r="F232" s="288" t="str">
        <f>INDEX(Teamlists!A:D,MATCH($F$219,Teamlists!B:B,0)+13,4)</f>
        <v xml:space="preserve"> </v>
      </c>
      <c r="G232" s="289"/>
      <c r="H232" s="290"/>
      <c r="I232" s="288"/>
      <c r="J232" s="288"/>
    </row>
    <row r="233" spans="1:10" ht="12.75" customHeight="1" x14ac:dyDescent="0.25">
      <c r="A233" s="280"/>
      <c r="B233" s="302"/>
      <c r="C233" s="280"/>
      <c r="D233" s="306"/>
      <c r="E233" s="287"/>
      <c r="F233" s="288" t="str">
        <f>INDEX(Teamlists!A:D,MATCH($F$219,Teamlists!B:B,0)+14,4)</f>
        <v xml:space="preserve"> </v>
      </c>
      <c r="G233" s="289"/>
      <c r="H233" s="290"/>
      <c r="I233" s="288"/>
      <c r="J233" s="288"/>
    </row>
    <row r="234" spans="1:10" ht="12.75" customHeight="1" x14ac:dyDescent="0.25">
      <c r="B234" s="302"/>
      <c r="C234" s="280"/>
      <c r="D234" s="302"/>
      <c r="E234" s="303" t="s">
        <v>87</v>
      </c>
      <c r="F234" s="303" t="s">
        <v>162</v>
      </c>
      <c r="G234" s="304">
        <f>SUM(G220:G233)</f>
        <v>0</v>
      </c>
      <c r="H234" s="280"/>
      <c r="I234" s="280"/>
      <c r="J234" s="280"/>
    </row>
    <row r="235" spans="1:10" ht="15" x14ac:dyDescent="0.25">
      <c r="A235" s="314" t="s">
        <v>165</v>
      </c>
      <c r="B235" s="302"/>
      <c r="C235" s="280"/>
      <c r="D235" s="302"/>
      <c r="E235" s="303"/>
      <c r="F235" s="303"/>
      <c r="G235" s="302"/>
      <c r="H235" s="280"/>
      <c r="I235" s="280"/>
      <c r="J235" s="280"/>
    </row>
    <row r="236" spans="1:10" s="344" customFormat="1" ht="10.199999999999999" x14ac:dyDescent="0.2">
      <c r="A236" s="339" t="s">
        <v>166</v>
      </c>
      <c r="B236" s="340"/>
      <c r="C236" s="341"/>
      <c r="D236" s="342"/>
      <c r="E236" s="343"/>
      <c r="F236" s="343"/>
      <c r="G236" s="342"/>
      <c r="H236" s="341"/>
      <c r="I236" s="341"/>
      <c r="J236" s="341"/>
    </row>
    <row r="237" spans="1:10" s="344" customFormat="1" ht="10.199999999999999" x14ac:dyDescent="0.2">
      <c r="A237" s="345"/>
      <c r="B237" s="340"/>
      <c r="C237" s="341"/>
      <c r="D237" s="342"/>
      <c r="E237" s="343"/>
      <c r="F237" s="343"/>
      <c r="G237" s="342"/>
      <c r="H237" s="341"/>
      <c r="I237" s="341"/>
      <c r="J237" s="341"/>
    </row>
    <row r="238" spans="1:10" s="344" customFormat="1" ht="10.199999999999999" x14ac:dyDescent="0.2">
      <c r="A238" s="346" t="s">
        <v>167</v>
      </c>
      <c r="B238" s="340"/>
      <c r="C238" s="341"/>
      <c r="D238" s="342"/>
      <c r="E238" s="343"/>
      <c r="F238" s="343"/>
      <c r="G238" s="342"/>
      <c r="H238" s="341"/>
      <c r="I238" s="341"/>
      <c r="J238" s="341"/>
    </row>
    <row r="239" spans="1:10" s="344" customFormat="1" ht="10.199999999999999" x14ac:dyDescent="0.2">
      <c r="A239" s="345" t="s">
        <v>168</v>
      </c>
      <c r="B239" s="340"/>
      <c r="C239" s="341"/>
      <c r="D239" s="342"/>
      <c r="E239" s="343"/>
      <c r="F239" s="343"/>
      <c r="G239" s="342"/>
      <c r="H239" s="341"/>
      <c r="I239" s="341"/>
      <c r="J239" s="341"/>
    </row>
    <row r="240" spans="1:10" s="344" customFormat="1" ht="10.199999999999999" x14ac:dyDescent="0.2">
      <c r="A240" s="345" t="s">
        <v>169</v>
      </c>
      <c r="B240" s="340"/>
      <c r="C240" s="341"/>
      <c r="D240" s="342"/>
      <c r="E240" s="343"/>
      <c r="F240" s="343"/>
      <c r="G240" s="342"/>
      <c r="H240" s="341"/>
      <c r="I240" s="341"/>
      <c r="J240" s="341"/>
    </row>
    <row r="241" spans="1:10" s="344" customFormat="1" ht="10.199999999999999" x14ac:dyDescent="0.2">
      <c r="A241" s="345" t="s">
        <v>294</v>
      </c>
      <c r="B241" s="340"/>
      <c r="C241" s="341"/>
      <c r="D241" s="342"/>
      <c r="E241" s="343"/>
      <c r="F241" s="343"/>
      <c r="G241" s="342"/>
      <c r="H241" s="341"/>
      <c r="I241" s="341"/>
      <c r="J241" s="341"/>
    </row>
    <row r="242" spans="1:10" s="344" customFormat="1" ht="10.199999999999999" x14ac:dyDescent="0.2">
      <c r="A242" s="347" t="s">
        <v>171</v>
      </c>
      <c r="B242" s="340"/>
      <c r="C242" s="341"/>
      <c r="D242" s="342"/>
      <c r="E242" s="343"/>
      <c r="F242" s="343"/>
      <c r="G242" s="342"/>
      <c r="H242" s="341"/>
      <c r="I242" s="341"/>
      <c r="J242" s="341"/>
    </row>
    <row r="243" spans="1:10" s="344" customFormat="1" ht="10.199999999999999" x14ac:dyDescent="0.2">
      <c r="A243" s="345"/>
      <c r="B243" s="340"/>
      <c r="C243" s="341"/>
      <c r="D243" s="342"/>
      <c r="E243" s="343"/>
      <c r="F243" s="343"/>
      <c r="G243" s="342"/>
      <c r="H243" s="341"/>
      <c r="I243" s="341"/>
      <c r="J243" s="341"/>
    </row>
    <row r="244" spans="1:10" s="344" customFormat="1" ht="10.199999999999999" x14ac:dyDescent="0.2">
      <c r="A244" s="345" t="s">
        <v>172</v>
      </c>
      <c r="B244" s="340"/>
      <c r="C244" s="341"/>
      <c r="D244" s="342"/>
      <c r="E244" s="343"/>
      <c r="F244" s="343"/>
      <c r="G244" s="342"/>
      <c r="H244" s="341"/>
      <c r="I244" s="341"/>
      <c r="J244" s="341"/>
    </row>
    <row r="245" spans="1:10" s="344" customFormat="1" ht="10.199999999999999" x14ac:dyDescent="0.2">
      <c r="A245" s="345" t="s">
        <v>173</v>
      </c>
      <c r="B245" s="340"/>
      <c r="C245" s="341"/>
      <c r="D245" s="342"/>
      <c r="E245" s="343"/>
      <c r="F245" s="343"/>
      <c r="G245" s="342"/>
      <c r="H245" s="341"/>
      <c r="I245" s="341"/>
      <c r="J245" s="341"/>
    </row>
    <row r="246" spans="1:10" s="344" customFormat="1" ht="10.199999999999999" x14ac:dyDescent="0.2">
      <c r="A246" s="345"/>
      <c r="B246" s="340"/>
      <c r="C246" s="341"/>
      <c r="D246" s="342"/>
      <c r="E246" s="343"/>
      <c r="F246" s="343"/>
      <c r="G246" s="342"/>
      <c r="H246" s="341"/>
      <c r="I246" s="341"/>
      <c r="J246" s="341"/>
    </row>
    <row r="247" spans="1:10" s="344" customFormat="1" ht="10.199999999999999" x14ac:dyDescent="0.2">
      <c r="A247" s="345" t="s">
        <v>174</v>
      </c>
      <c r="B247" s="340"/>
      <c r="C247" s="341"/>
      <c r="D247" s="342"/>
      <c r="E247" s="343"/>
      <c r="F247" s="343"/>
      <c r="G247" s="342"/>
      <c r="H247" s="341"/>
      <c r="I247" s="341"/>
      <c r="J247" s="341"/>
    </row>
    <row r="248" spans="1:10" s="344" customFormat="1" ht="10.199999999999999" x14ac:dyDescent="0.2">
      <c r="A248" s="345"/>
      <c r="B248" s="340"/>
      <c r="C248" s="341"/>
      <c r="D248" s="342"/>
      <c r="E248" s="343"/>
      <c r="F248" s="343"/>
      <c r="G248" s="342"/>
      <c r="H248" s="341"/>
      <c r="I248" s="341"/>
      <c r="J248" s="341"/>
    </row>
    <row r="249" spans="1:10" s="344" customFormat="1" ht="10.199999999999999" x14ac:dyDescent="0.2">
      <c r="A249" s="345" t="s">
        <v>175</v>
      </c>
      <c r="B249" s="340"/>
      <c r="C249" s="341"/>
      <c r="D249" s="342"/>
      <c r="E249" s="343"/>
      <c r="F249" s="343"/>
      <c r="G249" s="342"/>
      <c r="H249" s="341"/>
      <c r="I249" s="341"/>
      <c r="J249" s="341"/>
    </row>
    <row r="250" spans="1:10" s="344" customFormat="1" ht="12" customHeight="1" x14ac:dyDescent="0.2">
      <c r="A250" s="345" t="s">
        <v>176</v>
      </c>
      <c r="B250" s="340"/>
      <c r="C250" s="341"/>
      <c r="D250" s="342"/>
      <c r="E250" s="343"/>
      <c r="F250" s="343"/>
      <c r="G250" s="342"/>
      <c r="H250" s="341"/>
      <c r="I250" s="341"/>
      <c r="J250" s="341"/>
    </row>
    <row r="251" spans="1:10" s="344" customFormat="1" ht="6" customHeight="1" x14ac:dyDescent="0.2">
      <c r="A251" s="345"/>
      <c r="B251" s="340"/>
      <c r="C251" s="341"/>
      <c r="D251" s="342"/>
      <c r="E251" s="343"/>
      <c r="F251" s="343"/>
      <c r="G251" s="342"/>
      <c r="H251" s="341"/>
      <c r="I251" s="341"/>
      <c r="J251" s="341"/>
    </row>
    <row r="252" spans="1:10" s="344" customFormat="1" ht="12" customHeight="1" x14ac:dyDescent="0.2">
      <c r="A252" s="345" t="s">
        <v>177</v>
      </c>
      <c r="B252" s="340"/>
      <c r="C252" s="341"/>
      <c r="D252" s="342"/>
      <c r="E252" s="343"/>
      <c r="F252" s="343"/>
      <c r="G252" s="342"/>
      <c r="H252" s="341"/>
      <c r="I252" s="341"/>
      <c r="J252" s="341"/>
    </row>
    <row r="253" spans="1:10" s="344" customFormat="1" ht="12" customHeight="1" x14ac:dyDescent="0.2">
      <c r="A253" s="345" t="s">
        <v>178</v>
      </c>
      <c r="B253" s="340"/>
      <c r="C253" s="341"/>
      <c r="D253" s="342"/>
      <c r="E253" s="343"/>
      <c r="F253" s="343"/>
      <c r="G253" s="342"/>
      <c r="H253" s="341"/>
      <c r="I253" s="341"/>
      <c r="J253" s="341"/>
    </row>
    <row r="254" spans="1:10" s="344" customFormat="1" ht="12" customHeight="1" x14ac:dyDescent="0.2">
      <c r="A254" s="345" t="s">
        <v>179</v>
      </c>
      <c r="B254" s="340"/>
      <c r="C254" s="341"/>
      <c r="D254" s="342"/>
      <c r="E254" s="343"/>
      <c r="F254" s="343"/>
      <c r="G254" s="342"/>
      <c r="H254" s="341"/>
      <c r="I254" s="341"/>
      <c r="J254" s="341"/>
    </row>
    <row r="255" spans="1:10" s="344" customFormat="1" ht="6" customHeight="1" x14ac:dyDescent="0.2">
      <c r="A255" s="345"/>
      <c r="B255" s="340"/>
      <c r="C255" s="341"/>
      <c r="D255" s="342"/>
      <c r="E255" s="343"/>
      <c r="F255" s="343"/>
      <c r="G255" s="342"/>
      <c r="H255" s="341"/>
      <c r="I255" s="341"/>
      <c r="J255" s="341"/>
    </row>
    <row r="256" spans="1:10" s="344" customFormat="1" ht="15.75" customHeight="1" x14ac:dyDescent="0.2">
      <c r="A256" s="346" t="s">
        <v>180</v>
      </c>
      <c r="B256" s="340"/>
      <c r="C256" s="341"/>
      <c r="D256" s="342"/>
      <c r="E256" s="343"/>
      <c r="F256" s="343"/>
      <c r="G256" s="342"/>
      <c r="H256" s="341"/>
      <c r="I256" s="341"/>
      <c r="J256" s="341"/>
    </row>
    <row r="257" spans="1:29" s="344" customFormat="1" ht="12" customHeight="1" x14ac:dyDescent="0.2">
      <c r="A257" s="345" t="s">
        <v>181</v>
      </c>
      <c r="B257" s="340"/>
      <c r="C257" s="341"/>
      <c r="D257" s="342"/>
      <c r="E257" s="343"/>
      <c r="F257" s="343"/>
      <c r="G257" s="342"/>
      <c r="H257" s="341"/>
      <c r="I257" s="341"/>
      <c r="J257" s="341"/>
    </row>
    <row r="258" spans="1:29" s="344" customFormat="1" ht="6" customHeight="1" x14ac:dyDescent="0.2">
      <c r="A258" s="345"/>
      <c r="B258" s="340"/>
      <c r="C258" s="341"/>
      <c r="D258" s="342"/>
      <c r="E258" s="343"/>
      <c r="F258" s="343"/>
      <c r="G258" s="342"/>
      <c r="H258" s="341"/>
      <c r="I258" s="341"/>
      <c r="J258" s="341"/>
    </row>
    <row r="259" spans="1:29" s="344" customFormat="1" ht="12" customHeight="1" x14ac:dyDescent="0.2">
      <c r="A259" s="345" t="s">
        <v>182</v>
      </c>
      <c r="B259" s="340"/>
      <c r="C259" s="341"/>
      <c r="D259" s="342"/>
      <c r="E259" s="343"/>
      <c r="F259" s="343"/>
      <c r="G259" s="342"/>
      <c r="H259" s="341"/>
      <c r="I259" s="341"/>
      <c r="J259" s="341"/>
    </row>
    <row r="260" spans="1:29" s="344" customFormat="1" ht="6" customHeight="1" x14ac:dyDescent="0.2">
      <c r="A260" s="345"/>
      <c r="B260" s="340"/>
      <c r="C260" s="341"/>
      <c r="D260" s="342"/>
      <c r="E260" s="343"/>
      <c r="F260" s="343"/>
      <c r="G260" s="342"/>
      <c r="H260" s="341"/>
      <c r="I260" s="341"/>
      <c r="J260" s="341"/>
    </row>
    <row r="261" spans="1:29" s="344" customFormat="1" ht="4.5" customHeight="1" x14ac:dyDescent="0.2">
      <c r="A261" s="345"/>
      <c r="B261" s="340"/>
      <c r="C261" s="341"/>
      <c r="D261" s="342"/>
      <c r="E261" s="343"/>
      <c r="F261" s="343"/>
      <c r="G261" s="342"/>
      <c r="H261" s="341"/>
      <c r="I261" s="341"/>
      <c r="J261" s="341"/>
    </row>
    <row r="262" spans="1:29" s="349" customFormat="1" ht="15.75" customHeight="1" x14ac:dyDescent="0.3">
      <c r="A262" s="532" t="s">
        <v>296</v>
      </c>
      <c r="B262" s="531"/>
      <c r="C262" s="531"/>
      <c r="D262" s="531"/>
      <c r="E262" s="531"/>
      <c r="F262" s="531"/>
      <c r="G262" s="531"/>
      <c r="H262" s="531"/>
      <c r="I262" s="531"/>
      <c r="J262" s="531"/>
      <c r="K262" s="348"/>
      <c r="L262" s="348"/>
      <c r="M262" s="348"/>
      <c r="N262" s="348"/>
      <c r="O262" s="348"/>
      <c r="P262" s="348"/>
      <c r="Q262" s="348"/>
      <c r="R262" s="348"/>
      <c r="S262" s="348"/>
      <c r="T262" s="348"/>
      <c r="U262" s="348"/>
      <c r="V262" s="348"/>
      <c r="W262" s="348"/>
      <c r="X262" s="348"/>
      <c r="Y262" s="348"/>
      <c r="Z262" s="348"/>
      <c r="AA262" s="348"/>
      <c r="AB262" s="348"/>
      <c r="AC262" s="348"/>
    </row>
    <row r="263" spans="1:29" s="338" customFormat="1" ht="11.1" customHeight="1" x14ac:dyDescent="0.3">
      <c r="A263" s="530" t="s">
        <v>295</v>
      </c>
      <c r="B263" s="531"/>
      <c r="C263" s="531"/>
      <c r="D263" s="531"/>
      <c r="E263" s="531"/>
      <c r="F263" s="531"/>
      <c r="G263" s="531"/>
      <c r="H263" s="531"/>
      <c r="I263" s="531"/>
      <c r="J263" s="531"/>
      <c r="K263" s="337"/>
      <c r="L263" s="337"/>
      <c r="M263" s="337"/>
      <c r="N263" s="337"/>
      <c r="O263" s="337"/>
      <c r="P263" s="337"/>
      <c r="Q263" s="337"/>
      <c r="R263" s="337"/>
      <c r="S263" s="337"/>
      <c r="T263" s="337"/>
      <c r="U263" s="337"/>
      <c r="V263" s="337"/>
      <c r="W263" s="337"/>
      <c r="X263" s="337"/>
      <c r="Y263" s="337"/>
      <c r="Z263" s="337"/>
      <c r="AA263" s="337"/>
      <c r="AB263" s="337"/>
      <c r="AC263" s="337"/>
    </row>
    <row r="264" spans="1:29" s="338" customFormat="1" ht="11.1" customHeight="1" x14ac:dyDescent="0.3">
      <c r="A264" s="530" t="s">
        <v>295</v>
      </c>
      <c r="B264" s="531"/>
      <c r="C264" s="531"/>
      <c r="D264" s="531"/>
      <c r="E264" s="531"/>
      <c r="F264" s="531"/>
      <c r="G264" s="531"/>
      <c r="H264" s="531"/>
      <c r="I264" s="531"/>
      <c r="J264" s="531"/>
      <c r="K264" s="337"/>
      <c r="L264" s="337"/>
      <c r="M264" s="337"/>
      <c r="N264" s="337"/>
      <c r="O264" s="337"/>
      <c r="P264" s="337"/>
      <c r="Q264" s="337"/>
      <c r="R264" s="337"/>
      <c r="S264" s="337"/>
      <c r="T264" s="337"/>
      <c r="U264" s="337"/>
      <c r="V264" s="337"/>
      <c r="W264" s="337"/>
      <c r="X264" s="337"/>
      <c r="Y264" s="337"/>
      <c r="Z264" s="337"/>
      <c r="AA264" s="337"/>
      <c r="AB264" s="337"/>
      <c r="AC264" s="337"/>
    </row>
    <row r="265" spans="1:29" s="348" customFormat="1" ht="11.1" customHeight="1" x14ac:dyDescent="0.2">
      <c r="A265" s="345"/>
    </row>
    <row r="266" spans="1:29" s="338" customFormat="1" ht="11.1" customHeight="1" x14ac:dyDescent="0.3">
      <c r="A266" s="532" t="s">
        <v>297</v>
      </c>
      <c r="B266" s="531"/>
      <c r="C266" s="531"/>
      <c r="D266" s="531"/>
      <c r="E266" s="531"/>
      <c r="F266" s="531"/>
      <c r="G266" s="531"/>
      <c r="H266" s="531"/>
      <c r="I266" s="531"/>
      <c r="J266" s="531"/>
      <c r="K266" s="337"/>
      <c r="L266" s="337"/>
      <c r="M266" s="337"/>
      <c r="N266" s="337"/>
      <c r="O266" s="337"/>
      <c r="P266" s="337"/>
      <c r="Q266" s="337"/>
      <c r="R266" s="337"/>
      <c r="S266" s="337"/>
      <c r="T266" s="337"/>
      <c r="U266" s="337"/>
      <c r="V266" s="337"/>
      <c r="W266" s="337"/>
      <c r="X266" s="337"/>
      <c r="Y266" s="337"/>
      <c r="Z266" s="337"/>
      <c r="AA266" s="337"/>
      <c r="AB266" s="337"/>
      <c r="AC266" s="337"/>
    </row>
    <row r="267" spans="1:29" s="338" customFormat="1" ht="11.1" customHeight="1" x14ac:dyDescent="0.3">
      <c r="A267" s="530" t="s">
        <v>295</v>
      </c>
      <c r="B267" s="531"/>
      <c r="C267" s="531"/>
      <c r="D267" s="531"/>
      <c r="E267" s="531"/>
      <c r="F267" s="531"/>
      <c r="G267" s="531"/>
      <c r="H267" s="531"/>
      <c r="I267" s="531"/>
      <c r="J267" s="531"/>
      <c r="K267" s="337"/>
      <c r="L267" s="337"/>
      <c r="M267" s="337"/>
      <c r="N267" s="337"/>
      <c r="O267" s="337"/>
      <c r="P267" s="337"/>
      <c r="Q267" s="337"/>
      <c r="R267" s="337"/>
      <c r="S267" s="337"/>
      <c r="T267" s="337"/>
      <c r="U267" s="337"/>
      <c r="V267" s="337"/>
      <c r="W267" s="337"/>
      <c r="X267" s="337"/>
      <c r="Y267" s="337"/>
      <c r="Z267" s="337"/>
      <c r="AA267" s="337"/>
      <c r="AB267" s="337"/>
      <c r="AC267" s="337"/>
    </row>
    <row r="268" spans="1:29" s="338" customFormat="1" ht="11.1" customHeight="1" thickBot="1" x14ac:dyDescent="0.35">
      <c r="A268" s="530" t="s">
        <v>295</v>
      </c>
      <c r="B268" s="531"/>
      <c r="C268" s="531"/>
      <c r="D268" s="531"/>
      <c r="E268" s="531"/>
      <c r="F268" s="531"/>
      <c r="G268" s="531"/>
      <c r="H268" s="531"/>
      <c r="I268" s="531"/>
      <c r="J268" s="531"/>
      <c r="K268" s="337"/>
      <c r="L268" s="337"/>
      <c r="M268" s="337"/>
      <c r="N268" s="337"/>
      <c r="O268" s="337"/>
      <c r="P268" s="337"/>
      <c r="Q268" s="337"/>
      <c r="R268" s="337"/>
      <c r="S268" s="337"/>
      <c r="T268" s="337"/>
      <c r="U268" s="337"/>
      <c r="V268" s="337"/>
      <c r="W268" s="337"/>
      <c r="X268" s="337"/>
      <c r="Y268" s="337"/>
      <c r="Z268" s="337"/>
      <c r="AA268" s="337"/>
      <c r="AB268" s="337"/>
      <c r="AC268" s="337"/>
    </row>
    <row r="269" spans="1:29" ht="14.4" thickBot="1" x14ac:dyDescent="0.3">
      <c r="A269" s="535" t="s">
        <v>147</v>
      </c>
      <c r="B269" s="536"/>
      <c r="C269" s="280"/>
      <c r="D269" s="281"/>
      <c r="E269" s="282" t="s">
        <v>148</v>
      </c>
      <c r="F269" s="279">
        <f>Roster!G122</f>
        <v>0</v>
      </c>
      <c r="G269" s="283" t="s">
        <v>149</v>
      </c>
      <c r="H269" s="283" t="s">
        <v>150</v>
      </c>
      <c r="I269" s="283" t="s">
        <v>151</v>
      </c>
      <c r="J269" s="283" t="s">
        <v>152</v>
      </c>
    </row>
    <row r="270" spans="1:29" ht="13.8" x14ac:dyDescent="0.25">
      <c r="A270" s="537" t="s">
        <v>153</v>
      </c>
      <c r="B270" s="538"/>
      <c r="C270" s="280"/>
      <c r="D270" s="286"/>
      <c r="E270" s="287"/>
      <c r="F270" s="288" t="str">
        <f>INDEX(Teamlists!A:D,MATCH($F$202,Teamlists!B:B,0)+1,4)</f>
        <v>Andrew Winch</v>
      </c>
      <c r="G270" s="289"/>
      <c r="H270" s="290"/>
      <c r="I270" s="288"/>
      <c r="J270" s="288"/>
    </row>
    <row r="271" spans="1:29" ht="9.9" customHeight="1" x14ac:dyDescent="0.25">
      <c r="A271" s="539" t="str">
        <f>A3</f>
        <v>Pennant 2 2014 2nd Semi Final</v>
      </c>
      <c r="B271" s="540"/>
      <c r="C271" s="280"/>
      <c r="D271" s="286"/>
      <c r="E271" s="287"/>
      <c r="F271" s="288" t="str">
        <f>INDEX(Teamlists!A:D,MATCH($F$202,Teamlists!B:B,0)+2,4)</f>
        <v>Bob Schlesinger</v>
      </c>
      <c r="G271" s="289"/>
      <c r="H271" s="290"/>
      <c r="I271" s="288"/>
      <c r="J271" s="288"/>
    </row>
    <row r="272" spans="1:29" ht="14.4" thickBot="1" x14ac:dyDescent="0.3">
      <c r="A272" s="541">
        <f>Roster!F116</f>
        <v>42319</v>
      </c>
      <c r="B272" s="542"/>
      <c r="C272" s="280"/>
      <c r="D272" s="286"/>
      <c r="E272" s="287"/>
      <c r="F272" s="288" t="str">
        <f>INDEX(Teamlists!A:D,MATCH($F$202,Teamlists!B:B,0)+3,4)</f>
        <v>Chris Schuecker</v>
      </c>
      <c r="G272" s="289"/>
      <c r="H272" s="290"/>
      <c r="I272" s="288"/>
      <c r="J272" s="288"/>
    </row>
    <row r="273" spans="1:10" ht="13.8" thickBot="1" x14ac:dyDescent="0.3">
      <c r="A273" s="291"/>
      <c r="B273" s="292"/>
      <c r="C273" s="280"/>
      <c r="D273" s="286"/>
      <c r="E273" s="287"/>
      <c r="F273" s="288" t="str">
        <f>INDEX(Teamlists!A:D,MATCH($F$202,Teamlists!B:B,0)+4,4)</f>
        <v>Damien Jacobs</v>
      </c>
      <c r="G273" s="289"/>
      <c r="H273" s="290"/>
      <c r="I273" s="288"/>
      <c r="J273" s="288"/>
    </row>
    <row r="274" spans="1:10" x14ac:dyDescent="0.25">
      <c r="A274" s="543" t="str">
        <f>Roster!G121</f>
        <v>C Grade</v>
      </c>
      <c r="B274" s="544"/>
      <c r="C274" s="280"/>
      <c r="D274" s="286"/>
      <c r="E274" s="287"/>
      <c r="F274" s="288" t="str">
        <f>INDEX(Teamlists!A:D,MATCH($F$202,Teamlists!B:B,0)+5,4)</f>
        <v>David Moody</v>
      </c>
      <c r="G274" s="289"/>
      <c r="H274" s="290"/>
      <c r="I274" s="288"/>
      <c r="J274" s="288"/>
    </row>
    <row r="275" spans="1:10" x14ac:dyDescent="0.25">
      <c r="A275" s="295" t="s">
        <v>155</v>
      </c>
      <c r="B275" s="296" t="str">
        <f>Roster!G117</f>
        <v>Court 2</v>
      </c>
      <c r="C275" s="280"/>
      <c r="D275" s="286"/>
      <c r="E275" s="287"/>
      <c r="F275" s="288" t="str">
        <f>INDEX(Teamlists!A:D,MATCH($F$202,Teamlists!B:B,0)+6,4)</f>
        <v>Ed Jamieson</v>
      </c>
      <c r="G275" s="289"/>
      <c r="H275" s="290"/>
      <c r="I275" s="288"/>
      <c r="J275" s="288"/>
    </row>
    <row r="276" spans="1:10" x14ac:dyDescent="0.25">
      <c r="A276" s="295" t="s">
        <v>156</v>
      </c>
      <c r="B276" s="297" t="str">
        <f>Roster!B121</f>
        <v>8:00pm</v>
      </c>
      <c r="C276" s="280"/>
      <c r="D276" s="286"/>
      <c r="E276" s="287"/>
      <c r="F276" s="288" t="str">
        <f>INDEX(Teamlists!A:D,MATCH($F$202,Teamlists!B:B,0)+7,4)</f>
        <v>Paul McCartney</v>
      </c>
      <c r="G276" s="289"/>
      <c r="H276" s="290"/>
      <c r="I276" s="288"/>
      <c r="J276" s="288"/>
    </row>
    <row r="277" spans="1:10" x14ac:dyDescent="0.25">
      <c r="A277" s="295"/>
      <c r="B277" s="297"/>
      <c r="C277" s="280"/>
      <c r="D277" s="286"/>
      <c r="E277" s="287"/>
      <c r="F277" s="288" t="str">
        <f>INDEX(Teamlists!A:D,MATCH($F$202,Teamlists!B:B,0)+8,4)</f>
        <v>Rohan Thurstans</v>
      </c>
      <c r="G277" s="289"/>
      <c r="H277" s="290"/>
      <c r="I277" s="288"/>
      <c r="J277" s="288"/>
    </row>
    <row r="278" spans="1:10" x14ac:dyDescent="0.25">
      <c r="A278" s="295"/>
      <c r="B278" s="297"/>
      <c r="C278" s="280"/>
      <c r="D278" s="286"/>
      <c r="E278" s="287"/>
      <c r="F278" s="288" t="str">
        <f>INDEX(Teamlists!A:D,MATCH($F$202,Teamlists!B:B,0)+9,4)</f>
        <v>Scott Cooper</v>
      </c>
      <c r="G278" s="289"/>
      <c r="H278" s="290"/>
      <c r="I278" s="288"/>
      <c r="J278" s="288"/>
    </row>
    <row r="279" spans="1:10" x14ac:dyDescent="0.25">
      <c r="A279" s="298" t="s">
        <v>157</v>
      </c>
      <c r="B279" s="299">
        <f>Roster!F187</f>
        <v>0</v>
      </c>
      <c r="C279" s="280"/>
      <c r="D279" s="286"/>
      <c r="E279" s="287"/>
      <c r="F279" s="288" t="str">
        <f>INDEX(Teamlists!A:D,MATCH($F$202,Teamlists!B:B,0)+10,4)</f>
        <v>Sven Doedens</v>
      </c>
      <c r="G279" s="289"/>
      <c r="H279" s="290"/>
      <c r="I279" s="288"/>
      <c r="J279" s="288"/>
    </row>
    <row r="280" spans="1:10" x14ac:dyDescent="0.25">
      <c r="A280" s="298" t="s">
        <v>158</v>
      </c>
      <c r="B280" s="300"/>
      <c r="C280" s="280"/>
      <c r="D280" s="286"/>
      <c r="E280" s="287"/>
      <c r="F280" s="288">
        <f>INDEX(Teamlists!A:D,MATCH($F$202,Teamlists!B:B,0)+11,4)</f>
        <v>0</v>
      </c>
      <c r="G280" s="289"/>
      <c r="H280" s="290"/>
      <c r="I280" s="288"/>
      <c r="J280" s="288"/>
    </row>
    <row r="281" spans="1:10" x14ac:dyDescent="0.25">
      <c r="A281" s="298"/>
      <c r="B281" s="300"/>
      <c r="C281" s="280"/>
      <c r="D281" s="286"/>
      <c r="E281" s="287"/>
      <c r="F281" s="288">
        <f>INDEX(Teamlists!A:D,MATCH($F$202,Teamlists!B:B,0)+12,4)</f>
        <v>0</v>
      </c>
      <c r="G281" s="289"/>
      <c r="H281" s="290"/>
      <c r="I281" s="288"/>
      <c r="J281" s="288"/>
    </row>
    <row r="282" spans="1:10" x14ac:dyDescent="0.25">
      <c r="A282" s="301" t="s">
        <v>159</v>
      </c>
      <c r="B282" s="300"/>
      <c r="C282" s="280"/>
      <c r="D282" s="286"/>
      <c r="E282" s="287"/>
      <c r="F282" s="288" t="str">
        <f>INDEX(Teamlists!A:D,MATCH($F$202,Teamlists!B:B,0)+13,4)</f>
        <v xml:space="preserve"> </v>
      </c>
      <c r="G282" s="289"/>
      <c r="H282" s="290"/>
      <c r="I282" s="288"/>
      <c r="J282" s="288"/>
    </row>
    <row r="283" spans="1:10" x14ac:dyDescent="0.25">
      <c r="A283" s="298" t="s">
        <v>160</v>
      </c>
      <c r="B283" s="300"/>
      <c r="C283" s="280"/>
      <c r="D283" s="286"/>
      <c r="E283" s="287"/>
      <c r="F283" s="288" t="str">
        <f>INDEX(Teamlists!A:D,MATCH($F$202,Teamlists!B:B,0)+14,4)</f>
        <v xml:space="preserve"> </v>
      </c>
      <c r="G283" s="289"/>
      <c r="H283" s="290"/>
      <c r="I283" s="288"/>
      <c r="J283" s="288"/>
    </row>
    <row r="284" spans="1:10" x14ac:dyDescent="0.25">
      <c r="A284" s="298" t="s">
        <v>161</v>
      </c>
      <c r="B284" s="296"/>
      <c r="C284" s="280"/>
      <c r="D284" s="302"/>
      <c r="E284" s="303" t="s">
        <v>87</v>
      </c>
      <c r="F284" s="303" t="s">
        <v>162</v>
      </c>
      <c r="G284" s="304">
        <f>SUM(G270:G283)</f>
        <v>0</v>
      </c>
      <c r="H284" s="280"/>
      <c r="I284" s="280"/>
      <c r="J284" s="280"/>
    </row>
    <row r="285" spans="1:10" x14ac:dyDescent="0.25">
      <c r="A285" s="298"/>
      <c r="B285" s="300"/>
      <c r="C285" s="280"/>
    </row>
    <row r="286" spans="1:10" ht="13.8" thickBot="1" x14ac:dyDescent="0.3">
      <c r="A286" s="298"/>
      <c r="B286" s="296"/>
      <c r="C286" s="280"/>
      <c r="D286" s="281"/>
      <c r="E286" s="282" t="s">
        <v>163</v>
      </c>
      <c r="F286" s="279">
        <f>Roster!G123</f>
        <v>0</v>
      </c>
      <c r="G286" s="283" t="s">
        <v>149</v>
      </c>
      <c r="H286" s="283" t="s">
        <v>150</v>
      </c>
      <c r="I286" s="283" t="s">
        <v>151</v>
      </c>
      <c r="J286" s="283" t="s">
        <v>152</v>
      </c>
    </row>
    <row r="287" spans="1:10" x14ac:dyDescent="0.25">
      <c r="A287" s="298"/>
      <c r="B287" s="300"/>
      <c r="C287" s="280"/>
      <c r="D287" s="306"/>
      <c r="E287" s="307"/>
      <c r="F287" s="288" t="str">
        <f>INDEX(Teamlists!A:D,MATCH($F$219,Teamlists!B:B,0)+1,4)</f>
        <v>Steve Kilpatrick ©</v>
      </c>
      <c r="G287" s="289"/>
      <c r="H287" s="290"/>
      <c r="I287" s="288"/>
      <c r="J287" s="288"/>
    </row>
    <row r="288" spans="1:10" x14ac:dyDescent="0.25">
      <c r="A288" s="298" t="s">
        <v>164</v>
      </c>
      <c r="B288" s="300"/>
      <c r="C288" s="280"/>
      <c r="D288" s="306"/>
      <c r="E288" s="308"/>
      <c r="F288" s="288" t="str">
        <f>INDEX(Teamlists!A:D,MATCH($F$219,Teamlists!B:B,0)+2,4)</f>
        <v>Olivia Sanderson</v>
      </c>
      <c r="G288" s="289"/>
      <c r="H288" s="290"/>
      <c r="I288" s="288"/>
      <c r="J288" s="288"/>
    </row>
    <row r="289" spans="1:10" ht="13.8" x14ac:dyDescent="0.25">
      <c r="A289" s="533">
        <f>Roster!L354</f>
        <v>0</v>
      </c>
      <c r="B289" s="534"/>
      <c r="C289" s="280"/>
      <c r="D289" s="306"/>
      <c r="E289" s="308"/>
      <c r="F289" s="288" t="str">
        <f>INDEX(Teamlists!A:D,MATCH($F$219,Teamlists!B:B,0)+3,4)</f>
        <v>Brett Blandford</v>
      </c>
      <c r="G289" s="289"/>
      <c r="H289" s="290"/>
      <c r="I289" s="288"/>
      <c r="J289" s="288"/>
    </row>
    <row r="290" spans="1:10" ht="13.8" x14ac:dyDescent="0.25">
      <c r="A290" s="533"/>
      <c r="B290" s="534"/>
      <c r="C290" s="280"/>
      <c r="D290" s="306"/>
      <c r="E290" s="287"/>
      <c r="F290" s="288" t="str">
        <f>INDEX(Teamlists!A:D,MATCH($F$219,Teamlists!B:B,0)+4,4)</f>
        <v>Chris Schuecker</v>
      </c>
      <c r="G290" s="289"/>
      <c r="H290" s="290"/>
      <c r="I290" s="288"/>
      <c r="J290" s="288"/>
    </row>
    <row r="291" spans="1:10" x14ac:dyDescent="0.25">
      <c r="A291" s="310"/>
      <c r="B291" s="311"/>
      <c r="C291" s="280"/>
      <c r="D291" s="306"/>
      <c r="E291" s="287"/>
      <c r="F291" s="288" t="str">
        <f>INDEX(Teamlists!A:D,MATCH($F$219,Teamlists!B:B,0)+5,4)</f>
        <v>Jeremy Sugden</v>
      </c>
      <c r="G291" s="289"/>
      <c r="H291" s="290"/>
      <c r="I291" s="288"/>
      <c r="J291" s="288"/>
    </row>
    <row r="292" spans="1:10" x14ac:dyDescent="0.25">
      <c r="A292" s="298"/>
      <c r="B292" s="300"/>
      <c r="C292" s="280"/>
      <c r="D292" s="306"/>
      <c r="E292" s="287"/>
      <c r="F292" s="288" t="str">
        <f>INDEX(Teamlists!A:D,MATCH($F$219,Teamlists!B:B,0)+6,4)</f>
        <v>Matt Baker</v>
      </c>
      <c r="G292" s="289"/>
      <c r="H292" s="290"/>
      <c r="I292" s="288"/>
      <c r="J292" s="288"/>
    </row>
    <row r="293" spans="1:10" x14ac:dyDescent="0.25">
      <c r="A293" s="298"/>
      <c r="B293" s="300"/>
      <c r="C293" s="280"/>
      <c r="D293" s="306"/>
      <c r="E293" s="287"/>
      <c r="F293" s="288" t="str">
        <f>INDEX(Teamlists!A:D,MATCH($F$219,Teamlists!B:B,0)+7,4)</f>
        <v>Nick Johnston</v>
      </c>
      <c r="G293" s="289"/>
      <c r="H293" s="290"/>
      <c r="I293" s="288"/>
      <c r="J293" s="288"/>
    </row>
    <row r="294" spans="1:10" x14ac:dyDescent="0.25">
      <c r="A294" s="298"/>
      <c r="B294" s="300"/>
      <c r="C294" s="280"/>
      <c r="D294" s="306"/>
      <c r="E294" s="287"/>
      <c r="F294" s="288" t="str">
        <f>INDEX(Teamlists!A:D,MATCH($F$219,Teamlists!B:B,0)+8,4)</f>
        <v>Robbie Kilpatrick</v>
      </c>
      <c r="G294" s="289"/>
      <c r="H294" s="290"/>
      <c r="I294" s="288"/>
      <c r="J294" s="288"/>
    </row>
    <row r="295" spans="1:10" x14ac:dyDescent="0.25">
      <c r="A295" s="298"/>
      <c r="B295" s="300"/>
      <c r="C295" s="280"/>
      <c r="D295" s="306"/>
      <c r="E295" s="287"/>
      <c r="F295" s="288" t="str">
        <f>INDEX(Teamlists!A:D,MATCH($F$219,Teamlists!B:B,0)+9,4)</f>
        <v>Scott Allen</v>
      </c>
      <c r="G295" s="289"/>
      <c r="H295" s="290"/>
      <c r="I295" s="288"/>
      <c r="J295" s="288"/>
    </row>
    <row r="296" spans="1:10" x14ac:dyDescent="0.25">
      <c r="A296" s="298"/>
      <c r="B296" s="300"/>
      <c r="C296" s="280"/>
      <c r="D296" s="306"/>
      <c r="E296" s="287"/>
      <c r="F296" s="288" t="str">
        <f>INDEX(Teamlists!A:D,MATCH($F$219,Teamlists!B:B,0)+10,4)</f>
        <v>Rowan Trebilco</v>
      </c>
      <c r="G296" s="289"/>
      <c r="H296" s="290"/>
      <c r="I296" s="288"/>
      <c r="J296" s="288"/>
    </row>
    <row r="297" spans="1:10" x14ac:dyDescent="0.25">
      <c r="A297" s="298"/>
      <c r="B297" s="300"/>
      <c r="C297" s="280"/>
      <c r="D297" s="306"/>
      <c r="E297" s="287"/>
      <c r="F297" s="288">
        <f>INDEX(Teamlists!A:D,MATCH($F$219,Teamlists!B:B,0)+11,4)</f>
        <v>0</v>
      </c>
      <c r="G297" s="289"/>
      <c r="H297" s="290"/>
      <c r="I297" s="288"/>
      <c r="J297" s="288"/>
    </row>
    <row r="298" spans="1:10" ht="13.8" thickBot="1" x14ac:dyDescent="0.3">
      <c r="A298" s="312"/>
      <c r="B298" s="313"/>
      <c r="C298" s="280"/>
      <c r="D298" s="306"/>
      <c r="E298" s="287"/>
      <c r="F298" s="288" t="str">
        <f>INDEX(Teamlists!A:D,MATCH($F$219,Teamlists!B:B,0)+12,4)</f>
        <v xml:space="preserve"> </v>
      </c>
      <c r="G298" s="289"/>
      <c r="H298" s="290"/>
      <c r="I298" s="288"/>
      <c r="J298" s="288"/>
    </row>
    <row r="299" spans="1:10" ht="11.1" customHeight="1" x14ac:dyDescent="0.25">
      <c r="A299" s="280"/>
      <c r="B299" s="302"/>
      <c r="C299" s="280"/>
      <c r="D299" s="306"/>
      <c r="E299" s="287"/>
      <c r="F299" s="288" t="str">
        <f>INDEX(Teamlists!A:D,MATCH($F$219,Teamlists!B:B,0)+13,4)</f>
        <v xml:space="preserve"> </v>
      </c>
      <c r="G299" s="289"/>
      <c r="H299" s="290"/>
      <c r="I299" s="288"/>
      <c r="J299" s="288"/>
    </row>
    <row r="300" spans="1:10" ht="11.1" customHeight="1" x14ac:dyDescent="0.25">
      <c r="A300" s="280"/>
      <c r="B300" s="302"/>
      <c r="C300" s="280"/>
      <c r="D300" s="306"/>
      <c r="E300" s="287"/>
      <c r="F300" s="288" t="str">
        <f>INDEX(Teamlists!A:D,MATCH($F$219,Teamlists!B:B,0)+14,4)</f>
        <v xml:space="preserve"> </v>
      </c>
      <c r="G300" s="289"/>
      <c r="H300" s="290"/>
      <c r="I300" s="288"/>
      <c r="J300" s="288"/>
    </row>
    <row r="301" spans="1:10" x14ac:dyDescent="0.25">
      <c r="B301" s="302"/>
      <c r="C301" s="280"/>
      <c r="D301" s="302"/>
      <c r="E301" s="303" t="s">
        <v>87</v>
      </c>
      <c r="F301" s="303" t="s">
        <v>162</v>
      </c>
      <c r="G301" s="304">
        <f>SUM(G287:G300)</f>
        <v>0</v>
      </c>
      <c r="H301" s="280"/>
      <c r="I301" s="280"/>
      <c r="J301" s="280"/>
    </row>
    <row r="302" spans="1:10" ht="15" x14ac:dyDescent="0.25">
      <c r="A302" s="314" t="s">
        <v>165</v>
      </c>
      <c r="B302" s="302"/>
      <c r="C302" s="280"/>
      <c r="D302" s="302"/>
      <c r="E302" s="303"/>
      <c r="F302" s="303"/>
      <c r="G302" s="302"/>
      <c r="H302" s="280"/>
      <c r="I302" s="280"/>
      <c r="J302" s="280"/>
    </row>
    <row r="303" spans="1:10" ht="11.1" customHeight="1" x14ac:dyDescent="0.25">
      <c r="A303" s="339" t="s">
        <v>166</v>
      </c>
      <c r="B303" s="340"/>
      <c r="C303" s="341"/>
      <c r="D303" s="342"/>
      <c r="E303" s="343"/>
      <c r="F303" s="343"/>
      <c r="G303" s="342"/>
      <c r="H303" s="341"/>
      <c r="I303" s="341"/>
      <c r="J303" s="341"/>
    </row>
    <row r="304" spans="1:10" ht="11.1" customHeight="1" x14ac:dyDescent="0.25">
      <c r="A304" s="345"/>
      <c r="B304" s="340"/>
      <c r="C304" s="341"/>
      <c r="D304" s="342"/>
      <c r="E304" s="343"/>
      <c r="F304" s="343"/>
      <c r="G304" s="342"/>
      <c r="H304" s="341"/>
      <c r="I304" s="341"/>
      <c r="J304" s="341"/>
    </row>
    <row r="305" spans="1:10" ht="12" customHeight="1" x14ac:dyDescent="0.25">
      <c r="A305" s="346" t="s">
        <v>167</v>
      </c>
      <c r="B305" s="340"/>
      <c r="C305" s="341"/>
      <c r="D305" s="342"/>
      <c r="E305" s="343"/>
      <c r="F305" s="343"/>
      <c r="G305" s="342"/>
      <c r="H305" s="341"/>
      <c r="I305" s="341"/>
      <c r="J305" s="341"/>
    </row>
    <row r="306" spans="1:10" ht="11.1" customHeight="1" x14ac:dyDescent="0.25">
      <c r="A306" s="345" t="s">
        <v>168</v>
      </c>
      <c r="B306" s="340"/>
      <c r="C306" s="341"/>
      <c r="D306" s="342"/>
      <c r="E306" s="343"/>
      <c r="F306" s="343"/>
      <c r="G306" s="342"/>
      <c r="H306" s="341"/>
      <c r="I306" s="341"/>
      <c r="J306" s="341"/>
    </row>
    <row r="307" spans="1:10" ht="11.1" customHeight="1" x14ac:dyDescent="0.25">
      <c r="A307" s="345" t="s">
        <v>169</v>
      </c>
      <c r="B307" s="340"/>
      <c r="C307" s="341"/>
      <c r="D307" s="342"/>
      <c r="E307" s="343"/>
      <c r="F307" s="343"/>
      <c r="G307" s="342"/>
      <c r="H307" s="341"/>
      <c r="I307" s="341"/>
      <c r="J307" s="341"/>
    </row>
    <row r="308" spans="1:10" x14ac:dyDescent="0.25">
      <c r="A308" s="345" t="s">
        <v>294</v>
      </c>
      <c r="B308" s="340"/>
      <c r="C308" s="341"/>
      <c r="D308" s="342"/>
      <c r="E308" s="343"/>
      <c r="F308" s="343"/>
      <c r="G308" s="342"/>
      <c r="H308" s="341"/>
      <c r="I308" s="341"/>
      <c r="J308" s="341"/>
    </row>
    <row r="309" spans="1:10" x14ac:dyDescent="0.25">
      <c r="A309" s="347" t="s">
        <v>171</v>
      </c>
      <c r="B309" s="340"/>
      <c r="C309" s="341"/>
      <c r="D309" s="342"/>
      <c r="E309" s="343"/>
      <c r="F309" s="343"/>
      <c r="G309" s="342"/>
      <c r="H309" s="341"/>
      <c r="I309" s="341"/>
      <c r="J309" s="341"/>
    </row>
    <row r="310" spans="1:10" ht="8.4" customHeight="1" x14ac:dyDescent="0.25">
      <c r="A310" s="345"/>
      <c r="B310" s="340"/>
      <c r="C310" s="341"/>
      <c r="D310" s="342"/>
      <c r="E310" s="343"/>
      <c r="F310" s="343"/>
      <c r="G310" s="342"/>
      <c r="H310" s="341"/>
      <c r="I310" s="341"/>
      <c r="J310" s="341"/>
    </row>
    <row r="311" spans="1:10" x14ac:dyDescent="0.25">
      <c r="A311" s="345" t="s">
        <v>172</v>
      </c>
      <c r="B311" s="340"/>
      <c r="C311" s="341"/>
      <c r="D311" s="342"/>
      <c r="E311" s="343"/>
      <c r="F311" s="343"/>
      <c r="G311" s="342"/>
      <c r="H311" s="341"/>
      <c r="I311" s="341"/>
      <c r="J311" s="341"/>
    </row>
    <row r="312" spans="1:10" x14ac:dyDescent="0.25">
      <c r="A312" s="345" t="s">
        <v>173</v>
      </c>
      <c r="B312" s="340"/>
      <c r="C312" s="341"/>
      <c r="D312" s="342"/>
      <c r="E312" s="343"/>
      <c r="F312" s="343"/>
      <c r="G312" s="342"/>
      <c r="H312" s="341"/>
      <c r="I312" s="341"/>
      <c r="J312" s="341"/>
    </row>
    <row r="313" spans="1:10" ht="8.4" customHeight="1" x14ac:dyDescent="0.25">
      <c r="A313" s="345"/>
      <c r="B313" s="340"/>
      <c r="C313" s="341"/>
      <c r="D313" s="342"/>
      <c r="E313" s="343"/>
      <c r="F313" s="343"/>
      <c r="G313" s="342"/>
      <c r="H313" s="341"/>
      <c r="I313" s="341"/>
      <c r="J313" s="341"/>
    </row>
    <row r="314" spans="1:10" x14ac:dyDescent="0.25">
      <c r="A314" s="345" t="s">
        <v>174</v>
      </c>
      <c r="B314" s="340"/>
      <c r="C314" s="341"/>
      <c r="D314" s="342"/>
      <c r="E314" s="343"/>
      <c r="F314" s="343"/>
      <c r="G314" s="342"/>
      <c r="H314" s="341"/>
      <c r="I314" s="341"/>
      <c r="J314" s="341"/>
    </row>
    <row r="315" spans="1:10" ht="6.9" customHeight="1" x14ac:dyDescent="0.25">
      <c r="A315" s="345"/>
      <c r="B315" s="340"/>
      <c r="C315" s="341"/>
      <c r="D315" s="342"/>
      <c r="E315" s="343"/>
      <c r="F315" s="343"/>
      <c r="G315" s="342"/>
      <c r="H315" s="341"/>
      <c r="I315" s="341"/>
      <c r="J315" s="341"/>
    </row>
    <row r="316" spans="1:10" x14ac:dyDescent="0.25">
      <c r="A316" s="345" t="s">
        <v>175</v>
      </c>
      <c r="B316" s="340"/>
      <c r="C316" s="341"/>
      <c r="D316" s="342"/>
      <c r="E316" s="343"/>
      <c r="F316" s="343"/>
      <c r="G316" s="342"/>
      <c r="H316" s="341"/>
      <c r="I316" s="341"/>
      <c r="J316" s="341"/>
    </row>
    <row r="317" spans="1:10" x14ac:dyDescent="0.25">
      <c r="A317" s="345" t="s">
        <v>176</v>
      </c>
      <c r="B317" s="340"/>
      <c r="C317" s="341"/>
      <c r="D317" s="342"/>
      <c r="E317" s="343"/>
      <c r="F317" s="343"/>
      <c r="G317" s="342"/>
      <c r="H317" s="341"/>
      <c r="I317" s="341"/>
      <c r="J317" s="341"/>
    </row>
    <row r="318" spans="1:10" ht="7.5" customHeight="1" x14ac:dyDescent="0.25">
      <c r="A318" s="345"/>
      <c r="B318" s="340"/>
      <c r="C318" s="341"/>
      <c r="D318" s="342"/>
      <c r="E318" s="343"/>
      <c r="F318" s="343"/>
      <c r="G318" s="342"/>
      <c r="H318" s="341"/>
      <c r="I318" s="341"/>
      <c r="J318" s="341"/>
    </row>
    <row r="319" spans="1:10" x14ac:dyDescent="0.25">
      <c r="A319" s="345" t="s">
        <v>177</v>
      </c>
      <c r="B319" s="340"/>
      <c r="C319" s="341"/>
      <c r="D319" s="342"/>
      <c r="E319" s="343"/>
      <c r="F319" s="343"/>
      <c r="G319" s="342"/>
      <c r="H319" s="341"/>
      <c r="I319" s="341"/>
      <c r="J319" s="341"/>
    </row>
    <row r="320" spans="1:10" x14ac:dyDescent="0.25">
      <c r="A320" s="345" t="s">
        <v>178</v>
      </c>
      <c r="B320" s="340"/>
      <c r="C320" s="341"/>
      <c r="D320" s="342"/>
      <c r="E320" s="343"/>
      <c r="F320" s="343"/>
      <c r="G320" s="342"/>
      <c r="H320" s="341"/>
      <c r="I320" s="341"/>
      <c r="J320" s="341"/>
    </row>
    <row r="321" spans="1:10" x14ac:dyDescent="0.25">
      <c r="A321" s="345" t="s">
        <v>179</v>
      </c>
      <c r="B321" s="340"/>
      <c r="C321" s="341"/>
      <c r="D321" s="342"/>
      <c r="E321" s="343"/>
      <c r="F321" s="343"/>
      <c r="G321" s="342"/>
      <c r="H321" s="341"/>
      <c r="I321" s="341"/>
      <c r="J321" s="341"/>
    </row>
    <row r="322" spans="1:10" ht="11.1" customHeight="1" x14ac:dyDescent="0.25">
      <c r="A322" s="345"/>
      <c r="B322" s="340"/>
      <c r="C322" s="341"/>
      <c r="D322" s="342"/>
      <c r="E322" s="343"/>
      <c r="F322" s="343"/>
      <c r="G322" s="342"/>
      <c r="H322" s="341"/>
      <c r="I322" s="341"/>
      <c r="J322" s="341"/>
    </row>
    <row r="323" spans="1:10" ht="11.1" customHeight="1" x14ac:dyDescent="0.25">
      <c r="A323" s="346" t="s">
        <v>180</v>
      </c>
      <c r="B323" s="340"/>
      <c r="C323" s="341"/>
      <c r="D323" s="342"/>
      <c r="E323" s="343"/>
      <c r="F323" s="343"/>
      <c r="G323" s="342"/>
      <c r="H323" s="341"/>
      <c r="I323" s="341"/>
      <c r="J323" s="341"/>
    </row>
    <row r="324" spans="1:10" ht="11.1" customHeight="1" x14ac:dyDescent="0.25">
      <c r="A324" s="345" t="s">
        <v>181</v>
      </c>
      <c r="B324" s="340"/>
      <c r="C324" s="341"/>
      <c r="D324" s="342"/>
      <c r="E324" s="343"/>
      <c r="F324" s="343"/>
      <c r="G324" s="342"/>
      <c r="H324" s="341"/>
      <c r="I324" s="341"/>
      <c r="J324" s="341"/>
    </row>
    <row r="325" spans="1:10" ht="11.1" customHeight="1" x14ac:dyDescent="0.25">
      <c r="A325" s="345"/>
      <c r="B325" s="340"/>
      <c r="C325" s="341"/>
      <c r="D325" s="342"/>
      <c r="E325" s="343"/>
      <c r="F325" s="343"/>
      <c r="G325" s="342"/>
      <c r="H325" s="341"/>
      <c r="I325" s="341"/>
      <c r="J325" s="341"/>
    </row>
    <row r="326" spans="1:10" ht="11.1" customHeight="1" x14ac:dyDescent="0.25">
      <c r="A326" s="345" t="s">
        <v>182</v>
      </c>
      <c r="B326" s="340"/>
      <c r="C326" s="341"/>
      <c r="D326" s="342"/>
      <c r="E326" s="343"/>
      <c r="F326" s="343"/>
      <c r="G326" s="342"/>
      <c r="H326" s="341"/>
      <c r="I326" s="341"/>
      <c r="J326" s="341"/>
    </row>
    <row r="327" spans="1:10" ht="11.1" customHeight="1" x14ac:dyDescent="0.25">
      <c r="A327" s="532" t="s">
        <v>296</v>
      </c>
      <c r="B327" s="531"/>
      <c r="C327" s="531"/>
      <c r="D327" s="531"/>
      <c r="E327" s="531"/>
      <c r="F327" s="531"/>
      <c r="G327" s="531"/>
      <c r="H327" s="531"/>
      <c r="I327" s="531"/>
      <c r="J327" s="531"/>
    </row>
    <row r="328" spans="1:10" ht="11.1" customHeight="1" x14ac:dyDescent="0.25">
      <c r="A328" s="530" t="s">
        <v>295</v>
      </c>
      <c r="B328" s="531"/>
      <c r="C328" s="531"/>
      <c r="D328" s="531"/>
      <c r="E328" s="531"/>
      <c r="F328" s="531"/>
      <c r="G328" s="531"/>
      <c r="H328" s="531"/>
      <c r="I328" s="531"/>
      <c r="J328" s="531"/>
    </row>
    <row r="329" spans="1:10" ht="11.1" customHeight="1" x14ac:dyDescent="0.25">
      <c r="A329" s="530" t="s">
        <v>295</v>
      </c>
      <c r="B329" s="531"/>
      <c r="C329" s="531"/>
      <c r="D329" s="531"/>
      <c r="E329" s="531"/>
      <c r="F329" s="531"/>
      <c r="G329" s="531"/>
      <c r="H329" s="531"/>
      <c r="I329" s="531"/>
      <c r="J329" s="531"/>
    </row>
    <row r="330" spans="1:10" ht="6" customHeight="1" x14ac:dyDescent="0.25">
      <c r="A330" s="345"/>
      <c r="B330" s="348"/>
      <c r="C330" s="348"/>
      <c r="D330" s="348"/>
      <c r="E330" s="348"/>
      <c r="F330" s="348"/>
      <c r="G330" s="348"/>
      <c r="H330" s="348"/>
      <c r="I330" s="348"/>
      <c r="J330" s="348"/>
    </row>
    <row r="331" spans="1:10" ht="11.1" customHeight="1" x14ac:dyDescent="0.25">
      <c r="A331" s="532" t="s">
        <v>297</v>
      </c>
      <c r="B331" s="531"/>
      <c r="C331" s="531"/>
      <c r="D331" s="531"/>
      <c r="E331" s="531"/>
      <c r="F331" s="531"/>
      <c r="G331" s="531"/>
      <c r="H331" s="531"/>
      <c r="I331" s="531"/>
      <c r="J331" s="531"/>
    </row>
    <row r="332" spans="1:10" ht="11.1" customHeight="1" x14ac:dyDescent="0.25">
      <c r="A332" s="530" t="s">
        <v>295</v>
      </c>
      <c r="B332" s="531"/>
      <c r="C332" s="531"/>
      <c r="D332" s="531"/>
      <c r="E332" s="531"/>
      <c r="F332" s="531"/>
      <c r="G332" s="531"/>
      <c r="H332" s="531"/>
      <c r="I332" s="531"/>
      <c r="J332" s="531"/>
    </row>
    <row r="333" spans="1:10" ht="11.1" customHeight="1" x14ac:dyDescent="0.25">
      <c r="A333" s="530" t="s">
        <v>295</v>
      </c>
      <c r="B333" s="531"/>
      <c r="C333" s="531"/>
      <c r="D333" s="531"/>
      <c r="E333" s="531"/>
      <c r="F333" s="531"/>
      <c r="G333" s="531"/>
      <c r="H333" s="531"/>
      <c r="I333" s="531"/>
      <c r="J333" s="531"/>
    </row>
  </sheetData>
  <mergeCells count="62">
    <mergeCell ref="A267:J267"/>
    <mergeCell ref="A268:J268"/>
    <mergeCell ref="A207:B207"/>
    <mergeCell ref="A223:B223"/>
    <mergeCell ref="A262:J262"/>
    <mergeCell ref="A263:J263"/>
    <mergeCell ref="A264:J264"/>
    <mergeCell ref="A266:J266"/>
    <mergeCell ref="A202:B202"/>
    <mergeCell ref="A203:B203"/>
    <mergeCell ref="A204:B204"/>
    <mergeCell ref="A205:B205"/>
    <mergeCell ref="A222:B222"/>
    <mergeCell ref="A22:B22"/>
    <mergeCell ref="A1:B1"/>
    <mergeCell ref="A2:B2"/>
    <mergeCell ref="A3:B3"/>
    <mergeCell ref="A4:B4"/>
    <mergeCell ref="A21:B21"/>
    <mergeCell ref="A196:J196"/>
    <mergeCell ref="A197:J197"/>
    <mergeCell ref="A89:B89"/>
    <mergeCell ref="A61:J61"/>
    <mergeCell ref="A62:J62"/>
    <mergeCell ref="A63:J63"/>
    <mergeCell ref="A65:J65"/>
    <mergeCell ref="A66:J66"/>
    <mergeCell ref="A67:J67"/>
    <mergeCell ref="A68:B68"/>
    <mergeCell ref="A69:B69"/>
    <mergeCell ref="A70:B70"/>
    <mergeCell ref="A71:B71"/>
    <mergeCell ref="A88:B88"/>
    <mergeCell ref="A199:J199"/>
    <mergeCell ref="A200:J200"/>
    <mergeCell ref="A201:J201"/>
    <mergeCell ref="A156:B156"/>
    <mergeCell ref="A128:J128"/>
    <mergeCell ref="A129:J129"/>
    <mergeCell ref="A130:J130"/>
    <mergeCell ref="A132:J132"/>
    <mergeCell ref="A133:J133"/>
    <mergeCell ref="A134:J134"/>
    <mergeCell ref="A135:B135"/>
    <mergeCell ref="A136:B136"/>
    <mergeCell ref="A137:B137"/>
    <mergeCell ref="A138:B138"/>
    <mergeCell ref="A155:B155"/>
    <mergeCell ref="A195:J195"/>
    <mergeCell ref="A269:B269"/>
    <mergeCell ref="A270:B270"/>
    <mergeCell ref="A271:B271"/>
    <mergeCell ref="A272:B272"/>
    <mergeCell ref="A274:B274"/>
    <mergeCell ref="A331:J331"/>
    <mergeCell ref="A332:J332"/>
    <mergeCell ref="A333:J333"/>
    <mergeCell ref="A289:B289"/>
    <mergeCell ref="A290:B290"/>
    <mergeCell ref="A327:J327"/>
    <mergeCell ref="A328:J328"/>
    <mergeCell ref="A329:J329"/>
  </mergeCells>
  <conditionalFormatting sqref="A22:B22 A14:A16 A20:A21 A23:A32 A1:B13 B14:B21 B23:B70 A34:A70 A89:B89 A72:A83 A87:A88 A90:A99 A68:B80 B72:B88 A156:B156 A101:A150 A154:A155 A157:A166 A135:B147 B90:B155 K1:IV200 G2:N2 D1:J16 G69:N69 D18:J83 G136:N136 D85:J150 A66:IV67 B157:B195 D152:J195 C1:C195 A128:IV134 A195:IV201 A223:B223 G203:N203 A262:IV268 C202:J268 A168:A268 B202:B206 B208:B268 A334:J64722 K201:XFD64722">
    <cfRule type="cellIs" dxfId="2" priority="34" stopIfTrue="1" operator="equal">
      <formula>0</formula>
    </cfRule>
  </conditionalFormatting>
  <conditionalFormatting sqref="A327:J333 C269:J326 A269:A289 B269:B273 B275:B289 A290:B326">
    <cfRule type="cellIs" dxfId="1" priority="1" stopIfTrue="1" operator="equal">
      <formula>0</formula>
    </cfRule>
  </conditionalFormatting>
  <pageMargins left="0.15748031496062992" right="0.15748031496062992" top="0.74803149606299213" bottom="0.21" header="0.31496062992125984" footer="0.15748031496062992"/>
  <pageSetup paperSize="9" fitToHeight="0" orientation="portrait" r:id="rId1"/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68"/>
  <sheetViews>
    <sheetView workbookViewId="0">
      <selection sqref="A1:B1"/>
    </sheetView>
  </sheetViews>
  <sheetFormatPr defaultColWidth="10.6640625" defaultRowHeight="13.2" x14ac:dyDescent="0.25"/>
  <cols>
    <col min="1" max="1" width="11.6640625" style="284" customWidth="1"/>
    <col min="2" max="2" width="14.33203125" style="305" customWidth="1"/>
    <col min="3" max="3" width="1.6640625" style="284" customWidth="1"/>
    <col min="4" max="4" width="7.109375" style="305" customWidth="1"/>
    <col min="5" max="5" width="3.6640625" style="280" customWidth="1"/>
    <col min="6" max="6" width="24.88671875" style="284" customWidth="1"/>
    <col min="7" max="7" width="9.109375" style="305" customWidth="1"/>
    <col min="8" max="8" width="8.44140625" style="284" customWidth="1"/>
    <col min="9" max="9" width="6" style="284" customWidth="1"/>
    <col min="10" max="10" width="7.44140625" style="284" customWidth="1"/>
    <col min="11" max="11" width="6.88671875" style="284" customWidth="1"/>
    <col min="12" max="12" width="2.88671875" style="284" customWidth="1"/>
    <col min="13" max="13" width="13.88671875" style="284" customWidth="1"/>
    <col min="14" max="14" width="25.6640625" style="284" customWidth="1"/>
    <col min="15" max="15" width="11.44140625" style="284" customWidth="1"/>
    <col min="16" max="16" width="4.88671875" style="284" customWidth="1"/>
    <col min="17" max="17" width="4.6640625" style="284" customWidth="1"/>
    <col min="18" max="18" width="19.6640625" style="284" customWidth="1"/>
    <col min="19" max="19" width="1.6640625" style="284" customWidth="1"/>
    <col min="20" max="20" width="5.6640625" style="284" customWidth="1"/>
    <col min="21" max="21" width="25.6640625" style="284" customWidth="1"/>
    <col min="22" max="22" width="11.44140625" style="284" customWidth="1"/>
    <col min="23" max="23" width="4.88671875" style="284" customWidth="1"/>
    <col min="24" max="24" width="4.6640625" style="284" customWidth="1"/>
    <col min="25" max="25" width="10" style="284" customWidth="1"/>
    <col min="26" max="27" width="5.33203125" style="284" customWidth="1"/>
    <col min="28" max="28" width="1.33203125" style="284" customWidth="1"/>
    <col min="29" max="29" width="11.44140625" style="284" customWidth="1"/>
    <col min="30" max="16384" width="10.6640625" style="284"/>
  </cols>
  <sheetData>
    <row r="1" spans="1:13" ht="15" customHeight="1" thickBot="1" x14ac:dyDescent="0.3">
      <c r="A1" s="535" t="s">
        <v>147</v>
      </c>
      <c r="B1" s="536"/>
      <c r="C1" s="280"/>
      <c r="D1" s="281"/>
      <c r="E1" s="282" t="s">
        <v>148</v>
      </c>
      <c r="F1" s="279">
        <f>Roster!I119</f>
        <v>0</v>
      </c>
      <c r="G1" s="283" t="s">
        <v>149</v>
      </c>
      <c r="H1" s="283" t="s">
        <v>150</v>
      </c>
      <c r="I1" s="283" t="s">
        <v>151</v>
      </c>
      <c r="J1" s="283" t="s">
        <v>152</v>
      </c>
      <c r="M1" s="285"/>
    </row>
    <row r="2" spans="1:13" ht="12.75" customHeight="1" x14ac:dyDescent="0.25">
      <c r="A2" s="537" t="s">
        <v>153</v>
      </c>
      <c r="B2" s="538"/>
      <c r="C2" s="280"/>
      <c r="D2" s="286"/>
      <c r="E2" s="287"/>
      <c r="F2" s="288" t="e">
        <f>INDEX(Teamlists!A:D,MATCH($F$1,Teamlists!B:B,0)+1,4)</f>
        <v>#N/A</v>
      </c>
      <c r="G2" s="289"/>
      <c r="H2" s="290"/>
      <c r="I2" s="288"/>
      <c r="J2" s="288"/>
    </row>
    <row r="3" spans="1:13" ht="12.75" customHeight="1" x14ac:dyDescent="0.25">
      <c r="A3" s="539" t="s">
        <v>287</v>
      </c>
      <c r="B3" s="540"/>
      <c r="C3" s="280"/>
      <c r="D3" s="286"/>
      <c r="E3" s="287"/>
      <c r="F3" s="288" t="e">
        <f>INDEX(Teamlists!A:D,MATCH($F$1,Teamlists!B:B,0)+2,4)</f>
        <v>#N/A</v>
      </c>
      <c r="G3" s="289"/>
      <c r="H3" s="290"/>
      <c r="I3" s="288"/>
      <c r="J3" s="288"/>
    </row>
    <row r="4" spans="1:13" ht="12.75" customHeight="1" thickBot="1" x14ac:dyDescent="0.3">
      <c r="A4" s="541">
        <f>Roster!I116</f>
        <v>42326</v>
      </c>
      <c r="B4" s="542"/>
      <c r="C4" s="280"/>
      <c r="D4" s="286"/>
      <c r="E4" s="287"/>
      <c r="F4" s="288" t="e">
        <f>INDEX(Teamlists!A:D,MATCH($F$1,Teamlists!B:B,0)+3,4)</f>
        <v>#N/A</v>
      </c>
      <c r="G4" s="289"/>
      <c r="H4" s="290"/>
      <c r="I4" s="288"/>
      <c r="J4" s="288"/>
    </row>
    <row r="5" spans="1:13" ht="12.75" customHeight="1" thickBot="1" x14ac:dyDescent="0.3">
      <c r="A5" s="291"/>
      <c r="B5" s="292"/>
      <c r="C5" s="280"/>
      <c r="D5" s="286"/>
      <c r="E5" s="287"/>
      <c r="F5" s="288" t="e">
        <f>INDEX(Teamlists!A:D,MATCH($F$1,Teamlists!B:B,0)+4,4)</f>
        <v>#N/A</v>
      </c>
      <c r="G5" s="289"/>
      <c r="H5" s="290"/>
      <c r="I5" s="288"/>
      <c r="J5" s="288"/>
    </row>
    <row r="6" spans="1:13" ht="12.75" customHeight="1" x14ac:dyDescent="0.25">
      <c r="A6" s="293" t="s">
        <v>154</v>
      </c>
      <c r="B6" s="294" t="e">
        <f>Roster!#REF!</f>
        <v>#REF!</v>
      </c>
      <c r="C6" s="280"/>
      <c r="D6" s="286"/>
      <c r="E6" s="287"/>
      <c r="F6" s="288" t="e">
        <f>INDEX(Teamlists!A:D,MATCH($F$1,Teamlists!B:B,0)+5,4)</f>
        <v>#N/A</v>
      </c>
      <c r="G6" s="289"/>
      <c r="H6" s="290"/>
      <c r="I6" s="288"/>
      <c r="J6" s="288"/>
    </row>
    <row r="7" spans="1:13" ht="12.75" customHeight="1" x14ac:dyDescent="0.25">
      <c r="A7" s="295" t="s">
        <v>155</v>
      </c>
      <c r="B7" s="296" t="str">
        <f>Roster!I117</f>
        <v>Court 1</v>
      </c>
      <c r="C7" s="280"/>
      <c r="D7" s="286"/>
      <c r="E7" s="287"/>
      <c r="F7" s="288" t="e">
        <f>INDEX(Teamlists!A:D,MATCH($F$1,Teamlists!B:B,0)+6,4)</f>
        <v>#N/A</v>
      </c>
      <c r="G7" s="289"/>
      <c r="H7" s="290"/>
      <c r="I7" s="288"/>
      <c r="J7" s="288"/>
    </row>
    <row r="8" spans="1:13" ht="12.75" customHeight="1" x14ac:dyDescent="0.25">
      <c r="A8" s="295" t="s">
        <v>156</v>
      </c>
      <c r="B8" s="297" t="str">
        <f>Roster!B118</f>
        <v>7:15pm</v>
      </c>
      <c r="C8" s="280"/>
      <c r="D8" s="286"/>
      <c r="E8" s="287"/>
      <c r="F8" s="288" t="e">
        <f>INDEX(Teamlists!A:D,MATCH($F$1,Teamlists!B:B,0)+7,4)</f>
        <v>#N/A</v>
      </c>
      <c r="G8" s="289"/>
      <c r="H8" s="290"/>
      <c r="I8" s="288"/>
      <c r="J8" s="288"/>
    </row>
    <row r="9" spans="1:13" ht="12.75" customHeight="1" x14ac:dyDescent="0.25">
      <c r="A9" s="295"/>
      <c r="B9" s="297"/>
      <c r="C9" s="280"/>
      <c r="D9" s="286"/>
      <c r="E9" s="287"/>
      <c r="F9" s="288" t="e">
        <f>INDEX(Teamlists!A:D,MATCH($F$1,Teamlists!B:B,0)+8,4)</f>
        <v>#N/A</v>
      </c>
      <c r="G9" s="289"/>
      <c r="H9" s="290"/>
      <c r="I9" s="288"/>
      <c r="J9" s="288"/>
    </row>
    <row r="10" spans="1:13" ht="12.75" customHeight="1" x14ac:dyDescent="0.25">
      <c r="A10" s="295"/>
      <c r="B10" s="297"/>
      <c r="C10" s="280"/>
      <c r="D10" s="286"/>
      <c r="E10" s="287"/>
      <c r="F10" s="288" t="e">
        <f>INDEX(Teamlists!A:D,MATCH($F$1,Teamlists!B:B,0)+9,4)</f>
        <v>#N/A</v>
      </c>
      <c r="G10" s="289"/>
      <c r="H10" s="290"/>
      <c r="I10" s="288"/>
      <c r="J10" s="288"/>
    </row>
    <row r="11" spans="1:13" ht="12.75" customHeight="1" x14ac:dyDescent="0.25">
      <c r="A11" s="298" t="s">
        <v>157</v>
      </c>
      <c r="B11" s="299">
        <f>Roster!I122</f>
        <v>0</v>
      </c>
      <c r="C11" s="280"/>
      <c r="D11" s="286"/>
      <c r="E11" s="287"/>
      <c r="F11" s="288" t="e">
        <f>INDEX(Teamlists!A:D,MATCH($F$1,Teamlists!B:B,0)+10,4)</f>
        <v>#N/A</v>
      </c>
      <c r="G11" s="289"/>
      <c r="H11" s="290"/>
      <c r="I11" s="288"/>
      <c r="J11" s="288"/>
    </row>
    <row r="12" spans="1:13" ht="12.75" customHeight="1" x14ac:dyDescent="0.25">
      <c r="A12" s="298" t="s">
        <v>158</v>
      </c>
      <c r="B12" s="300"/>
      <c r="C12" s="280"/>
      <c r="D12" s="286"/>
      <c r="E12" s="287"/>
      <c r="F12" s="288" t="e">
        <f>INDEX(Teamlists!A:D,MATCH($F$1,Teamlists!B:B,0)+11,4)</f>
        <v>#N/A</v>
      </c>
      <c r="G12" s="289"/>
      <c r="H12" s="290"/>
      <c r="I12" s="288"/>
      <c r="J12" s="288"/>
    </row>
    <row r="13" spans="1:13" ht="12.75" customHeight="1" x14ac:dyDescent="0.25">
      <c r="A13" s="298"/>
      <c r="B13" s="300"/>
      <c r="C13" s="280"/>
      <c r="D13" s="286"/>
      <c r="E13" s="287"/>
      <c r="F13" s="288" t="e">
        <f>INDEX(Teamlists!A:D,MATCH($F$1,Teamlists!B:B,0)+12,4)</f>
        <v>#N/A</v>
      </c>
      <c r="G13" s="289"/>
      <c r="H13" s="290"/>
      <c r="I13" s="288"/>
      <c r="J13" s="288"/>
    </row>
    <row r="14" spans="1:13" ht="12.75" customHeight="1" x14ac:dyDescent="0.25">
      <c r="A14" s="301" t="s">
        <v>159</v>
      </c>
      <c r="B14" s="300"/>
      <c r="C14" s="280"/>
      <c r="D14" s="286"/>
      <c r="E14" s="287"/>
      <c r="F14" s="288" t="e">
        <f>INDEX(Teamlists!A:D,MATCH($F$1,Teamlists!B:B,0)+13,4)</f>
        <v>#N/A</v>
      </c>
      <c r="G14" s="289"/>
      <c r="H14" s="290"/>
      <c r="I14" s="288"/>
      <c r="J14" s="288"/>
    </row>
    <row r="15" spans="1:13" ht="12.75" customHeight="1" x14ac:dyDescent="0.25">
      <c r="A15" s="298" t="s">
        <v>160</v>
      </c>
      <c r="B15" s="300"/>
      <c r="C15" s="280"/>
      <c r="D15" s="286"/>
      <c r="E15" s="287"/>
      <c r="F15" s="288" t="e">
        <f>INDEX(Teamlists!A:D,MATCH($F$1,Teamlists!B:B,0)+14,4)</f>
        <v>#N/A</v>
      </c>
      <c r="G15" s="289"/>
      <c r="H15" s="290"/>
      <c r="I15" s="288"/>
      <c r="J15" s="288"/>
    </row>
    <row r="16" spans="1:13" ht="12.75" customHeight="1" x14ac:dyDescent="0.25">
      <c r="A16" s="298" t="s">
        <v>161</v>
      </c>
      <c r="B16" s="296"/>
      <c r="C16" s="280"/>
      <c r="D16" s="302"/>
      <c r="E16" s="303" t="s">
        <v>87</v>
      </c>
      <c r="F16" s="303" t="s">
        <v>162</v>
      </c>
      <c r="G16" s="304">
        <f>SUM(G2:G15)</f>
        <v>0</v>
      </c>
      <c r="H16" s="280"/>
      <c r="I16" s="280"/>
      <c r="J16" s="280"/>
    </row>
    <row r="17" spans="1:13" ht="6" customHeight="1" x14ac:dyDescent="0.25">
      <c r="A17" s="298"/>
      <c r="B17" s="300"/>
      <c r="C17" s="280"/>
    </row>
    <row r="18" spans="1:13" ht="15" customHeight="1" thickBot="1" x14ac:dyDescent="0.3">
      <c r="A18" s="298"/>
      <c r="B18" s="296"/>
      <c r="C18" s="280"/>
      <c r="D18" s="281"/>
      <c r="E18" s="282" t="s">
        <v>163</v>
      </c>
      <c r="F18" s="279">
        <f>Roster!I120</f>
        <v>0</v>
      </c>
      <c r="G18" s="283" t="s">
        <v>149</v>
      </c>
      <c r="H18" s="283" t="s">
        <v>150</v>
      </c>
      <c r="I18" s="283" t="s">
        <v>151</v>
      </c>
      <c r="J18" s="283" t="s">
        <v>152</v>
      </c>
    </row>
    <row r="19" spans="1:13" ht="12.75" customHeight="1" x14ac:dyDescent="0.25">
      <c r="A19" s="298"/>
      <c r="B19" s="300"/>
      <c r="C19" s="280"/>
      <c r="D19" s="306"/>
      <c r="E19" s="307"/>
      <c r="F19" s="288" t="e">
        <f>INDEX(Teamlists!A:D,MATCH($F$18,Teamlists!B:B,0)+1,4)</f>
        <v>#N/A</v>
      </c>
      <c r="G19" s="289"/>
      <c r="H19" s="290"/>
      <c r="I19" s="288"/>
      <c r="J19" s="288"/>
    </row>
    <row r="20" spans="1:13" ht="12.75" customHeight="1" x14ac:dyDescent="0.25">
      <c r="A20" s="298" t="s">
        <v>164</v>
      </c>
      <c r="B20" s="300"/>
      <c r="C20" s="280"/>
      <c r="D20" s="306"/>
      <c r="E20" s="308"/>
      <c r="F20" s="288" t="e">
        <f>INDEX(Teamlists!A:D,MATCH($F$18,Teamlists!B:B,0)+2,4)</f>
        <v>#N/A</v>
      </c>
      <c r="G20" s="289"/>
      <c r="H20" s="290"/>
      <c r="I20" s="288"/>
      <c r="J20" s="288"/>
    </row>
    <row r="21" spans="1:13" ht="12.75" customHeight="1" x14ac:dyDescent="0.2">
      <c r="A21" s="533">
        <f>Roster!L86</f>
        <v>0</v>
      </c>
      <c r="B21" s="534"/>
      <c r="C21" s="280"/>
      <c r="D21" s="306"/>
      <c r="E21" s="308"/>
      <c r="F21" s="288" t="e">
        <f>INDEX(Teamlists!A:D,MATCH($F$18,Teamlists!B:B,0)+3,4)</f>
        <v>#N/A</v>
      </c>
      <c r="G21" s="289"/>
      <c r="H21" s="290"/>
      <c r="I21" s="288"/>
      <c r="J21" s="288"/>
    </row>
    <row r="22" spans="1:13" ht="12.75" customHeight="1" x14ac:dyDescent="0.25">
      <c r="A22" s="533"/>
      <c r="B22" s="534"/>
      <c r="C22" s="280"/>
      <c r="D22" s="306"/>
      <c r="E22" s="287"/>
      <c r="F22" s="288" t="e">
        <f>INDEX(Teamlists!A:D,MATCH($F$18,Teamlists!B:B,0)+4,4)</f>
        <v>#N/A</v>
      </c>
      <c r="G22" s="289"/>
      <c r="H22" s="290"/>
      <c r="I22" s="288"/>
      <c r="J22" s="288"/>
      <c r="M22" s="309"/>
    </row>
    <row r="23" spans="1:13" ht="12.75" customHeight="1" x14ac:dyDescent="0.25">
      <c r="A23" s="310"/>
      <c r="B23" s="311"/>
      <c r="C23" s="280"/>
      <c r="D23" s="306"/>
      <c r="E23" s="287"/>
      <c r="F23" s="288" t="e">
        <f>INDEX(Teamlists!A:D,MATCH($F$18,Teamlists!B:B,0)+5,4)</f>
        <v>#N/A</v>
      </c>
      <c r="G23" s="289"/>
      <c r="H23" s="290"/>
      <c r="I23" s="288"/>
      <c r="J23" s="288"/>
    </row>
    <row r="24" spans="1:13" ht="12.75" customHeight="1" x14ac:dyDescent="0.25">
      <c r="A24" s="298"/>
      <c r="B24" s="300"/>
      <c r="C24" s="280"/>
      <c r="D24" s="306"/>
      <c r="E24" s="287"/>
      <c r="F24" s="288" t="e">
        <f>INDEX(Teamlists!A:D,MATCH($F$18,Teamlists!B:B,0)+6,4)</f>
        <v>#N/A</v>
      </c>
      <c r="G24" s="289"/>
      <c r="H24" s="290"/>
      <c r="I24" s="288"/>
      <c r="J24" s="288"/>
    </row>
    <row r="25" spans="1:13" ht="12.75" customHeight="1" x14ac:dyDescent="0.25">
      <c r="A25" s="298"/>
      <c r="B25" s="300"/>
      <c r="C25" s="280"/>
      <c r="D25" s="306"/>
      <c r="E25" s="287"/>
      <c r="F25" s="288" t="e">
        <f>INDEX(Teamlists!A:D,MATCH($F$18,Teamlists!B:B,0)+7,4)</f>
        <v>#N/A</v>
      </c>
      <c r="G25" s="289"/>
      <c r="H25" s="290"/>
      <c r="I25" s="288"/>
      <c r="J25" s="288"/>
    </row>
    <row r="26" spans="1:13" ht="12.75" customHeight="1" x14ac:dyDescent="0.25">
      <c r="A26" s="298"/>
      <c r="B26" s="300"/>
      <c r="C26" s="280"/>
      <c r="D26" s="306"/>
      <c r="E26" s="287"/>
      <c r="F26" s="288" t="e">
        <f>INDEX(Teamlists!A:D,MATCH($F$18,Teamlists!B:B,0)+8,4)</f>
        <v>#N/A</v>
      </c>
      <c r="G26" s="289"/>
      <c r="H26" s="290"/>
      <c r="I26" s="288"/>
      <c r="J26" s="288"/>
    </row>
    <row r="27" spans="1:13" ht="12.75" customHeight="1" x14ac:dyDescent="0.25">
      <c r="A27" s="298"/>
      <c r="B27" s="300"/>
      <c r="C27" s="280"/>
      <c r="D27" s="306"/>
      <c r="E27" s="287"/>
      <c r="F27" s="288" t="e">
        <f>INDEX(Teamlists!A:D,MATCH($F$18,Teamlists!B:B,0)+9,4)</f>
        <v>#N/A</v>
      </c>
      <c r="G27" s="289"/>
      <c r="H27" s="290"/>
      <c r="I27" s="288"/>
      <c r="J27" s="288"/>
    </row>
    <row r="28" spans="1:13" ht="12.75" customHeight="1" x14ac:dyDescent="0.25">
      <c r="A28" s="298"/>
      <c r="B28" s="300"/>
      <c r="C28" s="280"/>
      <c r="D28" s="306"/>
      <c r="E28" s="287"/>
      <c r="F28" s="288" t="e">
        <f>INDEX(Teamlists!A:D,MATCH($F$18,Teamlists!B:B,0)+10,4)</f>
        <v>#N/A</v>
      </c>
      <c r="G28" s="289"/>
      <c r="H28" s="290"/>
      <c r="I28" s="288"/>
      <c r="J28" s="288"/>
    </row>
    <row r="29" spans="1:13" ht="12.75" customHeight="1" x14ac:dyDescent="0.25">
      <c r="A29" s="298"/>
      <c r="B29" s="300"/>
      <c r="C29" s="280"/>
      <c r="D29" s="306"/>
      <c r="E29" s="287"/>
      <c r="F29" s="288" t="e">
        <f>INDEX(Teamlists!A:D,MATCH($F$18,Teamlists!B:B,0)+11,4)</f>
        <v>#N/A</v>
      </c>
      <c r="G29" s="289"/>
      <c r="H29" s="290"/>
      <c r="I29" s="288"/>
      <c r="J29" s="288"/>
    </row>
    <row r="30" spans="1:13" ht="12.75" customHeight="1" thickBot="1" x14ac:dyDescent="0.3">
      <c r="A30" s="312"/>
      <c r="B30" s="313"/>
      <c r="C30" s="280"/>
      <c r="D30" s="306"/>
      <c r="E30" s="287"/>
      <c r="F30" s="288" t="e">
        <f>INDEX(Teamlists!A:D,MATCH($F$18,Teamlists!B:B,0)+12,4)</f>
        <v>#N/A</v>
      </c>
      <c r="G30" s="289"/>
      <c r="H30" s="290"/>
      <c r="I30" s="288"/>
      <c r="J30" s="288"/>
    </row>
    <row r="31" spans="1:13" ht="12.75" customHeight="1" x14ac:dyDescent="0.25">
      <c r="A31" s="280"/>
      <c r="B31" s="302"/>
      <c r="C31" s="280"/>
      <c r="D31" s="306"/>
      <c r="E31" s="287"/>
      <c r="F31" s="288" t="e">
        <f>INDEX(Teamlists!A:D,MATCH($F$18,Teamlists!B:B,0)+13,4)</f>
        <v>#N/A</v>
      </c>
      <c r="G31" s="289"/>
      <c r="H31" s="290"/>
      <c r="I31" s="288"/>
      <c r="J31" s="288"/>
    </row>
    <row r="32" spans="1:13" ht="12.75" customHeight="1" x14ac:dyDescent="0.25">
      <c r="A32" s="280"/>
      <c r="B32" s="302"/>
      <c r="C32" s="280"/>
      <c r="D32" s="306"/>
      <c r="E32" s="287"/>
      <c r="F32" s="288" t="e">
        <f>INDEX(Teamlists!A:D,MATCH($F$18,Teamlists!B:B,0)+14,4)</f>
        <v>#N/A</v>
      </c>
      <c r="G32" s="289"/>
      <c r="H32" s="290"/>
      <c r="I32" s="288"/>
      <c r="J32" s="288"/>
    </row>
    <row r="33" spans="1:10" ht="12.75" customHeight="1" x14ac:dyDescent="0.25">
      <c r="B33" s="302"/>
      <c r="C33" s="280"/>
      <c r="D33" s="302"/>
      <c r="E33" s="303" t="s">
        <v>87</v>
      </c>
      <c r="F33" s="303" t="s">
        <v>162</v>
      </c>
      <c r="G33" s="304">
        <f>SUM(G19:G32)</f>
        <v>0</v>
      </c>
      <c r="H33" s="280"/>
      <c r="I33" s="280"/>
      <c r="J33" s="280"/>
    </row>
    <row r="34" spans="1:10" ht="15" x14ac:dyDescent="0.25">
      <c r="A34" s="314" t="s">
        <v>165</v>
      </c>
      <c r="B34" s="302"/>
      <c r="C34" s="280"/>
      <c r="D34" s="302"/>
      <c r="E34" s="303"/>
      <c r="F34" s="303"/>
      <c r="G34" s="302"/>
      <c r="H34" s="280"/>
      <c r="I34" s="280"/>
      <c r="J34" s="280"/>
    </row>
    <row r="35" spans="1:10" s="320" customFormat="1" ht="11.4" x14ac:dyDescent="0.2">
      <c r="A35" s="315" t="s">
        <v>166</v>
      </c>
      <c r="B35" s="316"/>
      <c r="C35" s="317"/>
      <c r="D35" s="318"/>
      <c r="E35" s="319"/>
      <c r="F35" s="319"/>
      <c r="G35" s="318"/>
      <c r="H35" s="317"/>
      <c r="I35" s="317"/>
      <c r="J35" s="317"/>
    </row>
    <row r="36" spans="1:10" s="320" customFormat="1" ht="11.4" x14ac:dyDescent="0.2">
      <c r="A36" s="321"/>
      <c r="B36" s="316"/>
      <c r="C36" s="317"/>
      <c r="D36" s="318"/>
      <c r="E36" s="319"/>
      <c r="F36" s="319"/>
      <c r="G36" s="318"/>
      <c r="H36" s="317"/>
      <c r="I36" s="317"/>
      <c r="J36" s="317"/>
    </row>
    <row r="37" spans="1:10" s="320" customFormat="1" ht="11.4" x14ac:dyDescent="0.2">
      <c r="A37" s="322" t="s">
        <v>167</v>
      </c>
      <c r="B37" s="316"/>
      <c r="C37" s="317"/>
      <c r="D37" s="318"/>
      <c r="E37" s="319"/>
      <c r="F37" s="319"/>
      <c r="G37" s="318"/>
      <c r="H37" s="317"/>
      <c r="I37" s="317"/>
      <c r="J37" s="317"/>
    </row>
    <row r="38" spans="1:10" s="320" customFormat="1" ht="11.4" x14ac:dyDescent="0.2">
      <c r="A38" s="321" t="s">
        <v>168</v>
      </c>
      <c r="B38" s="316"/>
      <c r="C38" s="317"/>
      <c r="D38" s="318"/>
      <c r="E38" s="319"/>
      <c r="F38" s="319"/>
      <c r="G38" s="318"/>
      <c r="H38" s="317"/>
      <c r="I38" s="317"/>
      <c r="J38" s="317"/>
    </row>
    <row r="39" spans="1:10" s="320" customFormat="1" ht="11.4" x14ac:dyDescent="0.2">
      <c r="A39" s="321" t="s">
        <v>169</v>
      </c>
      <c r="B39" s="316"/>
      <c r="C39" s="317"/>
      <c r="D39" s="318"/>
      <c r="E39" s="319"/>
      <c r="F39" s="319"/>
      <c r="G39" s="318"/>
      <c r="H39" s="317"/>
      <c r="I39" s="317"/>
      <c r="J39" s="317"/>
    </row>
    <row r="40" spans="1:10" s="320" customFormat="1" ht="11.4" x14ac:dyDescent="0.2">
      <c r="A40" s="321" t="s">
        <v>291</v>
      </c>
      <c r="B40" s="316"/>
      <c r="C40" s="317"/>
      <c r="D40" s="318"/>
      <c r="E40" s="319"/>
      <c r="F40" s="319"/>
      <c r="G40" s="318"/>
      <c r="H40" s="317"/>
      <c r="I40" s="317"/>
      <c r="J40" s="317"/>
    </row>
    <row r="41" spans="1:10" s="320" customFormat="1" ht="11.4" x14ac:dyDescent="0.2">
      <c r="A41" s="323" t="s">
        <v>171</v>
      </c>
      <c r="B41" s="316"/>
      <c r="C41" s="317"/>
      <c r="D41" s="318"/>
      <c r="E41" s="319"/>
      <c r="F41" s="319"/>
      <c r="G41" s="318"/>
      <c r="H41" s="317"/>
      <c r="I41" s="317"/>
      <c r="J41" s="317"/>
    </row>
    <row r="42" spans="1:10" s="320" customFormat="1" ht="11.4" x14ac:dyDescent="0.2">
      <c r="A42" s="321"/>
      <c r="B42" s="316"/>
      <c r="C42" s="317"/>
      <c r="D42" s="318"/>
      <c r="E42" s="319"/>
      <c r="F42" s="319"/>
      <c r="G42" s="318"/>
      <c r="H42" s="317"/>
      <c r="I42" s="317"/>
      <c r="J42" s="317"/>
    </row>
    <row r="43" spans="1:10" s="320" customFormat="1" ht="11.4" x14ac:dyDescent="0.2">
      <c r="A43" s="321" t="s">
        <v>172</v>
      </c>
      <c r="B43" s="316"/>
      <c r="C43" s="317"/>
      <c r="D43" s="318"/>
      <c r="E43" s="319"/>
      <c r="F43" s="319"/>
      <c r="G43" s="318"/>
      <c r="H43" s="317"/>
      <c r="I43" s="317"/>
      <c r="J43" s="317"/>
    </row>
    <row r="44" spans="1:10" s="320" customFormat="1" ht="11.4" x14ac:dyDescent="0.2">
      <c r="A44" s="321" t="s">
        <v>173</v>
      </c>
      <c r="B44" s="316"/>
      <c r="C44" s="317"/>
      <c r="D44" s="318"/>
      <c r="E44" s="319"/>
      <c r="F44" s="319"/>
      <c r="G44" s="318"/>
      <c r="H44" s="317"/>
      <c r="I44" s="317"/>
      <c r="J44" s="317"/>
    </row>
    <row r="45" spans="1:10" s="320" customFormat="1" ht="11.4" x14ac:dyDescent="0.2">
      <c r="A45" s="321"/>
      <c r="B45" s="316"/>
      <c r="C45" s="317"/>
      <c r="D45" s="318"/>
      <c r="E45" s="319"/>
      <c r="F45" s="319"/>
      <c r="G45" s="318"/>
      <c r="H45" s="317"/>
      <c r="I45" s="317"/>
      <c r="J45" s="317"/>
    </row>
    <row r="46" spans="1:10" s="320" customFormat="1" ht="11.4" x14ac:dyDescent="0.2">
      <c r="A46" s="321" t="s">
        <v>174</v>
      </c>
      <c r="B46" s="316"/>
      <c r="C46" s="317"/>
      <c r="D46" s="318"/>
      <c r="E46" s="319"/>
      <c r="F46" s="319"/>
      <c r="G46" s="318"/>
      <c r="H46" s="317"/>
      <c r="I46" s="317"/>
      <c r="J46" s="317"/>
    </row>
    <row r="47" spans="1:10" s="320" customFormat="1" ht="11.4" x14ac:dyDescent="0.2">
      <c r="A47" s="321"/>
      <c r="B47" s="316"/>
      <c r="C47" s="317"/>
      <c r="D47" s="318"/>
      <c r="E47" s="319"/>
      <c r="F47" s="319"/>
      <c r="G47" s="318"/>
      <c r="H47" s="317"/>
      <c r="I47" s="317"/>
      <c r="J47" s="317"/>
    </row>
    <row r="48" spans="1:10" s="320" customFormat="1" ht="11.4" x14ac:dyDescent="0.2">
      <c r="A48" s="321" t="s">
        <v>175</v>
      </c>
      <c r="B48" s="316"/>
      <c r="C48" s="317"/>
      <c r="D48" s="318"/>
      <c r="E48" s="319"/>
      <c r="F48" s="319"/>
      <c r="G48" s="318"/>
      <c r="H48" s="317"/>
      <c r="I48" s="317"/>
      <c r="J48" s="317"/>
    </row>
    <row r="49" spans="1:29" s="320" customFormat="1" ht="12" customHeight="1" x14ac:dyDescent="0.2">
      <c r="A49" s="321" t="s">
        <v>176</v>
      </c>
      <c r="B49" s="316"/>
      <c r="C49" s="317"/>
      <c r="D49" s="318"/>
      <c r="E49" s="319"/>
      <c r="F49" s="319"/>
      <c r="G49" s="318"/>
      <c r="H49" s="317"/>
      <c r="I49" s="317"/>
      <c r="J49" s="317"/>
    </row>
    <row r="50" spans="1:29" s="320" customFormat="1" ht="6" customHeight="1" x14ac:dyDescent="0.2">
      <c r="A50" s="321"/>
      <c r="B50" s="316"/>
      <c r="C50" s="317"/>
      <c r="D50" s="318"/>
      <c r="E50" s="319"/>
      <c r="F50" s="319"/>
      <c r="G50" s="318"/>
      <c r="H50" s="317"/>
      <c r="I50" s="317"/>
      <c r="J50" s="317"/>
    </row>
    <row r="51" spans="1:29" s="320" customFormat="1" ht="12" customHeight="1" x14ac:dyDescent="0.2">
      <c r="A51" s="321" t="s">
        <v>177</v>
      </c>
      <c r="B51" s="316"/>
      <c r="C51" s="317"/>
      <c r="D51" s="318"/>
      <c r="E51" s="319"/>
      <c r="F51" s="319"/>
      <c r="G51" s="318"/>
      <c r="H51" s="317"/>
      <c r="I51" s="317"/>
      <c r="J51" s="317"/>
    </row>
    <row r="52" spans="1:29" s="320" customFormat="1" ht="12" customHeight="1" x14ac:dyDescent="0.2">
      <c r="A52" s="321" t="s">
        <v>178</v>
      </c>
      <c r="B52" s="316"/>
      <c r="C52" s="317"/>
      <c r="D52" s="318"/>
      <c r="E52" s="319"/>
      <c r="F52" s="319"/>
      <c r="G52" s="318"/>
      <c r="H52" s="317"/>
      <c r="I52" s="317"/>
      <c r="J52" s="317"/>
    </row>
    <row r="53" spans="1:29" s="320" customFormat="1" ht="12" customHeight="1" x14ac:dyDescent="0.2">
      <c r="A53" s="321" t="s">
        <v>179</v>
      </c>
      <c r="B53" s="316"/>
      <c r="C53" s="317"/>
      <c r="D53" s="318"/>
      <c r="E53" s="319"/>
      <c r="F53" s="319"/>
      <c r="G53" s="318"/>
      <c r="H53" s="317"/>
      <c r="I53" s="317"/>
      <c r="J53" s="317"/>
    </row>
    <row r="54" spans="1:29" s="320" customFormat="1" ht="6" customHeight="1" x14ac:dyDescent="0.2">
      <c r="A54" s="321"/>
      <c r="B54" s="316"/>
      <c r="C54" s="317"/>
      <c r="D54" s="318"/>
      <c r="E54" s="319"/>
      <c r="F54" s="319"/>
      <c r="G54" s="318"/>
      <c r="H54" s="317"/>
      <c r="I54" s="317"/>
      <c r="J54" s="317"/>
    </row>
    <row r="55" spans="1:29" s="320" customFormat="1" ht="15.75" customHeight="1" x14ac:dyDescent="0.2">
      <c r="A55" s="322" t="s">
        <v>180</v>
      </c>
      <c r="B55" s="316"/>
      <c r="C55" s="317"/>
      <c r="D55" s="318"/>
      <c r="E55" s="319"/>
      <c r="F55" s="319"/>
      <c r="G55" s="318"/>
      <c r="H55" s="317"/>
      <c r="I55" s="317"/>
      <c r="J55" s="317"/>
    </row>
    <row r="56" spans="1:29" s="320" customFormat="1" ht="12" customHeight="1" x14ac:dyDescent="0.2">
      <c r="A56" s="321" t="s">
        <v>181</v>
      </c>
      <c r="B56" s="316"/>
      <c r="C56" s="317"/>
      <c r="D56" s="318"/>
      <c r="E56" s="319"/>
      <c r="F56" s="319"/>
      <c r="G56" s="318"/>
      <c r="H56" s="317"/>
      <c r="I56" s="317"/>
      <c r="J56" s="317"/>
    </row>
    <row r="57" spans="1:29" s="320" customFormat="1" ht="6" customHeight="1" x14ac:dyDescent="0.2">
      <c r="A57" s="321"/>
      <c r="B57" s="316"/>
      <c r="C57" s="317"/>
      <c r="D57" s="318"/>
      <c r="E57" s="319"/>
      <c r="F57" s="319"/>
      <c r="G57" s="318"/>
      <c r="H57" s="317"/>
      <c r="I57" s="317"/>
      <c r="J57" s="317"/>
    </row>
    <row r="58" spans="1:29" s="320" customFormat="1" ht="12" customHeight="1" x14ac:dyDescent="0.2">
      <c r="A58" s="321" t="s">
        <v>182</v>
      </c>
      <c r="B58" s="316"/>
      <c r="C58" s="317"/>
      <c r="D58" s="318"/>
      <c r="E58" s="319"/>
      <c r="F58" s="319"/>
      <c r="G58" s="318"/>
      <c r="H58" s="317"/>
      <c r="I58" s="317"/>
      <c r="J58" s="317"/>
    </row>
    <row r="59" spans="1:29" s="320" customFormat="1" ht="6" customHeight="1" x14ac:dyDescent="0.2">
      <c r="A59" s="321"/>
      <c r="B59" s="316"/>
      <c r="C59" s="317"/>
      <c r="D59" s="318"/>
      <c r="E59" s="319"/>
      <c r="F59" s="319"/>
      <c r="G59" s="318"/>
      <c r="H59" s="317"/>
      <c r="I59" s="317"/>
      <c r="J59" s="317"/>
    </row>
    <row r="60" spans="1:29" s="320" customFormat="1" ht="4.5" customHeight="1" x14ac:dyDescent="0.2">
      <c r="A60" s="321"/>
      <c r="B60" s="316"/>
      <c r="C60" s="317"/>
      <c r="D60" s="318"/>
      <c r="E60" s="319"/>
      <c r="F60" s="319"/>
      <c r="G60" s="318"/>
      <c r="H60" s="317"/>
      <c r="I60" s="317"/>
      <c r="J60" s="317"/>
    </row>
    <row r="61" spans="1:29" s="325" customFormat="1" ht="15.75" customHeight="1" x14ac:dyDescent="0.3">
      <c r="A61" s="532" t="s">
        <v>292</v>
      </c>
      <c r="B61" s="531"/>
      <c r="C61" s="531"/>
      <c r="D61" s="531"/>
      <c r="E61" s="531"/>
      <c r="F61" s="531"/>
      <c r="G61" s="531"/>
      <c r="H61" s="531"/>
      <c r="I61" s="531"/>
      <c r="J61" s="531"/>
      <c r="K61" s="324"/>
      <c r="L61" s="324"/>
      <c r="M61" s="324"/>
      <c r="N61" s="324"/>
      <c r="O61" s="324"/>
      <c r="P61" s="324"/>
      <c r="Q61" s="324"/>
      <c r="R61" s="324"/>
      <c r="S61" s="324"/>
      <c r="T61" s="324"/>
      <c r="U61" s="324"/>
      <c r="V61" s="324"/>
      <c r="W61" s="324"/>
      <c r="X61" s="324"/>
      <c r="Y61" s="324"/>
      <c r="Z61" s="324"/>
      <c r="AA61" s="324"/>
      <c r="AB61" s="324"/>
      <c r="AC61" s="324"/>
    </row>
    <row r="62" spans="1:29" s="325" customFormat="1" ht="16.5" customHeight="1" x14ac:dyDescent="0.3">
      <c r="A62" s="530" t="s">
        <v>184</v>
      </c>
      <c r="B62" s="531"/>
      <c r="C62" s="531"/>
      <c r="D62" s="531"/>
      <c r="E62" s="531"/>
      <c r="F62" s="531"/>
      <c r="G62" s="531"/>
      <c r="H62" s="531"/>
      <c r="I62" s="531"/>
      <c r="J62" s="531"/>
      <c r="K62" s="324"/>
      <c r="L62" s="324"/>
      <c r="M62" s="324"/>
      <c r="N62" s="324"/>
      <c r="O62" s="324"/>
      <c r="P62" s="324"/>
      <c r="Q62" s="324"/>
      <c r="R62" s="324"/>
      <c r="S62" s="324"/>
      <c r="T62" s="324"/>
      <c r="U62" s="324"/>
      <c r="V62" s="324"/>
      <c r="W62" s="324"/>
      <c r="X62" s="324"/>
      <c r="Y62" s="324"/>
      <c r="Z62" s="324"/>
      <c r="AA62" s="324"/>
      <c r="AB62" s="324"/>
      <c r="AC62" s="324"/>
    </row>
    <row r="63" spans="1:29" s="325" customFormat="1" ht="16.5" customHeight="1" x14ac:dyDescent="0.3">
      <c r="A63" s="530" t="s">
        <v>184</v>
      </c>
      <c r="B63" s="531"/>
      <c r="C63" s="531"/>
      <c r="D63" s="531"/>
      <c r="E63" s="531"/>
      <c r="F63" s="531"/>
      <c r="G63" s="531"/>
      <c r="H63" s="531"/>
      <c r="I63" s="531"/>
      <c r="J63" s="531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324"/>
      <c r="V63" s="324"/>
      <c r="W63" s="324"/>
      <c r="X63" s="324"/>
      <c r="Y63" s="324"/>
      <c r="Z63" s="324"/>
      <c r="AA63" s="324"/>
      <c r="AB63" s="324"/>
      <c r="AC63" s="324"/>
    </row>
    <row r="64" spans="1:29" s="324" customFormat="1" ht="6" customHeight="1" x14ac:dyDescent="0.2">
      <c r="A64" s="321"/>
    </row>
    <row r="65" spans="1:29" s="325" customFormat="1" ht="15.75" customHeight="1" x14ac:dyDescent="0.3">
      <c r="A65" s="532" t="s">
        <v>293</v>
      </c>
      <c r="B65" s="531"/>
      <c r="C65" s="531"/>
      <c r="D65" s="531"/>
      <c r="E65" s="531"/>
      <c r="F65" s="531"/>
      <c r="G65" s="531"/>
      <c r="H65" s="531"/>
      <c r="I65" s="531"/>
      <c r="J65" s="531"/>
      <c r="K65" s="324"/>
      <c r="L65" s="324"/>
      <c r="M65" s="324"/>
      <c r="N65" s="324"/>
      <c r="O65" s="324"/>
      <c r="P65" s="324"/>
      <c r="Q65" s="324"/>
      <c r="R65" s="324"/>
      <c r="S65" s="324"/>
      <c r="T65" s="324"/>
      <c r="U65" s="324"/>
      <c r="V65" s="324"/>
      <c r="W65" s="324"/>
      <c r="X65" s="324"/>
      <c r="Y65" s="324"/>
      <c r="Z65" s="324"/>
      <c r="AA65" s="324"/>
      <c r="AB65" s="324"/>
      <c r="AC65" s="324"/>
    </row>
    <row r="66" spans="1:29" s="325" customFormat="1" ht="17.25" customHeight="1" x14ac:dyDescent="0.3">
      <c r="A66" s="530" t="s">
        <v>184</v>
      </c>
      <c r="B66" s="531"/>
      <c r="C66" s="531"/>
      <c r="D66" s="531"/>
      <c r="E66" s="531"/>
      <c r="F66" s="531"/>
      <c r="G66" s="531"/>
      <c r="H66" s="531"/>
      <c r="I66" s="531"/>
      <c r="J66" s="531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24"/>
      <c r="X66" s="324"/>
      <c r="Y66" s="324"/>
      <c r="Z66" s="324"/>
      <c r="AA66" s="324"/>
      <c r="AB66" s="324"/>
      <c r="AC66" s="324"/>
    </row>
    <row r="67" spans="1:29" s="325" customFormat="1" ht="16.5" customHeight="1" thickBot="1" x14ac:dyDescent="0.35">
      <c r="A67" s="530" t="s">
        <v>184</v>
      </c>
      <c r="B67" s="531"/>
      <c r="C67" s="531"/>
      <c r="D67" s="531"/>
      <c r="E67" s="531"/>
      <c r="F67" s="531"/>
      <c r="G67" s="531"/>
      <c r="H67" s="531"/>
      <c r="I67" s="531"/>
      <c r="J67" s="531"/>
      <c r="K67" s="324"/>
      <c r="L67" s="324"/>
      <c r="M67" s="324"/>
      <c r="N67" s="324"/>
      <c r="O67" s="324"/>
      <c r="P67" s="324"/>
      <c r="Q67" s="324"/>
      <c r="R67" s="324"/>
      <c r="S67" s="324"/>
      <c r="T67" s="324"/>
      <c r="U67" s="324"/>
      <c r="V67" s="324"/>
      <c r="W67" s="324"/>
      <c r="X67" s="324"/>
      <c r="Y67" s="324"/>
      <c r="Z67" s="324"/>
      <c r="AA67" s="324"/>
      <c r="AB67" s="324"/>
      <c r="AC67" s="324"/>
    </row>
    <row r="68" spans="1:29" ht="15" customHeight="1" thickBot="1" x14ac:dyDescent="0.3">
      <c r="A68" s="535" t="s">
        <v>147</v>
      </c>
      <c r="B68" s="536"/>
      <c r="C68" s="280"/>
      <c r="D68" s="281"/>
      <c r="E68" s="282" t="s">
        <v>148</v>
      </c>
      <c r="F68" s="279">
        <f>Roster!I122</f>
        <v>0</v>
      </c>
      <c r="G68" s="283" t="s">
        <v>149</v>
      </c>
      <c r="H68" s="283" t="s">
        <v>150</v>
      </c>
      <c r="I68" s="283" t="s">
        <v>151</v>
      </c>
      <c r="J68" s="283" t="s">
        <v>152</v>
      </c>
      <c r="M68" s="285"/>
    </row>
    <row r="69" spans="1:29" ht="12.75" customHeight="1" x14ac:dyDescent="0.25">
      <c r="A69" s="537" t="s">
        <v>153</v>
      </c>
      <c r="B69" s="538"/>
      <c r="C69" s="280"/>
      <c r="D69" s="286"/>
      <c r="E69" s="287"/>
      <c r="F69" s="288" t="e">
        <f>INDEX(Teamlists!A:D,MATCH($F$68,Teamlists!B:B,0)+1,4)</f>
        <v>#N/A</v>
      </c>
      <c r="G69" s="289"/>
      <c r="H69" s="290"/>
      <c r="I69" s="288"/>
      <c r="J69" s="288"/>
    </row>
    <row r="70" spans="1:29" ht="12.75" customHeight="1" x14ac:dyDescent="0.25">
      <c r="A70" s="539" t="str">
        <f>$A$3</f>
        <v>Pennant 2 2013 Grand Final</v>
      </c>
      <c r="B70" s="540"/>
      <c r="C70" s="280"/>
      <c r="D70" s="286"/>
      <c r="E70" s="287"/>
      <c r="F70" s="288" t="e">
        <f>INDEX(Teamlists!A:D,MATCH($F$68,Teamlists!B:B,0)+2,4)</f>
        <v>#N/A</v>
      </c>
      <c r="G70" s="289"/>
      <c r="H70" s="290"/>
      <c r="I70" s="288"/>
      <c r="J70" s="288"/>
    </row>
    <row r="71" spans="1:29" ht="12.75" customHeight="1" thickBot="1" x14ac:dyDescent="0.3">
      <c r="A71" s="541">
        <f>Roster!I116</f>
        <v>42326</v>
      </c>
      <c r="B71" s="542"/>
      <c r="C71" s="280"/>
      <c r="D71" s="286"/>
      <c r="E71" s="287"/>
      <c r="F71" s="288" t="e">
        <f>INDEX(Teamlists!A:D,MATCH($F$68,Teamlists!B:B,0)+3,4)</f>
        <v>#N/A</v>
      </c>
      <c r="G71" s="289"/>
      <c r="H71" s="290"/>
      <c r="I71" s="288"/>
      <c r="J71" s="288"/>
    </row>
    <row r="72" spans="1:29" ht="12.75" customHeight="1" thickBot="1" x14ac:dyDescent="0.3">
      <c r="A72" s="291"/>
      <c r="B72" s="292"/>
      <c r="C72" s="280"/>
      <c r="D72" s="286"/>
      <c r="E72" s="287"/>
      <c r="F72" s="288" t="e">
        <f>INDEX(Teamlists!A:D,MATCH($F$68,Teamlists!B:B,0)+4,4)</f>
        <v>#N/A</v>
      </c>
      <c r="G72" s="289"/>
      <c r="H72" s="290"/>
      <c r="I72" s="288"/>
      <c r="J72" s="288"/>
    </row>
    <row r="73" spans="1:29" ht="12.75" customHeight="1" x14ac:dyDescent="0.25">
      <c r="A73" s="293" t="s">
        <v>154</v>
      </c>
      <c r="B73" s="353" t="str">
        <f>Roster!I121</f>
        <v>C Grade Final</v>
      </c>
      <c r="C73" s="280"/>
      <c r="D73" s="286"/>
      <c r="E73" s="287"/>
      <c r="F73" s="288" t="e">
        <f>INDEX(Teamlists!A:D,MATCH($F$68,Teamlists!B:B,0)+5,4)</f>
        <v>#N/A</v>
      </c>
      <c r="G73" s="289"/>
      <c r="H73" s="290"/>
      <c r="I73" s="288"/>
      <c r="J73" s="288"/>
    </row>
    <row r="74" spans="1:29" ht="12.75" customHeight="1" x14ac:dyDescent="0.25">
      <c r="A74" s="295" t="s">
        <v>155</v>
      </c>
      <c r="B74" s="296" t="str">
        <f>Roster!I117</f>
        <v>Court 1</v>
      </c>
      <c r="C74" s="280"/>
      <c r="D74" s="286"/>
      <c r="E74" s="287"/>
      <c r="F74" s="288" t="e">
        <f>INDEX(Teamlists!A:D,MATCH($F$68,Teamlists!B:B,0)+6,4)</f>
        <v>#N/A</v>
      </c>
      <c r="G74" s="289"/>
      <c r="H74" s="290"/>
      <c r="I74" s="288"/>
      <c r="J74" s="288"/>
    </row>
    <row r="75" spans="1:29" ht="12.75" customHeight="1" x14ac:dyDescent="0.25">
      <c r="A75" s="295" t="s">
        <v>156</v>
      </c>
      <c r="B75" s="297" t="str">
        <f>Roster!B121</f>
        <v>8:00pm</v>
      </c>
      <c r="C75" s="280"/>
      <c r="D75" s="286"/>
      <c r="E75" s="287"/>
      <c r="F75" s="288" t="e">
        <f>INDEX(Teamlists!A:D,MATCH($F$68,Teamlists!B:B,0)+7,4)</f>
        <v>#N/A</v>
      </c>
      <c r="G75" s="289"/>
      <c r="H75" s="290"/>
      <c r="I75" s="288"/>
      <c r="J75" s="288"/>
    </row>
    <row r="76" spans="1:29" ht="12.75" customHeight="1" x14ac:dyDescent="0.25">
      <c r="A76" s="295"/>
      <c r="B76" s="297"/>
      <c r="C76" s="280"/>
      <c r="D76" s="286"/>
      <c r="E76" s="287"/>
      <c r="F76" s="288" t="e">
        <f>INDEX(Teamlists!A:D,MATCH($F$68,Teamlists!B:B,0)+8,4)</f>
        <v>#N/A</v>
      </c>
      <c r="G76" s="289"/>
      <c r="H76" s="290"/>
      <c r="I76" s="288"/>
      <c r="J76" s="288"/>
    </row>
    <row r="77" spans="1:29" ht="12.75" customHeight="1" x14ac:dyDescent="0.25">
      <c r="A77" s="295"/>
      <c r="B77" s="297"/>
      <c r="C77" s="280"/>
      <c r="D77" s="286"/>
      <c r="E77" s="287"/>
      <c r="F77" s="288" t="e">
        <f>INDEX(Teamlists!A:D,MATCH($F$68,Teamlists!B:B,0)+9,4)</f>
        <v>#N/A</v>
      </c>
      <c r="G77" s="289"/>
      <c r="H77" s="290"/>
      <c r="I77" s="288"/>
      <c r="J77" s="288"/>
    </row>
    <row r="78" spans="1:29" ht="12.75" customHeight="1" x14ac:dyDescent="0.25">
      <c r="A78" s="298" t="s">
        <v>157</v>
      </c>
      <c r="B78" s="299">
        <f>Roster!I119</f>
        <v>0</v>
      </c>
      <c r="C78" s="280"/>
      <c r="D78" s="286"/>
      <c r="E78" s="287"/>
      <c r="F78" s="288" t="e">
        <f>INDEX(Teamlists!A:D,MATCH($F$68,Teamlists!B:B,0)+10,4)</f>
        <v>#N/A</v>
      </c>
      <c r="G78" s="289"/>
      <c r="H78" s="290"/>
      <c r="I78" s="288"/>
      <c r="J78" s="288"/>
    </row>
    <row r="79" spans="1:29" ht="12.75" customHeight="1" x14ac:dyDescent="0.25">
      <c r="A79" s="298" t="s">
        <v>158</v>
      </c>
      <c r="B79" s="300"/>
      <c r="C79" s="280"/>
      <c r="D79" s="286"/>
      <c r="E79" s="287"/>
      <c r="F79" s="288" t="e">
        <f>INDEX(Teamlists!A:D,MATCH($F$68,Teamlists!B:B,0)+11,4)</f>
        <v>#N/A</v>
      </c>
      <c r="G79" s="289"/>
      <c r="H79" s="290"/>
      <c r="I79" s="288"/>
      <c r="J79" s="288"/>
    </row>
    <row r="80" spans="1:29" ht="12.75" customHeight="1" x14ac:dyDescent="0.25">
      <c r="A80" s="298"/>
      <c r="B80" s="300"/>
      <c r="C80" s="280"/>
      <c r="D80" s="286"/>
      <c r="E80" s="287"/>
      <c r="F80" s="288" t="e">
        <f>INDEX(Teamlists!A:D,MATCH($F$68,Teamlists!B:B,0)+12,4)</f>
        <v>#N/A</v>
      </c>
      <c r="G80" s="289"/>
      <c r="H80" s="290"/>
      <c r="I80" s="288"/>
      <c r="J80" s="288"/>
    </row>
    <row r="81" spans="1:13" ht="12.75" customHeight="1" x14ac:dyDescent="0.25">
      <c r="A81" s="301" t="s">
        <v>159</v>
      </c>
      <c r="B81" s="300"/>
      <c r="C81" s="280"/>
      <c r="D81" s="286"/>
      <c r="E81" s="287"/>
      <c r="F81" s="288" t="e">
        <f>INDEX(Teamlists!A:D,MATCH($F$68,Teamlists!B:B,0)+13,4)</f>
        <v>#N/A</v>
      </c>
      <c r="G81" s="289"/>
      <c r="H81" s="290"/>
      <c r="I81" s="288"/>
      <c r="J81" s="288"/>
    </row>
    <row r="82" spans="1:13" ht="12.75" customHeight="1" x14ac:dyDescent="0.25">
      <c r="A82" s="298" t="s">
        <v>160</v>
      </c>
      <c r="B82" s="300"/>
      <c r="C82" s="280"/>
      <c r="D82" s="286"/>
      <c r="E82" s="287"/>
      <c r="F82" s="288" t="e">
        <f>INDEX(Teamlists!A:D,MATCH($F$68,Teamlists!B:B,0)+14,4)</f>
        <v>#N/A</v>
      </c>
      <c r="G82" s="289"/>
      <c r="H82" s="290"/>
      <c r="I82" s="288"/>
      <c r="J82" s="288"/>
    </row>
    <row r="83" spans="1:13" ht="12.75" customHeight="1" x14ac:dyDescent="0.25">
      <c r="A83" s="298" t="s">
        <v>161</v>
      </c>
      <c r="B83" s="296"/>
      <c r="C83" s="280"/>
      <c r="D83" s="302"/>
      <c r="E83" s="303" t="s">
        <v>87</v>
      </c>
      <c r="F83" s="303" t="s">
        <v>162</v>
      </c>
      <c r="G83" s="304">
        <f>SUM(G69:G82)</f>
        <v>0</v>
      </c>
      <c r="H83" s="280"/>
      <c r="I83" s="280"/>
      <c r="J83" s="280"/>
    </row>
    <row r="84" spans="1:13" ht="6" customHeight="1" x14ac:dyDescent="0.25">
      <c r="A84" s="298"/>
      <c r="B84" s="300"/>
      <c r="C84" s="280"/>
    </row>
    <row r="85" spans="1:13" ht="15" customHeight="1" thickBot="1" x14ac:dyDescent="0.3">
      <c r="A85" s="298"/>
      <c r="B85" s="296"/>
      <c r="C85" s="280"/>
      <c r="D85" s="281"/>
      <c r="E85" s="282" t="s">
        <v>163</v>
      </c>
      <c r="F85" s="279">
        <f>Roster!I123</f>
        <v>0</v>
      </c>
      <c r="G85" s="283" t="s">
        <v>149</v>
      </c>
      <c r="H85" s="283" t="s">
        <v>150</v>
      </c>
      <c r="I85" s="283" t="s">
        <v>151</v>
      </c>
      <c r="J85" s="283" t="s">
        <v>152</v>
      </c>
    </row>
    <row r="86" spans="1:13" ht="12.75" customHeight="1" x14ac:dyDescent="0.25">
      <c r="A86" s="298"/>
      <c r="B86" s="300"/>
      <c r="C86" s="280"/>
      <c r="D86" s="306"/>
      <c r="E86" s="307"/>
      <c r="F86" s="288" t="e">
        <f>INDEX(Teamlists!A:D,MATCH($F$85,Teamlists!B:B,0)+1,4)</f>
        <v>#N/A</v>
      </c>
      <c r="G86" s="289"/>
      <c r="H86" s="290"/>
      <c r="I86" s="288"/>
      <c r="J86" s="288"/>
    </row>
    <row r="87" spans="1:13" ht="12.75" customHeight="1" x14ac:dyDescent="0.25">
      <c r="A87" s="298" t="s">
        <v>164</v>
      </c>
      <c r="B87" s="300">
        <f>Roster!M9</f>
        <v>0</v>
      </c>
      <c r="C87" s="280"/>
      <c r="D87" s="306"/>
      <c r="E87" s="308"/>
      <c r="F87" s="288" t="e">
        <f>INDEX(Teamlists!A:D,MATCH($F$85,Teamlists!B:B,0)+2,4)</f>
        <v>#N/A</v>
      </c>
      <c r="G87" s="289"/>
      <c r="H87" s="290"/>
      <c r="I87" s="288"/>
      <c r="J87" s="288"/>
    </row>
    <row r="88" spans="1:13" ht="12.75" customHeight="1" x14ac:dyDescent="0.25">
      <c r="A88" s="533">
        <f>Roster!M86</f>
        <v>0</v>
      </c>
      <c r="B88" s="534"/>
      <c r="C88" s="280"/>
      <c r="D88" s="306"/>
      <c r="E88" s="308"/>
      <c r="F88" s="288" t="e">
        <f>INDEX(Teamlists!A:D,MATCH($F$85,Teamlists!B:B,0)+3,4)</f>
        <v>#N/A</v>
      </c>
      <c r="G88" s="289"/>
      <c r="H88" s="290"/>
      <c r="I88" s="288"/>
      <c r="J88" s="288"/>
    </row>
    <row r="89" spans="1:13" ht="12.75" customHeight="1" x14ac:dyDescent="0.25">
      <c r="A89" s="533"/>
      <c r="B89" s="534"/>
      <c r="C89" s="280"/>
      <c r="D89" s="306"/>
      <c r="E89" s="287"/>
      <c r="F89" s="288" t="e">
        <f>INDEX(Teamlists!A:D,MATCH($F$85,Teamlists!B:B,0)+4,4)</f>
        <v>#N/A</v>
      </c>
      <c r="G89" s="289"/>
      <c r="H89" s="290"/>
      <c r="I89" s="288"/>
      <c r="J89" s="288"/>
      <c r="M89" s="309"/>
    </row>
    <row r="90" spans="1:13" ht="12.75" customHeight="1" x14ac:dyDescent="0.25">
      <c r="A90" s="310"/>
      <c r="B90" s="311"/>
      <c r="C90" s="280"/>
      <c r="D90" s="306"/>
      <c r="E90" s="287"/>
      <c r="F90" s="288" t="e">
        <f>INDEX(Teamlists!A:D,MATCH($F$85,Teamlists!B:B,0)+5,4)</f>
        <v>#N/A</v>
      </c>
      <c r="G90" s="289"/>
      <c r="H90" s="290"/>
      <c r="I90" s="288"/>
      <c r="J90" s="288"/>
    </row>
    <row r="91" spans="1:13" ht="12.75" customHeight="1" x14ac:dyDescent="0.25">
      <c r="A91" s="298"/>
      <c r="B91" s="300"/>
      <c r="C91" s="280"/>
      <c r="D91" s="306"/>
      <c r="E91" s="287"/>
      <c r="F91" s="288" t="e">
        <f>INDEX(Teamlists!A:D,MATCH($F$85,Teamlists!B:B,0)+6,4)</f>
        <v>#N/A</v>
      </c>
      <c r="G91" s="289"/>
      <c r="H91" s="290"/>
      <c r="I91" s="288"/>
      <c r="J91" s="288"/>
    </row>
    <row r="92" spans="1:13" ht="12.75" customHeight="1" x14ac:dyDescent="0.25">
      <c r="A92" s="298"/>
      <c r="B92" s="300"/>
      <c r="C92" s="280"/>
      <c r="D92" s="306"/>
      <c r="E92" s="287"/>
      <c r="F92" s="288" t="e">
        <f>INDEX(Teamlists!A:D,MATCH($F$85,Teamlists!B:B,0)+7,4)</f>
        <v>#N/A</v>
      </c>
      <c r="G92" s="289"/>
      <c r="H92" s="290"/>
      <c r="I92" s="288"/>
      <c r="J92" s="288"/>
    </row>
    <row r="93" spans="1:13" ht="12.75" customHeight="1" x14ac:dyDescent="0.25">
      <c r="A93" s="298"/>
      <c r="B93" s="300"/>
      <c r="C93" s="280"/>
      <c r="D93" s="306"/>
      <c r="E93" s="287"/>
      <c r="F93" s="288" t="e">
        <f>INDEX(Teamlists!A:D,MATCH($F$85,Teamlists!B:B,0)+8,4)</f>
        <v>#N/A</v>
      </c>
      <c r="G93" s="289"/>
      <c r="H93" s="290"/>
      <c r="I93" s="288"/>
      <c r="J93" s="288"/>
    </row>
    <row r="94" spans="1:13" ht="12.75" customHeight="1" x14ac:dyDescent="0.25">
      <c r="A94" s="298"/>
      <c r="B94" s="300"/>
      <c r="C94" s="280"/>
      <c r="D94" s="306"/>
      <c r="E94" s="287"/>
      <c r="F94" s="288" t="e">
        <f>INDEX(Teamlists!A:D,MATCH($F$85,Teamlists!B:B,0)+9,4)</f>
        <v>#N/A</v>
      </c>
      <c r="G94" s="289"/>
      <c r="H94" s="290"/>
      <c r="I94" s="288"/>
      <c r="J94" s="288"/>
    </row>
    <row r="95" spans="1:13" ht="12.75" customHeight="1" x14ac:dyDescent="0.25">
      <c r="A95" s="298"/>
      <c r="B95" s="300"/>
      <c r="C95" s="280"/>
      <c r="D95" s="306"/>
      <c r="E95" s="287"/>
      <c r="F95" s="288" t="e">
        <f>INDEX(Teamlists!A:D,MATCH($F$85,Teamlists!B:B,0)+10,4)</f>
        <v>#N/A</v>
      </c>
      <c r="G95" s="289"/>
      <c r="H95" s="290"/>
      <c r="I95" s="288"/>
      <c r="J95" s="288"/>
    </row>
    <row r="96" spans="1:13" ht="12.75" customHeight="1" x14ac:dyDescent="0.25">
      <c r="A96" s="298"/>
      <c r="B96" s="300"/>
      <c r="C96" s="280"/>
      <c r="D96" s="306"/>
      <c r="E96" s="287"/>
      <c r="F96" s="288" t="e">
        <f>INDEX(Teamlists!A:D,MATCH($F$85,Teamlists!B:B,0)+11,4)</f>
        <v>#N/A</v>
      </c>
      <c r="G96" s="289"/>
      <c r="H96" s="290"/>
      <c r="I96" s="288"/>
      <c r="J96" s="288"/>
    </row>
    <row r="97" spans="1:10" ht="12.75" customHeight="1" thickBot="1" x14ac:dyDescent="0.3">
      <c r="A97" s="312"/>
      <c r="B97" s="313"/>
      <c r="C97" s="280"/>
      <c r="D97" s="306"/>
      <c r="E97" s="287"/>
      <c r="F97" s="288" t="e">
        <f>INDEX(Teamlists!A:D,MATCH($F$85,Teamlists!B:B,0)+12,4)</f>
        <v>#N/A</v>
      </c>
      <c r="G97" s="289"/>
      <c r="H97" s="290"/>
      <c r="I97" s="288"/>
      <c r="J97" s="288"/>
    </row>
    <row r="98" spans="1:10" ht="12.75" customHeight="1" x14ac:dyDescent="0.25">
      <c r="A98" s="280"/>
      <c r="B98" s="302"/>
      <c r="C98" s="280"/>
      <c r="D98" s="306"/>
      <c r="E98" s="287"/>
      <c r="F98" s="288" t="e">
        <f>INDEX(Teamlists!A:D,MATCH($F$85,Teamlists!B:B,0)+13,4)</f>
        <v>#N/A</v>
      </c>
      <c r="G98" s="289"/>
      <c r="H98" s="290"/>
      <c r="I98" s="288"/>
      <c r="J98" s="288"/>
    </row>
    <row r="99" spans="1:10" ht="12.75" customHeight="1" x14ac:dyDescent="0.25">
      <c r="A99" s="280"/>
      <c r="B99" s="302"/>
      <c r="C99" s="280"/>
      <c r="D99" s="306"/>
      <c r="E99" s="287"/>
      <c r="F99" s="288" t="e">
        <f>INDEX(Teamlists!A:D,MATCH($F$85,Teamlists!B:B,0)+14,4)</f>
        <v>#N/A</v>
      </c>
      <c r="G99" s="289"/>
      <c r="H99" s="290"/>
      <c r="I99" s="288"/>
      <c r="J99" s="288"/>
    </row>
    <row r="100" spans="1:10" ht="12.75" customHeight="1" x14ac:dyDescent="0.25">
      <c r="B100" s="302"/>
      <c r="C100" s="280"/>
      <c r="D100" s="302"/>
      <c r="E100" s="303" t="s">
        <v>87</v>
      </c>
      <c r="F100" s="303" t="s">
        <v>162</v>
      </c>
      <c r="G100" s="304">
        <f>SUM(G86:G99)</f>
        <v>0</v>
      </c>
      <c r="H100" s="280"/>
      <c r="I100" s="280"/>
      <c r="J100" s="280"/>
    </row>
    <row r="101" spans="1:10" ht="15" x14ac:dyDescent="0.25">
      <c r="A101" s="314" t="s">
        <v>165</v>
      </c>
      <c r="B101" s="302"/>
      <c r="C101" s="280"/>
      <c r="D101" s="302"/>
      <c r="E101" s="303"/>
      <c r="F101" s="303"/>
      <c r="G101" s="302"/>
      <c r="H101" s="280"/>
      <c r="I101" s="280"/>
      <c r="J101" s="280"/>
    </row>
    <row r="102" spans="1:10" s="320" customFormat="1" ht="11.4" x14ac:dyDescent="0.2">
      <c r="A102" s="315" t="s">
        <v>166</v>
      </c>
      <c r="B102" s="316"/>
      <c r="C102" s="317"/>
      <c r="D102" s="318"/>
      <c r="E102" s="319"/>
      <c r="F102" s="319"/>
      <c r="G102" s="318"/>
      <c r="H102" s="317"/>
      <c r="I102" s="317"/>
      <c r="J102" s="317"/>
    </row>
    <row r="103" spans="1:10" s="320" customFormat="1" ht="11.4" x14ac:dyDescent="0.2">
      <c r="A103" s="321"/>
      <c r="B103" s="316"/>
      <c r="C103" s="317"/>
      <c r="D103" s="318"/>
      <c r="E103" s="319"/>
      <c r="F103" s="319"/>
      <c r="G103" s="318"/>
      <c r="H103" s="317"/>
      <c r="I103" s="317"/>
      <c r="J103" s="317"/>
    </row>
    <row r="104" spans="1:10" s="320" customFormat="1" ht="11.4" x14ac:dyDescent="0.2">
      <c r="A104" s="322" t="s">
        <v>167</v>
      </c>
      <c r="B104" s="316"/>
      <c r="C104" s="317"/>
      <c r="D104" s="318"/>
      <c r="E104" s="319"/>
      <c r="F104" s="319"/>
      <c r="G104" s="318"/>
      <c r="H104" s="317"/>
      <c r="I104" s="317"/>
      <c r="J104" s="317"/>
    </row>
    <row r="105" spans="1:10" s="320" customFormat="1" ht="11.4" x14ac:dyDescent="0.2">
      <c r="A105" s="321" t="s">
        <v>168</v>
      </c>
      <c r="B105" s="316"/>
      <c r="C105" s="317"/>
      <c r="D105" s="318"/>
      <c r="E105" s="319"/>
      <c r="F105" s="319"/>
      <c r="G105" s="318"/>
      <c r="H105" s="317"/>
      <c r="I105" s="317"/>
      <c r="J105" s="317"/>
    </row>
    <row r="106" spans="1:10" s="320" customFormat="1" ht="11.4" x14ac:dyDescent="0.2">
      <c r="A106" s="321" t="s">
        <v>169</v>
      </c>
      <c r="B106" s="316"/>
      <c r="C106" s="317"/>
      <c r="D106" s="318"/>
      <c r="E106" s="319"/>
      <c r="F106" s="319"/>
      <c r="G106" s="318"/>
      <c r="H106" s="317"/>
      <c r="I106" s="317"/>
      <c r="J106" s="317"/>
    </row>
    <row r="107" spans="1:10" s="320" customFormat="1" ht="11.4" x14ac:dyDescent="0.2">
      <c r="A107" s="321" t="s">
        <v>291</v>
      </c>
      <c r="B107" s="316"/>
      <c r="C107" s="317"/>
      <c r="D107" s="318"/>
      <c r="E107" s="319"/>
      <c r="F107" s="319"/>
      <c r="G107" s="318"/>
      <c r="H107" s="317"/>
      <c r="I107" s="317"/>
      <c r="J107" s="317"/>
    </row>
    <row r="108" spans="1:10" s="320" customFormat="1" ht="11.4" x14ac:dyDescent="0.2">
      <c r="A108" s="323" t="s">
        <v>171</v>
      </c>
      <c r="B108" s="316"/>
      <c r="C108" s="317"/>
      <c r="D108" s="318"/>
      <c r="E108" s="319"/>
      <c r="F108" s="319"/>
      <c r="G108" s="318"/>
      <c r="H108" s="317"/>
      <c r="I108" s="317"/>
      <c r="J108" s="317"/>
    </row>
    <row r="109" spans="1:10" s="320" customFormat="1" ht="11.4" x14ac:dyDescent="0.2">
      <c r="A109" s="321"/>
      <c r="B109" s="316"/>
      <c r="C109" s="317"/>
      <c r="D109" s="318"/>
      <c r="E109" s="319"/>
      <c r="F109" s="319"/>
      <c r="G109" s="318"/>
      <c r="H109" s="317"/>
      <c r="I109" s="317"/>
      <c r="J109" s="317"/>
    </row>
    <row r="110" spans="1:10" s="320" customFormat="1" ht="11.4" x14ac:dyDescent="0.2">
      <c r="A110" s="321" t="s">
        <v>172</v>
      </c>
      <c r="B110" s="316"/>
      <c r="C110" s="317"/>
      <c r="D110" s="318"/>
      <c r="E110" s="319"/>
      <c r="F110" s="319"/>
      <c r="G110" s="318"/>
      <c r="H110" s="317"/>
      <c r="I110" s="317"/>
      <c r="J110" s="317"/>
    </row>
    <row r="111" spans="1:10" s="320" customFormat="1" ht="11.4" x14ac:dyDescent="0.2">
      <c r="A111" s="321" t="s">
        <v>173</v>
      </c>
      <c r="B111" s="316"/>
      <c r="C111" s="317"/>
      <c r="D111" s="318"/>
      <c r="E111" s="319"/>
      <c r="F111" s="319"/>
      <c r="G111" s="318"/>
      <c r="H111" s="317"/>
      <c r="I111" s="317"/>
      <c r="J111" s="317"/>
    </row>
    <row r="112" spans="1:10" s="320" customFormat="1" ht="11.4" x14ac:dyDescent="0.2">
      <c r="A112" s="321"/>
      <c r="B112" s="316"/>
      <c r="C112" s="317"/>
      <c r="D112" s="318"/>
      <c r="E112" s="319"/>
      <c r="F112" s="319"/>
      <c r="G112" s="318"/>
      <c r="H112" s="317"/>
      <c r="I112" s="317"/>
      <c r="J112" s="317"/>
    </row>
    <row r="113" spans="1:29" s="320" customFormat="1" ht="11.4" x14ac:dyDescent="0.2">
      <c r="A113" s="321" t="s">
        <v>174</v>
      </c>
      <c r="B113" s="316"/>
      <c r="C113" s="317"/>
      <c r="D113" s="318"/>
      <c r="E113" s="319"/>
      <c r="F113" s="319"/>
      <c r="G113" s="318"/>
      <c r="H113" s="317"/>
      <c r="I113" s="317"/>
      <c r="J113" s="317"/>
    </row>
    <row r="114" spans="1:29" s="320" customFormat="1" ht="11.4" x14ac:dyDescent="0.2">
      <c r="A114" s="321"/>
      <c r="B114" s="316"/>
      <c r="C114" s="317"/>
      <c r="D114" s="318"/>
      <c r="E114" s="319"/>
      <c r="F114" s="319"/>
      <c r="G114" s="318"/>
      <c r="H114" s="317"/>
      <c r="I114" s="317"/>
      <c r="J114" s="317"/>
    </row>
    <row r="115" spans="1:29" s="320" customFormat="1" ht="11.4" x14ac:dyDescent="0.2">
      <c r="A115" s="321" t="s">
        <v>175</v>
      </c>
      <c r="B115" s="316"/>
      <c r="C115" s="317"/>
      <c r="D115" s="318"/>
      <c r="E115" s="319"/>
      <c r="F115" s="319"/>
      <c r="G115" s="318"/>
      <c r="H115" s="317"/>
      <c r="I115" s="317"/>
      <c r="J115" s="317"/>
    </row>
    <row r="116" spans="1:29" s="320" customFormat="1" ht="12" customHeight="1" x14ac:dyDescent="0.2">
      <c r="A116" s="321" t="s">
        <v>176</v>
      </c>
      <c r="B116" s="316"/>
      <c r="C116" s="317"/>
      <c r="D116" s="318"/>
      <c r="E116" s="319"/>
      <c r="F116" s="319"/>
      <c r="G116" s="318"/>
      <c r="H116" s="317"/>
      <c r="I116" s="317"/>
      <c r="J116" s="317"/>
    </row>
    <row r="117" spans="1:29" s="320" customFormat="1" ht="6" customHeight="1" x14ac:dyDescent="0.2">
      <c r="A117" s="321"/>
      <c r="B117" s="316"/>
      <c r="C117" s="317"/>
      <c r="D117" s="318"/>
      <c r="E117" s="319"/>
      <c r="F117" s="319"/>
      <c r="G117" s="318"/>
      <c r="H117" s="317"/>
      <c r="I117" s="317"/>
      <c r="J117" s="317"/>
    </row>
    <row r="118" spans="1:29" s="320" customFormat="1" ht="12" customHeight="1" x14ac:dyDescent="0.2">
      <c r="A118" s="321" t="s">
        <v>177</v>
      </c>
      <c r="B118" s="316"/>
      <c r="C118" s="317"/>
      <c r="D118" s="318"/>
      <c r="E118" s="319"/>
      <c r="F118" s="319"/>
      <c r="G118" s="318"/>
      <c r="H118" s="317"/>
      <c r="I118" s="317"/>
      <c r="J118" s="317"/>
    </row>
    <row r="119" spans="1:29" s="320" customFormat="1" ht="12" customHeight="1" x14ac:dyDescent="0.2">
      <c r="A119" s="321" t="s">
        <v>178</v>
      </c>
      <c r="B119" s="316"/>
      <c r="C119" s="317"/>
      <c r="D119" s="318"/>
      <c r="E119" s="319"/>
      <c r="F119" s="319"/>
      <c r="G119" s="318"/>
      <c r="H119" s="317"/>
      <c r="I119" s="317"/>
      <c r="J119" s="317"/>
    </row>
    <row r="120" spans="1:29" s="320" customFormat="1" ht="12" customHeight="1" x14ac:dyDescent="0.2">
      <c r="A120" s="321" t="s">
        <v>179</v>
      </c>
      <c r="B120" s="316"/>
      <c r="C120" s="317"/>
      <c r="D120" s="318"/>
      <c r="E120" s="319"/>
      <c r="F120" s="319"/>
      <c r="G120" s="318"/>
      <c r="H120" s="317"/>
      <c r="I120" s="317"/>
      <c r="J120" s="317"/>
    </row>
    <row r="121" spans="1:29" s="320" customFormat="1" ht="6" customHeight="1" x14ac:dyDescent="0.2">
      <c r="A121" s="321"/>
      <c r="B121" s="316"/>
      <c r="C121" s="317"/>
      <c r="D121" s="318"/>
      <c r="E121" s="319"/>
      <c r="F121" s="319"/>
      <c r="G121" s="318"/>
      <c r="H121" s="317"/>
      <c r="I121" s="317"/>
      <c r="J121" s="317"/>
    </row>
    <row r="122" spans="1:29" s="320" customFormat="1" ht="15.75" customHeight="1" x14ac:dyDescent="0.2">
      <c r="A122" s="322" t="s">
        <v>180</v>
      </c>
      <c r="B122" s="316"/>
      <c r="C122" s="317"/>
      <c r="D122" s="318"/>
      <c r="E122" s="319"/>
      <c r="F122" s="319"/>
      <c r="G122" s="318"/>
      <c r="H122" s="317"/>
      <c r="I122" s="317"/>
      <c r="J122" s="317"/>
    </row>
    <row r="123" spans="1:29" s="320" customFormat="1" ht="12" customHeight="1" x14ac:dyDescent="0.2">
      <c r="A123" s="321" t="s">
        <v>181</v>
      </c>
      <c r="B123" s="316"/>
      <c r="C123" s="317"/>
      <c r="D123" s="318"/>
      <c r="E123" s="319"/>
      <c r="F123" s="319"/>
      <c r="G123" s="318"/>
      <c r="H123" s="317"/>
      <c r="I123" s="317"/>
      <c r="J123" s="317"/>
    </row>
    <row r="124" spans="1:29" s="320" customFormat="1" ht="6" customHeight="1" x14ac:dyDescent="0.2">
      <c r="A124" s="321"/>
      <c r="B124" s="316"/>
      <c r="C124" s="317"/>
      <c r="D124" s="318"/>
      <c r="E124" s="319"/>
      <c r="F124" s="319"/>
      <c r="G124" s="318"/>
      <c r="H124" s="317"/>
      <c r="I124" s="317"/>
      <c r="J124" s="317"/>
    </row>
    <row r="125" spans="1:29" s="320" customFormat="1" ht="12" customHeight="1" x14ac:dyDescent="0.2">
      <c r="A125" s="321" t="s">
        <v>182</v>
      </c>
      <c r="B125" s="316"/>
      <c r="C125" s="317"/>
      <c r="D125" s="318"/>
      <c r="E125" s="319"/>
      <c r="F125" s="319"/>
      <c r="G125" s="318"/>
      <c r="H125" s="317"/>
      <c r="I125" s="317"/>
      <c r="J125" s="317"/>
    </row>
    <row r="126" spans="1:29" s="320" customFormat="1" ht="6" customHeight="1" x14ac:dyDescent="0.2">
      <c r="A126" s="321"/>
      <c r="B126" s="316"/>
      <c r="C126" s="317"/>
      <c r="D126" s="318"/>
      <c r="E126" s="319"/>
      <c r="F126" s="319"/>
      <c r="G126" s="318"/>
      <c r="H126" s="317"/>
      <c r="I126" s="317"/>
      <c r="J126" s="317"/>
    </row>
    <row r="127" spans="1:29" s="320" customFormat="1" ht="4.5" customHeight="1" x14ac:dyDescent="0.2">
      <c r="A127" s="321"/>
      <c r="B127" s="316"/>
      <c r="C127" s="317"/>
      <c r="D127" s="318"/>
      <c r="E127" s="319"/>
      <c r="F127" s="319"/>
      <c r="G127" s="318"/>
      <c r="H127" s="317"/>
      <c r="I127" s="317"/>
      <c r="J127" s="317"/>
    </row>
    <row r="128" spans="1:29" s="352" customFormat="1" ht="15.75" customHeight="1" x14ac:dyDescent="0.3">
      <c r="A128" s="532" t="s">
        <v>292</v>
      </c>
      <c r="B128" s="531"/>
      <c r="C128" s="531"/>
      <c r="D128" s="531"/>
      <c r="E128" s="531"/>
      <c r="F128" s="531"/>
      <c r="G128" s="531"/>
      <c r="H128" s="531"/>
      <c r="I128" s="531"/>
      <c r="J128" s="53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51"/>
      <c r="AC128" s="351"/>
    </row>
    <row r="129" spans="1:29" s="352" customFormat="1" ht="16.5" customHeight="1" x14ac:dyDescent="0.3">
      <c r="A129" s="530" t="s">
        <v>184</v>
      </c>
      <c r="B129" s="531"/>
      <c r="C129" s="531"/>
      <c r="D129" s="531"/>
      <c r="E129" s="531"/>
      <c r="F129" s="531"/>
      <c r="G129" s="531"/>
      <c r="H129" s="531"/>
      <c r="I129" s="531"/>
      <c r="J129" s="53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51"/>
      <c r="AC129" s="351"/>
    </row>
    <row r="130" spans="1:29" s="352" customFormat="1" ht="16.5" customHeight="1" x14ac:dyDescent="0.3">
      <c r="A130" s="530" t="s">
        <v>184</v>
      </c>
      <c r="B130" s="531"/>
      <c r="C130" s="531"/>
      <c r="D130" s="531"/>
      <c r="E130" s="531"/>
      <c r="F130" s="531"/>
      <c r="G130" s="531"/>
      <c r="H130" s="531"/>
      <c r="I130" s="531"/>
      <c r="J130" s="53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51"/>
      <c r="AC130" s="351"/>
    </row>
    <row r="131" spans="1:29" s="351" customFormat="1" ht="6" customHeight="1" x14ac:dyDescent="0.2">
      <c r="A131" s="321"/>
    </row>
    <row r="132" spans="1:29" s="352" customFormat="1" ht="15.75" customHeight="1" x14ac:dyDescent="0.3">
      <c r="A132" s="532" t="s">
        <v>293</v>
      </c>
      <c r="B132" s="531"/>
      <c r="C132" s="531"/>
      <c r="D132" s="531"/>
      <c r="E132" s="531"/>
      <c r="F132" s="531"/>
      <c r="G132" s="531"/>
      <c r="H132" s="531"/>
      <c r="I132" s="531"/>
      <c r="J132" s="53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51"/>
      <c r="AC132" s="351"/>
    </row>
    <row r="133" spans="1:29" s="352" customFormat="1" ht="17.25" customHeight="1" x14ac:dyDescent="0.3">
      <c r="A133" s="530" t="s">
        <v>184</v>
      </c>
      <c r="B133" s="531"/>
      <c r="C133" s="531"/>
      <c r="D133" s="531"/>
      <c r="E133" s="531"/>
      <c r="F133" s="531"/>
      <c r="G133" s="531"/>
      <c r="H133" s="531"/>
      <c r="I133" s="531"/>
      <c r="J133" s="53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51"/>
      <c r="AC133" s="351"/>
    </row>
    <row r="134" spans="1:29" s="352" customFormat="1" ht="16.5" customHeight="1" thickBot="1" x14ac:dyDescent="0.35">
      <c r="A134" s="530" t="s">
        <v>184</v>
      </c>
      <c r="B134" s="531"/>
      <c r="C134" s="531"/>
      <c r="D134" s="531"/>
      <c r="E134" s="531"/>
      <c r="F134" s="531"/>
      <c r="G134" s="531"/>
      <c r="H134" s="531"/>
      <c r="I134" s="531"/>
      <c r="J134" s="53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51"/>
      <c r="AC134" s="351"/>
    </row>
    <row r="135" spans="1:29" ht="15" customHeight="1" thickBot="1" x14ac:dyDescent="0.3">
      <c r="A135" s="535" t="s">
        <v>147</v>
      </c>
      <c r="B135" s="536"/>
      <c r="C135" s="280"/>
      <c r="D135" s="281"/>
      <c r="E135" s="282" t="s">
        <v>148</v>
      </c>
      <c r="F135" s="279">
        <f>Roster!I125</f>
        <v>0</v>
      </c>
      <c r="G135" s="283" t="s">
        <v>149</v>
      </c>
      <c r="H135" s="283" t="s">
        <v>150</v>
      </c>
      <c r="I135" s="283" t="s">
        <v>151</v>
      </c>
      <c r="J135" s="283" t="s">
        <v>152</v>
      </c>
      <c r="M135" s="285"/>
    </row>
    <row r="136" spans="1:29" ht="12.75" customHeight="1" x14ac:dyDescent="0.25">
      <c r="A136" s="537" t="s">
        <v>153</v>
      </c>
      <c r="B136" s="538"/>
      <c r="C136" s="280"/>
      <c r="D136" s="286"/>
      <c r="E136" s="287"/>
      <c r="F136" s="288" t="e">
        <f>INDEX(Teamlists!A:D,MATCH($F$135,Teamlists!B:B,0)+1,4)</f>
        <v>#N/A</v>
      </c>
      <c r="G136" s="289"/>
      <c r="H136" s="290"/>
      <c r="I136" s="288"/>
      <c r="J136" s="288"/>
    </row>
    <row r="137" spans="1:29" ht="12.75" customHeight="1" x14ac:dyDescent="0.25">
      <c r="A137" s="539" t="str">
        <f>$A$3</f>
        <v>Pennant 2 2013 Grand Final</v>
      </c>
      <c r="B137" s="540"/>
      <c r="C137" s="280"/>
      <c r="D137" s="286"/>
      <c r="E137" s="287"/>
      <c r="F137" s="288" t="e">
        <f>INDEX(Teamlists!A:D,MATCH($F$135,Teamlists!B:B,0)+2,4)</f>
        <v>#N/A</v>
      </c>
      <c r="G137" s="289"/>
      <c r="H137" s="290"/>
      <c r="I137" s="288"/>
      <c r="J137" s="288"/>
    </row>
    <row r="138" spans="1:29" ht="12.75" customHeight="1" thickBot="1" x14ac:dyDescent="0.3">
      <c r="A138" s="541">
        <f>Roster!I116</f>
        <v>42326</v>
      </c>
      <c r="B138" s="542"/>
      <c r="C138" s="280"/>
      <c r="D138" s="286"/>
      <c r="E138" s="287"/>
      <c r="F138" s="288" t="e">
        <f>INDEX(Teamlists!A:D,MATCH($F$135,Teamlists!B:B,0)+3,4)</f>
        <v>#N/A</v>
      </c>
      <c r="G138" s="289"/>
      <c r="H138" s="290"/>
      <c r="I138" s="288"/>
      <c r="J138" s="288"/>
    </row>
    <row r="139" spans="1:29" ht="12.75" customHeight="1" thickBot="1" x14ac:dyDescent="0.3">
      <c r="A139" s="291"/>
      <c r="B139" s="292"/>
      <c r="C139" s="280"/>
      <c r="D139" s="286"/>
      <c r="E139" s="287"/>
      <c r="F139" s="288" t="e">
        <f>INDEX(Teamlists!A:D,MATCH($F$135,Teamlists!B:B,0)+4,4)</f>
        <v>#N/A</v>
      </c>
      <c r="G139" s="289"/>
      <c r="H139" s="290"/>
      <c r="I139" s="288"/>
      <c r="J139" s="288"/>
    </row>
    <row r="140" spans="1:29" ht="12.75" customHeight="1" x14ac:dyDescent="0.25">
      <c r="A140" s="293" t="s">
        <v>154</v>
      </c>
      <c r="B140" s="353" t="str">
        <f>Roster!I124</f>
        <v>A Grade Final</v>
      </c>
      <c r="C140" s="280"/>
      <c r="D140" s="286"/>
      <c r="E140" s="287"/>
      <c r="F140" s="288" t="e">
        <f>INDEX(Teamlists!A:D,MATCH($F$135,Teamlists!B:B,0)+5,4)</f>
        <v>#N/A</v>
      </c>
      <c r="G140" s="289"/>
      <c r="H140" s="290"/>
      <c r="I140" s="288"/>
      <c r="J140" s="288"/>
    </row>
    <row r="141" spans="1:29" ht="12.75" customHeight="1" x14ac:dyDescent="0.25">
      <c r="A141" s="295" t="s">
        <v>155</v>
      </c>
      <c r="B141" s="296" t="str">
        <f>Roster!I117</f>
        <v>Court 1</v>
      </c>
      <c r="C141" s="280"/>
      <c r="D141" s="286"/>
      <c r="E141" s="287"/>
      <c r="F141" s="288" t="e">
        <f>INDEX(Teamlists!A:D,MATCH($F$135,Teamlists!B:B,0)+6,4)</f>
        <v>#N/A</v>
      </c>
      <c r="G141" s="289"/>
      <c r="H141" s="290"/>
      <c r="I141" s="288"/>
      <c r="J141" s="288"/>
    </row>
    <row r="142" spans="1:29" ht="12.75" customHeight="1" x14ac:dyDescent="0.25">
      <c r="A142" s="295" t="s">
        <v>156</v>
      </c>
      <c r="B142" s="297" t="str">
        <f>Roster!B124</f>
        <v>8:45pm</v>
      </c>
      <c r="C142" s="280"/>
      <c r="D142" s="286"/>
      <c r="E142" s="287"/>
      <c r="F142" s="288" t="e">
        <f>INDEX(Teamlists!A:D,MATCH($F$135,Teamlists!B:B,0)+7,4)</f>
        <v>#N/A</v>
      </c>
      <c r="G142" s="289"/>
      <c r="H142" s="290"/>
      <c r="I142" s="288"/>
      <c r="J142" s="288"/>
    </row>
    <row r="143" spans="1:29" ht="12.75" customHeight="1" x14ac:dyDescent="0.25">
      <c r="A143" s="295"/>
      <c r="B143" s="297"/>
      <c r="C143" s="280"/>
      <c r="D143" s="286"/>
      <c r="E143" s="287"/>
      <c r="F143" s="288" t="e">
        <f>INDEX(Teamlists!A:D,MATCH($F$18,Teamlists!B:B,0)+8,4)</f>
        <v>#N/A</v>
      </c>
      <c r="G143" s="289"/>
      <c r="H143" s="290"/>
      <c r="I143" s="288"/>
      <c r="J143" s="288"/>
    </row>
    <row r="144" spans="1:29" ht="12.75" customHeight="1" x14ac:dyDescent="0.25">
      <c r="A144" s="295"/>
      <c r="B144" s="297"/>
      <c r="C144" s="280"/>
      <c r="D144" s="286"/>
      <c r="E144" s="287"/>
      <c r="F144" s="288" t="e">
        <f>INDEX(Teamlists!A:D,MATCH($F$135,Teamlists!B:B,0)+9,4)</f>
        <v>#N/A</v>
      </c>
      <c r="G144" s="289"/>
      <c r="H144" s="290"/>
      <c r="I144" s="288"/>
      <c r="J144" s="288"/>
    </row>
    <row r="145" spans="1:13" ht="12.75" customHeight="1" x14ac:dyDescent="0.25">
      <c r="A145" s="298" t="s">
        <v>157</v>
      </c>
      <c r="B145" s="299">
        <f>Roster!I123</f>
        <v>0</v>
      </c>
      <c r="C145" s="280"/>
      <c r="D145" s="286"/>
      <c r="E145" s="287"/>
      <c r="F145" s="288" t="e">
        <f>INDEX(Teamlists!A:D,MATCH($F$135,Teamlists!B:B,0)+10,4)</f>
        <v>#N/A</v>
      </c>
      <c r="G145" s="289"/>
      <c r="H145" s="290"/>
      <c r="I145" s="288"/>
      <c r="J145" s="288"/>
    </row>
    <row r="146" spans="1:13" ht="12.75" customHeight="1" x14ac:dyDescent="0.25">
      <c r="A146" s="298" t="s">
        <v>158</v>
      </c>
      <c r="B146" s="300"/>
      <c r="C146" s="280"/>
      <c r="D146" s="286"/>
      <c r="E146" s="287"/>
      <c r="F146" s="288" t="e">
        <f>INDEX(Teamlists!A:D,MATCH($F$135,Teamlists!B:B,0)+11,4)</f>
        <v>#N/A</v>
      </c>
      <c r="G146" s="289"/>
      <c r="H146" s="290"/>
      <c r="I146" s="288"/>
      <c r="J146" s="288"/>
    </row>
    <row r="147" spans="1:13" ht="12.75" customHeight="1" x14ac:dyDescent="0.25">
      <c r="A147" s="298"/>
      <c r="B147" s="300"/>
      <c r="C147" s="280"/>
      <c r="D147" s="286"/>
      <c r="E147" s="287"/>
      <c r="F147" s="288" t="e">
        <f>INDEX(Teamlists!A:D,MATCH($F$135,Teamlists!B:B,0)+12,4)</f>
        <v>#N/A</v>
      </c>
      <c r="G147" s="289"/>
      <c r="H147" s="290"/>
      <c r="I147" s="288"/>
      <c r="J147" s="288"/>
    </row>
    <row r="148" spans="1:13" ht="12.75" customHeight="1" x14ac:dyDescent="0.25">
      <c r="A148" s="301" t="s">
        <v>159</v>
      </c>
      <c r="B148" s="300"/>
      <c r="C148" s="280"/>
      <c r="D148" s="286"/>
      <c r="E148" s="287"/>
      <c r="F148" s="288" t="e">
        <f>INDEX(Teamlists!A:D,MATCH($F$135,Teamlists!B:B,0)+13,4)</f>
        <v>#N/A</v>
      </c>
      <c r="G148" s="289"/>
      <c r="H148" s="290"/>
      <c r="I148" s="288"/>
      <c r="J148" s="288"/>
    </row>
    <row r="149" spans="1:13" ht="12.75" customHeight="1" x14ac:dyDescent="0.25">
      <c r="A149" s="298" t="s">
        <v>160</v>
      </c>
      <c r="B149" s="300"/>
      <c r="C149" s="280"/>
      <c r="D149" s="286"/>
      <c r="E149" s="287"/>
      <c r="F149" s="288" t="e">
        <f>INDEX(Teamlists!A:D,MATCH($F$135,Teamlists!B:B,0)+14,4)</f>
        <v>#N/A</v>
      </c>
      <c r="G149" s="289"/>
      <c r="H149" s="290"/>
      <c r="I149" s="288"/>
      <c r="J149" s="288"/>
    </row>
    <row r="150" spans="1:13" ht="12.75" customHeight="1" x14ac:dyDescent="0.25">
      <c r="A150" s="298" t="s">
        <v>161</v>
      </c>
      <c r="B150" s="296"/>
      <c r="C150" s="280"/>
      <c r="D150" s="302"/>
      <c r="E150" s="303" t="s">
        <v>87</v>
      </c>
      <c r="F150" s="303" t="s">
        <v>162</v>
      </c>
      <c r="G150" s="304">
        <f>SUM(G136:G149)</f>
        <v>0</v>
      </c>
      <c r="H150" s="280"/>
      <c r="I150" s="280"/>
      <c r="J150" s="280"/>
    </row>
    <row r="151" spans="1:13" ht="6" customHeight="1" x14ac:dyDescent="0.25">
      <c r="A151" s="298"/>
      <c r="B151" s="300"/>
      <c r="C151" s="280"/>
    </row>
    <row r="152" spans="1:13" ht="15" customHeight="1" thickBot="1" x14ac:dyDescent="0.3">
      <c r="A152" s="298"/>
      <c r="B152" s="296"/>
      <c r="C152" s="280"/>
      <c r="D152" s="281"/>
      <c r="E152" s="282" t="s">
        <v>163</v>
      </c>
      <c r="F152" s="279">
        <f>Roster!I126</f>
        <v>0</v>
      </c>
      <c r="G152" s="283" t="s">
        <v>149</v>
      </c>
      <c r="H152" s="283" t="s">
        <v>150</v>
      </c>
      <c r="I152" s="283" t="s">
        <v>151</v>
      </c>
      <c r="J152" s="283" t="s">
        <v>152</v>
      </c>
    </row>
    <row r="153" spans="1:13" ht="12.75" customHeight="1" x14ac:dyDescent="0.25">
      <c r="A153" s="298"/>
      <c r="B153" s="300"/>
      <c r="C153" s="280"/>
      <c r="D153" s="306"/>
      <c r="E153" s="307"/>
      <c r="F153" s="288" t="e">
        <f>INDEX(Teamlists!A:D,MATCH($F$152,Teamlists!B:B,0)+1,4)</f>
        <v>#N/A</v>
      </c>
      <c r="G153" s="289"/>
      <c r="H153" s="290"/>
      <c r="I153" s="288"/>
      <c r="J153" s="288"/>
    </row>
    <row r="154" spans="1:13" ht="12.75" customHeight="1" x14ac:dyDescent="0.25">
      <c r="A154" s="298" t="s">
        <v>164</v>
      </c>
      <c r="B154" s="300">
        <f>Roster!N9</f>
        <v>0</v>
      </c>
      <c r="C154" s="280"/>
      <c r="D154" s="306"/>
      <c r="E154" s="308"/>
      <c r="F154" s="288" t="e">
        <f>INDEX(Teamlists!A:D,MATCH($F$152,Teamlists!B:B,0)+2,4)</f>
        <v>#N/A</v>
      </c>
      <c r="G154" s="289"/>
      <c r="H154" s="290"/>
      <c r="I154" s="288"/>
      <c r="J154" s="288"/>
    </row>
    <row r="155" spans="1:13" ht="12.75" customHeight="1" x14ac:dyDescent="0.25">
      <c r="A155" s="533">
        <f>Roster!N86</f>
        <v>0</v>
      </c>
      <c r="B155" s="534"/>
      <c r="C155" s="280"/>
      <c r="D155" s="306"/>
      <c r="E155" s="308"/>
      <c r="F155" s="288" t="e">
        <f>INDEX(Teamlists!A:D,MATCH($F$152,Teamlists!B:B,0)+3,4)</f>
        <v>#N/A</v>
      </c>
      <c r="G155" s="289"/>
      <c r="H155" s="290"/>
      <c r="I155" s="288"/>
      <c r="J155" s="288"/>
    </row>
    <row r="156" spans="1:13" ht="12.75" customHeight="1" x14ac:dyDescent="0.25">
      <c r="A156" s="533"/>
      <c r="B156" s="534"/>
      <c r="C156" s="280"/>
      <c r="D156" s="306"/>
      <c r="E156" s="287"/>
      <c r="F156" s="288" t="e">
        <f>INDEX(Teamlists!A:D,MATCH($F$152,Teamlists!B:B,0)+4,4)</f>
        <v>#N/A</v>
      </c>
      <c r="G156" s="289"/>
      <c r="H156" s="290"/>
      <c r="I156" s="288"/>
      <c r="J156" s="288"/>
      <c r="M156" s="309"/>
    </row>
    <row r="157" spans="1:13" ht="12.75" customHeight="1" x14ac:dyDescent="0.25">
      <c r="A157" s="310"/>
      <c r="B157" s="311"/>
      <c r="C157" s="280"/>
      <c r="D157" s="306"/>
      <c r="E157" s="287"/>
      <c r="F157" s="288" t="e">
        <f>INDEX(Teamlists!A:D,MATCH($F$152,Teamlists!B:B,0)+5,4)</f>
        <v>#N/A</v>
      </c>
      <c r="G157" s="289"/>
      <c r="H157" s="290"/>
      <c r="I157" s="288"/>
      <c r="J157" s="288"/>
    </row>
    <row r="158" spans="1:13" ht="12.75" customHeight="1" x14ac:dyDescent="0.25">
      <c r="A158" s="298"/>
      <c r="B158" s="300"/>
      <c r="C158" s="280"/>
      <c r="D158" s="306"/>
      <c r="E158" s="287"/>
      <c r="F158" s="288" t="e">
        <f>INDEX(Teamlists!A:D,MATCH($F$152,Teamlists!B:B,0)+6,4)</f>
        <v>#N/A</v>
      </c>
      <c r="G158" s="289"/>
      <c r="H158" s="290"/>
      <c r="I158" s="288"/>
      <c r="J158" s="288"/>
    </row>
    <row r="159" spans="1:13" ht="12.75" customHeight="1" x14ac:dyDescent="0.25">
      <c r="A159" s="298"/>
      <c r="B159" s="300"/>
      <c r="C159" s="280"/>
      <c r="D159" s="306"/>
      <c r="E159" s="287"/>
      <c r="F159" s="288" t="e">
        <f>INDEX(Teamlists!A:D,MATCH($F$152,Teamlists!B:B,0)+7,4)</f>
        <v>#N/A</v>
      </c>
      <c r="G159" s="289"/>
      <c r="H159" s="290"/>
      <c r="I159" s="288"/>
      <c r="J159" s="288"/>
    </row>
    <row r="160" spans="1:13" ht="12.75" customHeight="1" x14ac:dyDescent="0.25">
      <c r="A160" s="298"/>
      <c r="B160" s="300"/>
      <c r="C160" s="280"/>
      <c r="D160" s="306"/>
      <c r="E160" s="287"/>
      <c r="F160" s="288" t="e">
        <f>INDEX(Teamlists!A:D,MATCH($F$152,Teamlists!B:B,0)+8,4)</f>
        <v>#N/A</v>
      </c>
      <c r="G160" s="289"/>
      <c r="H160" s="290"/>
      <c r="I160" s="288"/>
      <c r="J160" s="288"/>
    </row>
    <row r="161" spans="1:10" ht="12.75" customHeight="1" x14ac:dyDescent="0.25">
      <c r="A161" s="298"/>
      <c r="B161" s="300"/>
      <c r="C161" s="280"/>
      <c r="D161" s="306"/>
      <c r="E161" s="287"/>
      <c r="F161" s="288" t="e">
        <f>INDEX(Teamlists!A:D,MATCH($F$152,Teamlists!B:B,0)+9,4)</f>
        <v>#N/A</v>
      </c>
      <c r="G161" s="289"/>
      <c r="H161" s="290"/>
      <c r="I161" s="288"/>
      <c r="J161" s="288"/>
    </row>
    <row r="162" spans="1:10" ht="12.75" customHeight="1" x14ac:dyDescent="0.25">
      <c r="A162" s="298"/>
      <c r="B162" s="300"/>
      <c r="C162" s="280"/>
      <c r="D162" s="306"/>
      <c r="E162" s="287"/>
      <c r="F162" s="288" t="e">
        <f>INDEX(Teamlists!A:D,MATCH($F$152,Teamlists!B:B,0)+10,4)</f>
        <v>#N/A</v>
      </c>
      <c r="G162" s="289"/>
      <c r="H162" s="290"/>
      <c r="I162" s="288"/>
      <c r="J162" s="288"/>
    </row>
    <row r="163" spans="1:10" ht="12.75" customHeight="1" x14ac:dyDescent="0.25">
      <c r="A163" s="298"/>
      <c r="B163" s="300"/>
      <c r="C163" s="280"/>
      <c r="D163" s="306"/>
      <c r="E163" s="287"/>
      <c r="F163" s="288" t="e">
        <f>INDEX(Teamlists!A:D,MATCH($F$152,Teamlists!B:B,0)+11,4)</f>
        <v>#N/A</v>
      </c>
      <c r="G163" s="289"/>
      <c r="H163" s="290"/>
      <c r="I163" s="288"/>
      <c r="J163" s="288"/>
    </row>
    <row r="164" spans="1:10" ht="12.75" customHeight="1" thickBot="1" x14ac:dyDescent="0.3">
      <c r="A164" s="312"/>
      <c r="B164" s="313"/>
      <c r="C164" s="280"/>
      <c r="D164" s="306"/>
      <c r="E164" s="287"/>
      <c r="F164" s="288" t="e">
        <f>INDEX(Teamlists!A:D,MATCH($F$152,Teamlists!B:B,0)+12,4)</f>
        <v>#N/A</v>
      </c>
      <c r="G164" s="289"/>
      <c r="H164" s="290"/>
      <c r="I164" s="288"/>
      <c r="J164" s="288"/>
    </row>
    <row r="165" spans="1:10" ht="12.75" customHeight="1" x14ac:dyDescent="0.25">
      <c r="A165" s="280"/>
      <c r="B165" s="302"/>
      <c r="C165" s="280"/>
      <c r="D165" s="306"/>
      <c r="E165" s="287"/>
      <c r="F165" s="288" t="e">
        <f>INDEX(Teamlists!A:D,MATCH($F$152,Teamlists!B:B,0)+13,4)</f>
        <v>#N/A</v>
      </c>
      <c r="G165" s="289"/>
      <c r="H165" s="290"/>
      <c r="I165" s="288"/>
      <c r="J165" s="288"/>
    </row>
    <row r="166" spans="1:10" ht="12.75" customHeight="1" x14ac:dyDescent="0.25">
      <c r="A166" s="280"/>
      <c r="B166" s="302"/>
      <c r="C166" s="280"/>
      <c r="D166" s="306"/>
      <c r="E166" s="287"/>
      <c r="F166" s="288" t="e">
        <f>INDEX(Teamlists!A:D,MATCH($F$152,Teamlists!B:B,0)+14,4)</f>
        <v>#N/A</v>
      </c>
      <c r="G166" s="289"/>
      <c r="H166" s="290"/>
      <c r="I166" s="288"/>
      <c r="J166" s="288"/>
    </row>
    <row r="167" spans="1:10" ht="12.75" customHeight="1" x14ac:dyDescent="0.25">
      <c r="B167" s="302"/>
      <c r="C167" s="280"/>
      <c r="D167" s="302"/>
      <c r="E167" s="303" t="s">
        <v>87</v>
      </c>
      <c r="F167" s="303" t="s">
        <v>162</v>
      </c>
      <c r="G167" s="304">
        <f>SUM(G153:G166)</f>
        <v>0</v>
      </c>
      <c r="H167" s="280"/>
      <c r="I167" s="280"/>
      <c r="J167" s="280"/>
    </row>
    <row r="168" spans="1:10" ht="15" x14ac:dyDescent="0.25">
      <c r="A168" s="314" t="s">
        <v>165</v>
      </c>
      <c r="B168" s="302"/>
      <c r="C168" s="280"/>
      <c r="D168" s="302"/>
      <c r="E168" s="303"/>
      <c r="F168" s="303"/>
      <c r="G168" s="302"/>
      <c r="H168" s="280"/>
      <c r="I168" s="280"/>
      <c r="J168" s="280"/>
    </row>
    <row r="169" spans="1:10" s="320" customFormat="1" ht="11.4" x14ac:dyDescent="0.2">
      <c r="A169" s="315" t="s">
        <v>166</v>
      </c>
      <c r="B169" s="316"/>
      <c r="C169" s="317"/>
      <c r="D169" s="318"/>
      <c r="E169" s="319"/>
      <c r="F169" s="319"/>
      <c r="G169" s="318"/>
      <c r="H169" s="317"/>
      <c r="I169" s="317"/>
      <c r="J169" s="317"/>
    </row>
    <row r="170" spans="1:10" s="320" customFormat="1" ht="11.4" x14ac:dyDescent="0.2">
      <c r="A170" s="321"/>
      <c r="B170" s="316"/>
      <c r="C170" s="317"/>
      <c r="D170" s="318"/>
      <c r="E170" s="319"/>
      <c r="F170" s="319"/>
      <c r="G170" s="318"/>
      <c r="H170" s="317"/>
      <c r="I170" s="317"/>
      <c r="J170" s="317"/>
    </row>
    <row r="171" spans="1:10" s="320" customFormat="1" ht="11.4" x14ac:dyDescent="0.2">
      <c r="A171" s="322" t="s">
        <v>167</v>
      </c>
      <c r="B171" s="316"/>
      <c r="C171" s="317"/>
      <c r="D171" s="318"/>
      <c r="E171" s="319"/>
      <c r="F171" s="319"/>
      <c r="G171" s="318"/>
      <c r="H171" s="317"/>
      <c r="I171" s="317"/>
      <c r="J171" s="317"/>
    </row>
    <row r="172" spans="1:10" s="320" customFormat="1" ht="11.4" x14ac:dyDescent="0.2">
      <c r="A172" s="321" t="s">
        <v>168</v>
      </c>
      <c r="B172" s="316"/>
      <c r="C172" s="317"/>
      <c r="D172" s="318"/>
      <c r="E172" s="319"/>
      <c r="F172" s="319"/>
      <c r="G172" s="318"/>
      <c r="H172" s="317"/>
      <c r="I172" s="317"/>
      <c r="J172" s="317"/>
    </row>
    <row r="173" spans="1:10" s="320" customFormat="1" ht="11.4" x14ac:dyDescent="0.2">
      <c r="A173" s="321" t="s">
        <v>169</v>
      </c>
      <c r="B173" s="316"/>
      <c r="C173" s="317"/>
      <c r="D173" s="318"/>
      <c r="E173" s="319"/>
      <c r="F173" s="319"/>
      <c r="G173" s="318"/>
      <c r="H173" s="317"/>
      <c r="I173" s="317"/>
      <c r="J173" s="317"/>
    </row>
    <row r="174" spans="1:10" s="320" customFormat="1" ht="11.4" x14ac:dyDescent="0.2">
      <c r="A174" s="321" t="s">
        <v>291</v>
      </c>
      <c r="B174" s="316"/>
      <c r="C174" s="317"/>
      <c r="D174" s="318"/>
      <c r="E174" s="319"/>
      <c r="F174" s="319"/>
      <c r="G174" s="318"/>
      <c r="H174" s="317"/>
      <c r="I174" s="317"/>
      <c r="J174" s="317"/>
    </row>
    <row r="175" spans="1:10" s="320" customFormat="1" ht="11.4" x14ac:dyDescent="0.2">
      <c r="A175" s="323" t="s">
        <v>171</v>
      </c>
      <c r="B175" s="316"/>
      <c r="C175" s="317"/>
      <c r="D175" s="318"/>
      <c r="E175" s="319"/>
      <c r="F175" s="319"/>
      <c r="G175" s="318"/>
      <c r="H175" s="317"/>
      <c r="I175" s="317"/>
      <c r="J175" s="317"/>
    </row>
    <row r="176" spans="1:10" s="320" customFormat="1" ht="11.4" x14ac:dyDescent="0.2">
      <c r="A176" s="321"/>
      <c r="B176" s="316"/>
      <c r="C176" s="317"/>
      <c r="D176" s="318"/>
      <c r="E176" s="319"/>
      <c r="F176" s="319"/>
      <c r="G176" s="318"/>
      <c r="H176" s="317"/>
      <c r="I176" s="317"/>
      <c r="J176" s="317"/>
    </row>
    <row r="177" spans="1:10" s="320" customFormat="1" ht="11.4" x14ac:dyDescent="0.2">
      <c r="A177" s="321" t="s">
        <v>172</v>
      </c>
      <c r="B177" s="316"/>
      <c r="C177" s="317"/>
      <c r="D177" s="318"/>
      <c r="E177" s="319"/>
      <c r="F177" s="319"/>
      <c r="G177" s="318"/>
      <c r="H177" s="317"/>
      <c r="I177" s="317"/>
      <c r="J177" s="317"/>
    </row>
    <row r="178" spans="1:10" s="320" customFormat="1" ht="11.4" x14ac:dyDescent="0.2">
      <c r="A178" s="321" t="s">
        <v>173</v>
      </c>
      <c r="B178" s="316"/>
      <c r="C178" s="317"/>
      <c r="D178" s="318"/>
      <c r="E178" s="319"/>
      <c r="F178" s="319"/>
      <c r="G178" s="318"/>
      <c r="H178" s="317"/>
      <c r="I178" s="317"/>
      <c r="J178" s="317"/>
    </row>
    <row r="179" spans="1:10" s="320" customFormat="1" ht="11.4" x14ac:dyDescent="0.2">
      <c r="A179" s="321"/>
      <c r="B179" s="316"/>
      <c r="C179" s="317"/>
      <c r="D179" s="318"/>
      <c r="E179" s="319"/>
      <c r="F179" s="319"/>
      <c r="G179" s="318"/>
      <c r="H179" s="317"/>
      <c r="I179" s="317"/>
      <c r="J179" s="317"/>
    </row>
    <row r="180" spans="1:10" s="320" customFormat="1" ht="11.4" x14ac:dyDescent="0.2">
      <c r="A180" s="321" t="s">
        <v>174</v>
      </c>
      <c r="B180" s="316"/>
      <c r="C180" s="317"/>
      <c r="D180" s="318"/>
      <c r="E180" s="319"/>
      <c r="F180" s="319"/>
      <c r="G180" s="318"/>
      <c r="H180" s="317"/>
      <c r="I180" s="317"/>
      <c r="J180" s="317"/>
    </row>
    <row r="181" spans="1:10" s="320" customFormat="1" ht="11.4" x14ac:dyDescent="0.2">
      <c r="A181" s="321"/>
      <c r="B181" s="316"/>
      <c r="C181" s="317"/>
      <c r="D181" s="318"/>
      <c r="E181" s="319"/>
      <c r="F181" s="319"/>
      <c r="G181" s="318"/>
      <c r="H181" s="317"/>
      <c r="I181" s="317"/>
      <c r="J181" s="317"/>
    </row>
    <row r="182" spans="1:10" s="320" customFormat="1" ht="11.4" x14ac:dyDescent="0.2">
      <c r="A182" s="321" t="s">
        <v>175</v>
      </c>
      <c r="B182" s="316"/>
      <c r="C182" s="317"/>
      <c r="D182" s="318"/>
      <c r="E182" s="319"/>
      <c r="F182" s="319"/>
      <c r="G182" s="318"/>
      <c r="H182" s="317"/>
      <c r="I182" s="317"/>
      <c r="J182" s="317"/>
    </row>
    <row r="183" spans="1:10" s="320" customFormat="1" ht="12" customHeight="1" x14ac:dyDescent="0.2">
      <c r="A183" s="321" t="s">
        <v>176</v>
      </c>
      <c r="B183" s="316"/>
      <c r="C183" s="317"/>
      <c r="D183" s="318"/>
      <c r="E183" s="319"/>
      <c r="F183" s="319"/>
      <c r="G183" s="318"/>
      <c r="H183" s="317"/>
      <c r="I183" s="317"/>
      <c r="J183" s="317"/>
    </row>
    <row r="184" spans="1:10" s="320" customFormat="1" ht="6" customHeight="1" x14ac:dyDescent="0.2">
      <c r="A184" s="321"/>
      <c r="B184" s="316"/>
      <c r="C184" s="317"/>
      <c r="D184" s="318"/>
      <c r="E184" s="319"/>
      <c r="F184" s="319"/>
      <c r="G184" s="318"/>
      <c r="H184" s="317"/>
      <c r="I184" s="317"/>
      <c r="J184" s="317"/>
    </row>
    <row r="185" spans="1:10" s="320" customFormat="1" ht="12" customHeight="1" x14ac:dyDescent="0.2">
      <c r="A185" s="321" t="s">
        <v>177</v>
      </c>
      <c r="B185" s="316"/>
      <c r="C185" s="317"/>
      <c r="D185" s="318"/>
      <c r="E185" s="319"/>
      <c r="F185" s="319"/>
      <c r="G185" s="318"/>
      <c r="H185" s="317"/>
      <c r="I185" s="317"/>
      <c r="J185" s="317"/>
    </row>
    <row r="186" spans="1:10" s="320" customFormat="1" ht="12" customHeight="1" x14ac:dyDescent="0.2">
      <c r="A186" s="321" t="s">
        <v>178</v>
      </c>
      <c r="B186" s="316"/>
      <c r="C186" s="317"/>
      <c r="D186" s="318"/>
      <c r="E186" s="319"/>
      <c r="F186" s="319"/>
      <c r="G186" s="318"/>
      <c r="H186" s="317"/>
      <c r="I186" s="317"/>
      <c r="J186" s="317"/>
    </row>
    <row r="187" spans="1:10" s="320" customFormat="1" ht="12" customHeight="1" x14ac:dyDescent="0.2">
      <c r="A187" s="321" t="s">
        <v>179</v>
      </c>
      <c r="B187" s="316"/>
      <c r="C187" s="317"/>
      <c r="D187" s="318"/>
      <c r="E187" s="319"/>
      <c r="F187" s="319"/>
      <c r="G187" s="318"/>
      <c r="H187" s="317"/>
      <c r="I187" s="317"/>
      <c r="J187" s="317"/>
    </row>
    <row r="188" spans="1:10" s="320" customFormat="1" ht="6" customHeight="1" x14ac:dyDescent="0.2">
      <c r="A188" s="321"/>
      <c r="B188" s="316"/>
      <c r="C188" s="317"/>
      <c r="D188" s="318"/>
      <c r="E188" s="319"/>
      <c r="F188" s="319"/>
      <c r="G188" s="318"/>
      <c r="H188" s="317"/>
      <c r="I188" s="317"/>
      <c r="J188" s="317"/>
    </row>
    <row r="189" spans="1:10" s="320" customFormat="1" ht="15.75" customHeight="1" x14ac:dyDescent="0.2">
      <c r="A189" s="322" t="s">
        <v>180</v>
      </c>
      <c r="B189" s="316"/>
      <c r="C189" s="317"/>
      <c r="D189" s="318"/>
      <c r="E189" s="319"/>
      <c r="F189" s="319"/>
      <c r="G189" s="318"/>
      <c r="H189" s="317"/>
      <c r="I189" s="317"/>
      <c r="J189" s="317"/>
    </row>
    <row r="190" spans="1:10" s="320" customFormat="1" ht="12" customHeight="1" x14ac:dyDescent="0.2">
      <c r="A190" s="321" t="s">
        <v>181</v>
      </c>
      <c r="B190" s="316"/>
      <c r="C190" s="317"/>
      <c r="D190" s="318"/>
      <c r="E190" s="319"/>
      <c r="F190" s="319"/>
      <c r="G190" s="318"/>
      <c r="H190" s="317"/>
      <c r="I190" s="317"/>
      <c r="J190" s="317"/>
    </row>
    <row r="191" spans="1:10" s="320" customFormat="1" ht="6" customHeight="1" x14ac:dyDescent="0.2">
      <c r="A191" s="321"/>
      <c r="B191" s="316"/>
      <c r="C191" s="317"/>
      <c r="D191" s="318"/>
      <c r="E191" s="319"/>
      <c r="F191" s="319"/>
      <c r="G191" s="318"/>
      <c r="H191" s="317"/>
      <c r="I191" s="317"/>
      <c r="J191" s="317"/>
    </row>
    <row r="192" spans="1:10" s="320" customFormat="1" ht="12" customHeight="1" x14ac:dyDescent="0.2">
      <c r="A192" s="321" t="s">
        <v>182</v>
      </c>
      <c r="B192" s="316"/>
      <c r="C192" s="317"/>
      <c r="D192" s="318"/>
      <c r="E192" s="319"/>
      <c r="F192" s="319"/>
      <c r="G192" s="318"/>
      <c r="H192" s="317"/>
      <c r="I192" s="317"/>
      <c r="J192" s="317"/>
    </row>
    <row r="193" spans="1:29" s="320" customFormat="1" ht="6" customHeight="1" x14ac:dyDescent="0.2">
      <c r="A193" s="321"/>
      <c r="B193" s="316"/>
      <c r="C193" s="317"/>
      <c r="D193" s="318"/>
      <c r="E193" s="319"/>
      <c r="F193" s="319"/>
      <c r="G193" s="318"/>
      <c r="H193" s="317"/>
      <c r="I193" s="317"/>
      <c r="J193" s="317"/>
    </row>
    <row r="194" spans="1:29" s="320" customFormat="1" ht="4.5" customHeight="1" x14ac:dyDescent="0.2">
      <c r="A194" s="321"/>
      <c r="B194" s="316"/>
      <c r="C194" s="317"/>
      <c r="D194" s="318"/>
      <c r="E194" s="319"/>
      <c r="F194" s="319"/>
      <c r="G194" s="318"/>
      <c r="H194" s="317"/>
      <c r="I194" s="317"/>
      <c r="J194" s="317"/>
    </row>
    <row r="195" spans="1:29" s="352" customFormat="1" ht="15.75" customHeight="1" x14ac:dyDescent="0.3">
      <c r="A195" s="532" t="s">
        <v>292</v>
      </c>
      <c r="B195" s="531"/>
      <c r="C195" s="531"/>
      <c r="D195" s="531"/>
      <c r="E195" s="531"/>
      <c r="F195" s="531"/>
      <c r="G195" s="531"/>
      <c r="H195" s="531"/>
      <c r="I195" s="531"/>
      <c r="J195" s="53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  <c r="AA195" s="351"/>
      <c r="AB195" s="351"/>
      <c r="AC195" s="351"/>
    </row>
    <row r="196" spans="1:29" s="352" customFormat="1" ht="16.5" customHeight="1" x14ac:dyDescent="0.3">
      <c r="A196" s="530" t="s">
        <v>184</v>
      </c>
      <c r="B196" s="531"/>
      <c r="C196" s="531"/>
      <c r="D196" s="531"/>
      <c r="E196" s="531"/>
      <c r="F196" s="531"/>
      <c r="G196" s="531"/>
      <c r="H196" s="531"/>
      <c r="I196" s="531"/>
      <c r="J196" s="53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  <c r="AA196" s="351"/>
      <c r="AB196" s="351"/>
      <c r="AC196" s="351"/>
    </row>
    <row r="197" spans="1:29" s="352" customFormat="1" ht="16.5" customHeight="1" x14ac:dyDescent="0.3">
      <c r="A197" s="530" t="s">
        <v>184</v>
      </c>
      <c r="B197" s="531"/>
      <c r="C197" s="531"/>
      <c r="D197" s="531"/>
      <c r="E197" s="531"/>
      <c r="F197" s="531"/>
      <c r="G197" s="531"/>
      <c r="H197" s="531"/>
      <c r="I197" s="531"/>
      <c r="J197" s="53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</row>
    <row r="198" spans="1:29" s="351" customFormat="1" ht="6" customHeight="1" x14ac:dyDescent="0.2">
      <c r="A198" s="321"/>
    </row>
    <row r="199" spans="1:29" s="352" customFormat="1" ht="15.75" customHeight="1" x14ac:dyDescent="0.3">
      <c r="A199" s="532" t="s">
        <v>293</v>
      </c>
      <c r="B199" s="531"/>
      <c r="C199" s="531"/>
      <c r="D199" s="531"/>
      <c r="E199" s="531"/>
      <c r="F199" s="531"/>
      <c r="G199" s="531"/>
      <c r="H199" s="531"/>
      <c r="I199" s="531"/>
      <c r="J199" s="53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</row>
    <row r="200" spans="1:29" s="352" customFormat="1" ht="17.25" customHeight="1" x14ac:dyDescent="0.3">
      <c r="A200" s="530" t="s">
        <v>184</v>
      </c>
      <c r="B200" s="531"/>
      <c r="C200" s="531"/>
      <c r="D200" s="531"/>
      <c r="E200" s="531"/>
      <c r="F200" s="531"/>
      <c r="G200" s="531"/>
      <c r="H200" s="531"/>
      <c r="I200" s="531"/>
      <c r="J200" s="53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351"/>
    </row>
    <row r="201" spans="1:29" s="352" customFormat="1" ht="16.5" customHeight="1" thickBot="1" x14ac:dyDescent="0.35">
      <c r="A201" s="530" t="s">
        <v>184</v>
      </c>
      <c r="B201" s="531"/>
      <c r="C201" s="531"/>
      <c r="D201" s="531"/>
      <c r="E201" s="531"/>
      <c r="F201" s="531"/>
      <c r="G201" s="531"/>
      <c r="H201" s="531"/>
      <c r="I201" s="531"/>
      <c r="J201" s="53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  <c r="AA201" s="351"/>
      <c r="AB201" s="351"/>
      <c r="AC201" s="351"/>
    </row>
    <row r="202" spans="1:29" ht="15" customHeight="1" thickBot="1" x14ac:dyDescent="0.3">
      <c r="A202" s="535" t="s">
        <v>147</v>
      </c>
      <c r="B202" s="536"/>
      <c r="C202" s="280"/>
      <c r="D202" s="281"/>
      <c r="E202" s="282" t="s">
        <v>148</v>
      </c>
      <c r="F202" s="279" t="str">
        <f>Roster!K122</f>
        <v>Lefties</v>
      </c>
      <c r="G202" s="283" t="s">
        <v>149</v>
      </c>
      <c r="H202" s="283" t="s">
        <v>150</v>
      </c>
      <c r="I202" s="283" t="s">
        <v>151</v>
      </c>
      <c r="J202" s="283" t="s">
        <v>152</v>
      </c>
      <c r="M202" s="285"/>
    </row>
    <row r="203" spans="1:29" ht="12.75" customHeight="1" x14ac:dyDescent="0.25">
      <c r="A203" s="537" t="s">
        <v>153</v>
      </c>
      <c r="B203" s="538"/>
      <c r="C203" s="280"/>
      <c r="D203" s="286"/>
      <c r="E203" s="287"/>
      <c r="F203" s="288" t="s">
        <v>268</v>
      </c>
      <c r="G203" s="289"/>
      <c r="H203" s="290"/>
      <c r="I203" s="288"/>
      <c r="J203" s="288"/>
    </row>
    <row r="204" spans="1:29" ht="12.75" customHeight="1" x14ac:dyDescent="0.25">
      <c r="A204" s="539" t="str">
        <f>$A$3</f>
        <v>Pennant 2 2013 Grand Final</v>
      </c>
      <c r="B204" s="540"/>
      <c r="C204" s="280"/>
      <c r="D204" s="286"/>
      <c r="E204" s="287"/>
      <c r="F204" s="288" t="s">
        <v>304</v>
      </c>
      <c r="G204" s="289"/>
      <c r="H204" s="290"/>
      <c r="I204" s="288"/>
      <c r="J204" s="288"/>
    </row>
    <row r="205" spans="1:29" ht="12.75" customHeight="1" thickBot="1" x14ac:dyDescent="0.3">
      <c r="A205" s="541">
        <f>Roster!I116</f>
        <v>42326</v>
      </c>
      <c r="B205" s="542"/>
      <c r="C205" s="280"/>
      <c r="D205" s="286"/>
      <c r="E205" s="287"/>
      <c r="F205" s="288" t="s">
        <v>104</v>
      </c>
      <c r="G205" s="289"/>
      <c r="H205" s="290"/>
      <c r="I205" s="288"/>
      <c r="J205" s="288"/>
    </row>
    <row r="206" spans="1:29" ht="12.75" customHeight="1" thickBot="1" x14ac:dyDescent="0.3">
      <c r="A206" s="291"/>
      <c r="B206" s="292"/>
      <c r="C206" s="280"/>
      <c r="D206" s="286"/>
      <c r="E206" s="287"/>
      <c r="F206" s="288" t="s">
        <v>86</v>
      </c>
      <c r="G206" s="289"/>
      <c r="H206" s="290"/>
      <c r="I206" s="288"/>
      <c r="J206" s="288"/>
    </row>
    <row r="207" spans="1:29" ht="12.75" customHeight="1" x14ac:dyDescent="0.25">
      <c r="A207" s="293" t="s">
        <v>154</v>
      </c>
      <c r="B207" s="353" t="str">
        <f>Roster!K121</f>
        <v>LVR Trophy</v>
      </c>
      <c r="C207" s="280"/>
      <c r="D207" s="286"/>
      <c r="E207" s="287"/>
      <c r="F207" s="288" t="s">
        <v>256</v>
      </c>
      <c r="G207" s="289"/>
      <c r="H207" s="290"/>
      <c r="I207" s="288"/>
      <c r="J207" s="288"/>
    </row>
    <row r="208" spans="1:29" ht="12.75" customHeight="1" x14ac:dyDescent="0.25">
      <c r="A208" s="295" t="s">
        <v>155</v>
      </c>
      <c r="B208" s="296" t="str">
        <f>Roster!K117</f>
        <v>Court 3</v>
      </c>
      <c r="C208" s="280"/>
      <c r="D208" s="286"/>
      <c r="E208" s="287"/>
      <c r="F208" s="288" t="s">
        <v>218</v>
      </c>
      <c r="G208" s="289"/>
      <c r="H208" s="290"/>
      <c r="I208" s="288"/>
      <c r="J208" s="288"/>
    </row>
    <row r="209" spans="1:13" ht="12.75" customHeight="1" x14ac:dyDescent="0.25">
      <c r="A209" s="295" t="s">
        <v>156</v>
      </c>
      <c r="B209" s="297" t="str">
        <f>Roster!B121</f>
        <v>8:00pm</v>
      </c>
      <c r="C209" s="280"/>
      <c r="D209" s="286"/>
      <c r="E209" s="287"/>
      <c r="F209" s="288" t="s">
        <v>127</v>
      </c>
      <c r="G209" s="289"/>
      <c r="H209" s="290"/>
      <c r="I209" s="288"/>
      <c r="J209" s="288"/>
    </row>
    <row r="210" spans="1:13" ht="12.75" customHeight="1" x14ac:dyDescent="0.25">
      <c r="A210" s="295"/>
      <c r="B210" s="297"/>
      <c r="C210" s="280"/>
      <c r="D210" s="286"/>
      <c r="E210" s="287"/>
      <c r="F210" s="288" t="s">
        <v>92</v>
      </c>
      <c r="G210" s="289"/>
      <c r="H210" s="290"/>
      <c r="I210" s="288"/>
      <c r="J210" s="288"/>
    </row>
    <row r="211" spans="1:13" ht="12.75" customHeight="1" x14ac:dyDescent="0.25">
      <c r="A211" s="295"/>
      <c r="B211" s="297"/>
      <c r="C211" s="280"/>
      <c r="D211" s="286"/>
      <c r="E211" s="287"/>
      <c r="F211" s="288" t="s">
        <v>305</v>
      </c>
      <c r="G211" s="289"/>
      <c r="H211" s="290"/>
      <c r="I211" s="288"/>
      <c r="J211" s="288"/>
    </row>
    <row r="212" spans="1:13" ht="12.75" customHeight="1" x14ac:dyDescent="0.25">
      <c r="A212" s="298" t="s">
        <v>157</v>
      </c>
      <c r="B212" s="299">
        <f>Roster!I252</f>
        <v>0</v>
      </c>
      <c r="C212" s="280"/>
      <c r="D212" s="286"/>
      <c r="E212" s="287"/>
      <c r="F212" s="288" t="s">
        <v>88</v>
      </c>
      <c r="G212" s="289"/>
      <c r="H212" s="290"/>
      <c r="I212" s="288"/>
      <c r="J212" s="288"/>
    </row>
    <row r="213" spans="1:13" ht="12.75" customHeight="1" x14ac:dyDescent="0.25">
      <c r="A213" s="298" t="s">
        <v>158</v>
      </c>
      <c r="B213" s="300"/>
      <c r="C213" s="280"/>
      <c r="D213" s="286"/>
      <c r="E213" s="287"/>
      <c r="F213" s="288" t="s">
        <v>290</v>
      </c>
      <c r="G213" s="289"/>
      <c r="H213" s="290"/>
      <c r="I213" s="288"/>
      <c r="J213" s="288"/>
    </row>
    <row r="214" spans="1:13" ht="12.75" customHeight="1" x14ac:dyDescent="0.25">
      <c r="A214" s="298"/>
      <c r="B214" s="300"/>
      <c r="C214" s="280"/>
      <c r="D214" s="286"/>
      <c r="E214" s="287"/>
      <c r="F214" s="288"/>
      <c r="G214" s="289"/>
      <c r="H214" s="290"/>
      <c r="I214" s="288"/>
      <c r="J214" s="288"/>
    </row>
    <row r="215" spans="1:13" ht="12.75" customHeight="1" x14ac:dyDescent="0.25">
      <c r="A215" s="301" t="s">
        <v>159</v>
      </c>
      <c r="B215" s="300"/>
      <c r="C215" s="280"/>
      <c r="D215" s="286"/>
      <c r="E215" s="287"/>
      <c r="F215" s="288"/>
      <c r="G215" s="289"/>
      <c r="H215" s="290"/>
      <c r="I215" s="288"/>
      <c r="J215" s="288"/>
    </row>
    <row r="216" spans="1:13" ht="12.75" customHeight="1" x14ac:dyDescent="0.25">
      <c r="A216" s="298" t="s">
        <v>160</v>
      </c>
      <c r="B216" s="300"/>
      <c r="C216" s="280"/>
      <c r="D216" s="286"/>
      <c r="E216" s="287"/>
      <c r="F216" s="288"/>
      <c r="G216" s="289"/>
      <c r="H216" s="290"/>
      <c r="I216" s="288"/>
      <c r="J216" s="288"/>
    </row>
    <row r="217" spans="1:13" ht="12.75" customHeight="1" x14ac:dyDescent="0.25">
      <c r="A217" s="298" t="s">
        <v>161</v>
      </c>
      <c r="B217" s="296"/>
      <c r="C217" s="280"/>
      <c r="D217" s="302"/>
      <c r="E217" s="303" t="s">
        <v>87</v>
      </c>
      <c r="F217" s="303" t="s">
        <v>162</v>
      </c>
      <c r="G217" s="304">
        <f>SUM(G203:G216)</f>
        <v>0</v>
      </c>
      <c r="H217" s="280"/>
      <c r="I217" s="280"/>
      <c r="J217" s="280"/>
    </row>
    <row r="218" spans="1:13" ht="6" customHeight="1" x14ac:dyDescent="0.25">
      <c r="A218" s="298"/>
      <c r="B218" s="300"/>
      <c r="C218" s="280"/>
    </row>
    <row r="219" spans="1:13" ht="15" customHeight="1" thickBot="1" x14ac:dyDescent="0.3">
      <c r="A219" s="298"/>
      <c r="B219" s="296"/>
      <c r="C219" s="280"/>
      <c r="D219" s="281"/>
      <c r="E219" s="282" t="s">
        <v>163</v>
      </c>
      <c r="F219" s="279" t="str">
        <f>Roster!K123</f>
        <v>Righties</v>
      </c>
      <c r="G219" s="283" t="s">
        <v>149</v>
      </c>
      <c r="H219" s="283" t="s">
        <v>150</v>
      </c>
      <c r="I219" s="283" t="s">
        <v>151</v>
      </c>
      <c r="J219" s="283" t="s">
        <v>152</v>
      </c>
    </row>
    <row r="220" spans="1:13" ht="12.75" customHeight="1" x14ac:dyDescent="0.25">
      <c r="A220" s="298"/>
      <c r="B220" s="300"/>
      <c r="C220" s="280"/>
      <c r="D220" s="306"/>
      <c r="E220" s="307"/>
      <c r="F220" s="288" t="s">
        <v>202</v>
      </c>
      <c r="G220" s="289"/>
      <c r="H220" s="290"/>
      <c r="I220" s="288"/>
      <c r="J220" s="288"/>
    </row>
    <row r="221" spans="1:13" ht="12.75" customHeight="1" x14ac:dyDescent="0.25">
      <c r="A221" s="298" t="s">
        <v>164</v>
      </c>
      <c r="B221" s="300"/>
      <c r="C221" s="280"/>
      <c r="D221" s="306"/>
      <c r="E221" s="308"/>
      <c r="F221" s="288" t="s">
        <v>306</v>
      </c>
      <c r="G221" s="289"/>
      <c r="H221" s="290"/>
      <c r="I221" s="288"/>
      <c r="J221" s="288"/>
    </row>
    <row r="222" spans="1:13" ht="12.75" customHeight="1" x14ac:dyDescent="0.25">
      <c r="A222" s="533">
        <f>Roster!M219</f>
        <v>0</v>
      </c>
      <c r="B222" s="534"/>
      <c r="C222" s="280"/>
      <c r="D222" s="306"/>
      <c r="E222" s="308"/>
      <c r="F222" s="288" t="s">
        <v>289</v>
      </c>
      <c r="G222" s="289"/>
      <c r="H222" s="290"/>
      <c r="I222" s="288"/>
      <c r="J222" s="288"/>
    </row>
    <row r="223" spans="1:13" ht="12.75" customHeight="1" x14ac:dyDescent="0.25">
      <c r="A223" s="533"/>
      <c r="B223" s="534"/>
      <c r="C223" s="280"/>
      <c r="D223" s="306"/>
      <c r="E223" s="287"/>
      <c r="F223" s="288" t="s">
        <v>93</v>
      </c>
      <c r="G223" s="289"/>
      <c r="H223" s="290"/>
      <c r="I223" s="288"/>
      <c r="J223" s="288"/>
      <c r="M223" s="309"/>
    </row>
    <row r="224" spans="1:13" ht="12.75" customHeight="1" x14ac:dyDescent="0.25">
      <c r="A224" s="310"/>
      <c r="B224" s="311"/>
      <c r="C224" s="280"/>
      <c r="D224" s="306"/>
      <c r="E224" s="287"/>
      <c r="F224" s="288" t="s">
        <v>94</v>
      </c>
      <c r="G224" s="289"/>
      <c r="H224" s="290"/>
      <c r="I224" s="288"/>
      <c r="J224" s="288"/>
    </row>
    <row r="225" spans="1:10" ht="12.75" customHeight="1" x14ac:dyDescent="0.25">
      <c r="A225" s="298"/>
      <c r="B225" s="300"/>
      <c r="C225" s="280"/>
      <c r="D225" s="306"/>
      <c r="E225" s="287"/>
      <c r="F225" s="288" t="s">
        <v>249</v>
      </c>
      <c r="G225" s="289"/>
      <c r="H225" s="290"/>
      <c r="I225" s="288"/>
      <c r="J225" s="288"/>
    </row>
    <row r="226" spans="1:10" ht="12.75" customHeight="1" x14ac:dyDescent="0.25">
      <c r="A226" s="298"/>
      <c r="B226" s="300"/>
      <c r="C226" s="280"/>
      <c r="D226" s="306"/>
      <c r="E226" s="287"/>
      <c r="F226" s="288" t="s">
        <v>203</v>
      </c>
      <c r="G226" s="289"/>
      <c r="H226" s="290"/>
      <c r="I226" s="288"/>
      <c r="J226" s="288"/>
    </row>
    <row r="227" spans="1:10" ht="12.75" customHeight="1" x14ac:dyDescent="0.25">
      <c r="A227" s="298"/>
      <c r="B227" s="300"/>
      <c r="C227" s="280"/>
      <c r="D227" s="306"/>
      <c r="E227" s="287"/>
      <c r="F227" s="288" t="s">
        <v>307</v>
      </c>
      <c r="G227" s="289"/>
      <c r="H227" s="290"/>
      <c r="I227" s="288"/>
      <c r="J227" s="288"/>
    </row>
    <row r="228" spans="1:10" ht="12.75" customHeight="1" x14ac:dyDescent="0.25">
      <c r="A228" s="298"/>
      <c r="B228" s="300"/>
      <c r="C228" s="280"/>
      <c r="D228" s="306"/>
      <c r="E228" s="287"/>
      <c r="F228" s="288" t="s">
        <v>308</v>
      </c>
      <c r="G228" s="289"/>
      <c r="H228" s="290"/>
      <c r="I228" s="288"/>
      <c r="J228" s="288"/>
    </row>
    <row r="229" spans="1:10" ht="12.75" customHeight="1" x14ac:dyDescent="0.25">
      <c r="A229" s="298"/>
      <c r="B229" s="300"/>
      <c r="C229" s="280"/>
      <c r="D229" s="306"/>
      <c r="E229" s="287"/>
      <c r="F229" s="288" t="s">
        <v>248</v>
      </c>
      <c r="G229" s="289"/>
      <c r="H229" s="290"/>
      <c r="I229" s="288"/>
      <c r="J229" s="288"/>
    </row>
    <row r="230" spans="1:10" ht="12.75" customHeight="1" x14ac:dyDescent="0.25">
      <c r="A230" s="298"/>
      <c r="B230" s="300"/>
      <c r="C230" s="280"/>
      <c r="D230" s="306"/>
      <c r="E230" s="287"/>
      <c r="F230" s="288"/>
      <c r="G230" s="289"/>
      <c r="H230" s="290"/>
      <c r="I230" s="288"/>
      <c r="J230" s="288"/>
    </row>
    <row r="231" spans="1:10" ht="12.75" customHeight="1" thickBot="1" x14ac:dyDescent="0.3">
      <c r="A231" s="312"/>
      <c r="B231" s="313"/>
      <c r="C231" s="280"/>
      <c r="D231" s="306"/>
      <c r="E231" s="287"/>
      <c r="F231" s="288"/>
      <c r="G231" s="289"/>
      <c r="H231" s="290"/>
      <c r="I231" s="288"/>
      <c r="J231" s="288"/>
    </row>
    <row r="232" spans="1:10" ht="12.75" customHeight="1" x14ac:dyDescent="0.25">
      <c r="A232" s="280"/>
      <c r="B232" s="302"/>
      <c r="C232" s="280"/>
      <c r="D232" s="306"/>
      <c r="E232" s="287"/>
      <c r="F232" s="288"/>
      <c r="G232" s="289"/>
      <c r="H232" s="290"/>
      <c r="I232" s="288"/>
      <c r="J232" s="288"/>
    </row>
    <row r="233" spans="1:10" ht="12.75" customHeight="1" x14ac:dyDescent="0.25">
      <c r="A233" s="280"/>
      <c r="B233" s="302"/>
      <c r="C233" s="280"/>
      <c r="D233" s="306"/>
      <c r="E233" s="287"/>
      <c r="F233" s="288"/>
      <c r="G233" s="289"/>
      <c r="H233" s="290"/>
      <c r="I233" s="288"/>
      <c r="J233" s="288"/>
    </row>
    <row r="234" spans="1:10" ht="12.75" customHeight="1" x14ac:dyDescent="0.25">
      <c r="B234" s="302"/>
      <c r="C234" s="280"/>
      <c r="D234" s="302"/>
      <c r="E234" s="303" t="s">
        <v>87</v>
      </c>
      <c r="F234" s="303" t="s">
        <v>162</v>
      </c>
      <c r="G234" s="304">
        <f>SUM(G220:G233)</f>
        <v>0</v>
      </c>
      <c r="H234" s="280"/>
      <c r="I234" s="280"/>
      <c r="J234" s="280"/>
    </row>
    <row r="235" spans="1:10" ht="15" x14ac:dyDescent="0.25">
      <c r="A235" s="314" t="s">
        <v>165</v>
      </c>
      <c r="B235" s="302"/>
      <c r="C235" s="280"/>
      <c r="D235" s="302"/>
      <c r="E235" s="303"/>
      <c r="F235" s="303"/>
      <c r="G235" s="302"/>
      <c r="H235" s="280"/>
      <c r="I235" s="280"/>
      <c r="J235" s="280"/>
    </row>
    <row r="236" spans="1:10" s="320" customFormat="1" ht="11.4" x14ac:dyDescent="0.2">
      <c r="A236" s="315" t="s">
        <v>166</v>
      </c>
      <c r="B236" s="316"/>
      <c r="C236" s="317"/>
      <c r="D236" s="318"/>
      <c r="E236" s="319"/>
      <c r="F236" s="319"/>
      <c r="G236" s="318"/>
      <c r="H236" s="317"/>
      <c r="I236" s="317"/>
      <c r="J236" s="317"/>
    </row>
    <row r="237" spans="1:10" s="320" customFormat="1" ht="11.4" x14ac:dyDescent="0.2">
      <c r="A237" s="321"/>
      <c r="B237" s="316"/>
      <c r="C237" s="317"/>
      <c r="D237" s="318"/>
      <c r="E237" s="319"/>
      <c r="F237" s="319"/>
      <c r="G237" s="318"/>
      <c r="H237" s="317"/>
      <c r="I237" s="317"/>
      <c r="J237" s="317"/>
    </row>
    <row r="238" spans="1:10" s="320" customFormat="1" ht="11.4" x14ac:dyDescent="0.2">
      <c r="A238" s="322" t="s">
        <v>167</v>
      </c>
      <c r="B238" s="316"/>
      <c r="C238" s="317"/>
      <c r="D238" s="318"/>
      <c r="E238" s="319"/>
      <c r="F238" s="319"/>
      <c r="G238" s="318"/>
      <c r="H238" s="317"/>
      <c r="I238" s="317"/>
      <c r="J238" s="317"/>
    </row>
    <row r="239" spans="1:10" s="320" customFormat="1" ht="11.4" x14ac:dyDescent="0.2">
      <c r="A239" s="321" t="s">
        <v>168</v>
      </c>
      <c r="B239" s="316"/>
      <c r="C239" s="317"/>
      <c r="D239" s="318"/>
      <c r="E239" s="319"/>
      <c r="F239" s="319"/>
      <c r="G239" s="318"/>
      <c r="H239" s="317"/>
      <c r="I239" s="317"/>
      <c r="J239" s="317"/>
    </row>
    <row r="240" spans="1:10" s="320" customFormat="1" ht="11.4" x14ac:dyDescent="0.2">
      <c r="A240" s="321" t="s">
        <v>169</v>
      </c>
      <c r="B240" s="316"/>
      <c r="C240" s="317"/>
      <c r="D240" s="318"/>
      <c r="E240" s="319"/>
      <c r="F240" s="319"/>
      <c r="G240" s="318"/>
      <c r="H240" s="317"/>
      <c r="I240" s="317"/>
      <c r="J240" s="317"/>
    </row>
    <row r="241" spans="1:10" s="320" customFormat="1" ht="11.4" x14ac:dyDescent="0.2">
      <c r="A241" s="321" t="s">
        <v>291</v>
      </c>
      <c r="B241" s="316"/>
      <c r="C241" s="317"/>
      <c r="D241" s="318"/>
      <c r="E241" s="319"/>
      <c r="F241" s="319"/>
      <c r="G241" s="318"/>
      <c r="H241" s="317"/>
      <c r="I241" s="317"/>
      <c r="J241" s="317"/>
    </row>
    <row r="242" spans="1:10" s="320" customFormat="1" ht="11.4" x14ac:dyDescent="0.2">
      <c r="A242" s="323" t="s">
        <v>171</v>
      </c>
      <c r="B242" s="316"/>
      <c r="C242" s="317"/>
      <c r="D242" s="318"/>
      <c r="E242" s="319"/>
      <c r="F242" s="319"/>
      <c r="G242" s="318"/>
      <c r="H242" s="317"/>
      <c r="I242" s="317"/>
      <c r="J242" s="317"/>
    </row>
    <row r="243" spans="1:10" s="320" customFormat="1" ht="11.4" x14ac:dyDescent="0.2">
      <c r="A243" s="321"/>
      <c r="B243" s="316"/>
      <c r="C243" s="317"/>
      <c r="D243" s="318"/>
      <c r="E243" s="319"/>
      <c r="F243" s="319"/>
      <c r="G243" s="318"/>
      <c r="H243" s="317"/>
      <c r="I243" s="317"/>
      <c r="J243" s="317"/>
    </row>
    <row r="244" spans="1:10" s="320" customFormat="1" ht="11.4" x14ac:dyDescent="0.2">
      <c r="A244" s="321" t="s">
        <v>172</v>
      </c>
      <c r="B244" s="316"/>
      <c r="C244" s="317"/>
      <c r="D244" s="318"/>
      <c r="E244" s="319"/>
      <c r="F244" s="319"/>
      <c r="G244" s="318"/>
      <c r="H244" s="317"/>
      <c r="I244" s="317"/>
      <c r="J244" s="317"/>
    </row>
    <row r="245" spans="1:10" s="320" customFormat="1" ht="11.4" x14ac:dyDescent="0.2">
      <c r="A245" s="321" t="s">
        <v>173</v>
      </c>
      <c r="B245" s="316"/>
      <c r="C245" s="317"/>
      <c r="D245" s="318"/>
      <c r="E245" s="319"/>
      <c r="F245" s="319"/>
      <c r="G245" s="318"/>
      <c r="H245" s="317"/>
      <c r="I245" s="317"/>
      <c r="J245" s="317"/>
    </row>
    <row r="246" spans="1:10" s="320" customFormat="1" ht="11.4" x14ac:dyDescent="0.2">
      <c r="A246" s="321"/>
      <c r="B246" s="316"/>
      <c r="C246" s="317"/>
      <c r="D246" s="318"/>
      <c r="E246" s="319"/>
      <c r="F246" s="319"/>
      <c r="G246" s="318"/>
      <c r="H246" s="317"/>
      <c r="I246" s="317"/>
      <c r="J246" s="317"/>
    </row>
    <row r="247" spans="1:10" s="320" customFormat="1" ht="11.4" x14ac:dyDescent="0.2">
      <c r="A247" s="321" t="s">
        <v>174</v>
      </c>
      <c r="B247" s="316"/>
      <c r="C247" s="317"/>
      <c r="D247" s="318"/>
      <c r="E247" s="319"/>
      <c r="F247" s="319"/>
      <c r="G247" s="318"/>
      <c r="H247" s="317"/>
      <c r="I247" s="317"/>
      <c r="J247" s="317"/>
    </row>
    <row r="248" spans="1:10" s="320" customFormat="1" ht="11.4" x14ac:dyDescent="0.2">
      <c r="A248" s="321"/>
      <c r="B248" s="316"/>
      <c r="C248" s="317"/>
      <c r="D248" s="318"/>
      <c r="E248" s="319"/>
      <c r="F248" s="319"/>
      <c r="G248" s="318"/>
      <c r="H248" s="317"/>
      <c r="I248" s="317"/>
      <c r="J248" s="317"/>
    </row>
    <row r="249" spans="1:10" s="320" customFormat="1" ht="11.4" x14ac:dyDescent="0.2">
      <c r="A249" s="321" t="s">
        <v>175</v>
      </c>
      <c r="B249" s="316"/>
      <c r="C249" s="317"/>
      <c r="D249" s="318"/>
      <c r="E249" s="319"/>
      <c r="F249" s="319"/>
      <c r="G249" s="318"/>
      <c r="H249" s="317"/>
      <c r="I249" s="317"/>
      <c r="J249" s="317"/>
    </row>
    <row r="250" spans="1:10" s="320" customFormat="1" ht="12" customHeight="1" x14ac:dyDescent="0.2">
      <c r="A250" s="321" t="s">
        <v>176</v>
      </c>
      <c r="B250" s="316"/>
      <c r="C250" s="317"/>
      <c r="D250" s="318"/>
      <c r="E250" s="319"/>
      <c r="F250" s="319"/>
      <c r="G250" s="318"/>
      <c r="H250" s="317"/>
      <c r="I250" s="317"/>
      <c r="J250" s="317"/>
    </row>
    <row r="251" spans="1:10" s="320" customFormat="1" ht="6" customHeight="1" x14ac:dyDescent="0.2">
      <c r="A251" s="321"/>
      <c r="B251" s="316"/>
      <c r="C251" s="317"/>
      <c r="D251" s="318"/>
      <c r="E251" s="319"/>
      <c r="F251" s="319"/>
      <c r="G251" s="318"/>
      <c r="H251" s="317"/>
      <c r="I251" s="317"/>
      <c r="J251" s="317"/>
    </row>
    <row r="252" spans="1:10" s="320" customFormat="1" ht="12" customHeight="1" x14ac:dyDescent="0.2">
      <c r="A252" s="321" t="s">
        <v>177</v>
      </c>
      <c r="B252" s="316"/>
      <c r="C252" s="317"/>
      <c r="D252" s="318"/>
      <c r="E252" s="319"/>
      <c r="F252" s="319"/>
      <c r="G252" s="318"/>
      <c r="H252" s="317"/>
      <c r="I252" s="317"/>
      <c r="J252" s="317"/>
    </row>
    <row r="253" spans="1:10" s="320" customFormat="1" ht="12" customHeight="1" x14ac:dyDescent="0.2">
      <c r="A253" s="321" t="s">
        <v>178</v>
      </c>
      <c r="B253" s="316"/>
      <c r="C253" s="317"/>
      <c r="D253" s="318"/>
      <c r="E253" s="319"/>
      <c r="F253" s="319"/>
      <c r="G253" s="318"/>
      <c r="H253" s="317"/>
      <c r="I253" s="317"/>
      <c r="J253" s="317"/>
    </row>
    <row r="254" spans="1:10" s="320" customFormat="1" ht="12" customHeight="1" x14ac:dyDescent="0.2">
      <c r="A254" s="321" t="s">
        <v>179</v>
      </c>
      <c r="B254" s="316"/>
      <c r="C254" s="317"/>
      <c r="D254" s="318"/>
      <c r="E254" s="319"/>
      <c r="F254" s="319"/>
      <c r="G254" s="318"/>
      <c r="H254" s="317"/>
      <c r="I254" s="317"/>
      <c r="J254" s="317"/>
    </row>
    <row r="255" spans="1:10" s="320" customFormat="1" ht="6" customHeight="1" x14ac:dyDescent="0.2">
      <c r="A255" s="321"/>
      <c r="B255" s="316"/>
      <c r="C255" s="317"/>
      <c r="D255" s="318"/>
      <c r="E255" s="319"/>
      <c r="F255" s="319"/>
      <c r="G255" s="318"/>
      <c r="H255" s="317"/>
      <c r="I255" s="317"/>
      <c r="J255" s="317"/>
    </row>
    <row r="256" spans="1:10" s="320" customFormat="1" ht="15.75" customHeight="1" x14ac:dyDescent="0.2">
      <c r="A256" s="322" t="s">
        <v>180</v>
      </c>
      <c r="B256" s="316"/>
      <c r="C256" s="317"/>
      <c r="D256" s="318"/>
      <c r="E256" s="319"/>
      <c r="F256" s="319"/>
      <c r="G256" s="318"/>
      <c r="H256" s="317"/>
      <c r="I256" s="317"/>
      <c r="J256" s="317"/>
    </row>
    <row r="257" spans="1:29" s="320" customFormat="1" ht="12" customHeight="1" x14ac:dyDescent="0.2">
      <c r="A257" s="321" t="s">
        <v>181</v>
      </c>
      <c r="B257" s="316"/>
      <c r="C257" s="317"/>
      <c r="D257" s="318"/>
      <c r="E257" s="319"/>
      <c r="F257" s="319"/>
      <c r="G257" s="318"/>
      <c r="H257" s="317"/>
      <c r="I257" s="317"/>
      <c r="J257" s="317"/>
    </row>
    <row r="258" spans="1:29" s="320" customFormat="1" ht="6" customHeight="1" x14ac:dyDescent="0.2">
      <c r="A258" s="321"/>
      <c r="B258" s="316"/>
      <c r="C258" s="317"/>
      <c r="D258" s="318"/>
      <c r="E258" s="319"/>
      <c r="F258" s="319"/>
      <c r="G258" s="318"/>
      <c r="H258" s="317"/>
      <c r="I258" s="317"/>
      <c r="J258" s="317"/>
    </row>
    <row r="259" spans="1:29" s="320" customFormat="1" ht="12" customHeight="1" x14ac:dyDescent="0.2">
      <c r="A259" s="321" t="s">
        <v>182</v>
      </c>
      <c r="B259" s="316"/>
      <c r="C259" s="317"/>
      <c r="D259" s="318"/>
      <c r="E259" s="319"/>
      <c r="F259" s="319"/>
      <c r="G259" s="318"/>
      <c r="H259" s="317"/>
      <c r="I259" s="317"/>
      <c r="J259" s="317"/>
    </row>
    <row r="260" spans="1:29" s="320" customFormat="1" ht="6" customHeight="1" x14ac:dyDescent="0.2">
      <c r="A260" s="321"/>
      <c r="B260" s="316"/>
      <c r="C260" s="317"/>
      <c r="D260" s="318"/>
      <c r="E260" s="319"/>
      <c r="F260" s="319"/>
      <c r="G260" s="318"/>
      <c r="H260" s="317"/>
      <c r="I260" s="317"/>
      <c r="J260" s="317"/>
    </row>
    <row r="261" spans="1:29" s="320" customFormat="1" ht="4.5" customHeight="1" x14ac:dyDescent="0.2">
      <c r="A261" s="321"/>
      <c r="B261" s="316"/>
      <c r="C261" s="317"/>
      <c r="D261" s="318"/>
      <c r="E261" s="319"/>
      <c r="F261" s="319"/>
      <c r="G261" s="318"/>
      <c r="H261" s="317"/>
      <c r="I261" s="317"/>
      <c r="J261" s="317"/>
    </row>
    <row r="262" spans="1:29" s="352" customFormat="1" ht="15.75" customHeight="1" x14ac:dyDescent="0.3">
      <c r="A262" s="532" t="s">
        <v>292</v>
      </c>
      <c r="B262" s="531"/>
      <c r="C262" s="531"/>
      <c r="D262" s="531"/>
      <c r="E262" s="531"/>
      <c r="F262" s="531"/>
      <c r="G262" s="531"/>
      <c r="H262" s="531"/>
      <c r="I262" s="531"/>
      <c r="J262" s="531"/>
      <c r="K262" s="351"/>
      <c r="L262" s="351"/>
      <c r="M262" s="351"/>
      <c r="N262" s="351"/>
      <c r="O262" s="351"/>
      <c r="P262" s="351"/>
      <c r="Q262" s="351"/>
      <c r="R262" s="351"/>
      <c r="S262" s="351"/>
      <c r="T262" s="351"/>
      <c r="U262" s="351"/>
      <c r="V262" s="351"/>
      <c r="W262" s="351"/>
      <c r="X262" s="351"/>
      <c r="Y262" s="351"/>
      <c r="Z262" s="351"/>
      <c r="AA262" s="351"/>
      <c r="AB262" s="351"/>
      <c r="AC262" s="351"/>
    </row>
    <row r="263" spans="1:29" s="352" customFormat="1" ht="16.5" customHeight="1" x14ac:dyDescent="0.3">
      <c r="A263" s="530" t="s">
        <v>184</v>
      </c>
      <c r="B263" s="531"/>
      <c r="C263" s="531"/>
      <c r="D263" s="531"/>
      <c r="E263" s="531"/>
      <c r="F263" s="531"/>
      <c r="G263" s="531"/>
      <c r="H263" s="531"/>
      <c r="I263" s="531"/>
      <c r="J263" s="531"/>
      <c r="K263" s="351"/>
      <c r="L263" s="351"/>
      <c r="M263" s="351"/>
      <c r="N263" s="351"/>
      <c r="O263" s="351"/>
      <c r="P263" s="351"/>
      <c r="Q263" s="351"/>
      <c r="R263" s="351"/>
      <c r="S263" s="351"/>
      <c r="T263" s="351"/>
      <c r="U263" s="351"/>
      <c r="V263" s="351"/>
      <c r="W263" s="351"/>
      <c r="X263" s="351"/>
      <c r="Y263" s="351"/>
      <c r="Z263" s="351"/>
      <c r="AA263" s="351"/>
      <c r="AB263" s="351"/>
      <c r="AC263" s="351"/>
    </row>
    <row r="264" spans="1:29" s="352" customFormat="1" ht="16.5" customHeight="1" x14ac:dyDescent="0.3">
      <c r="A264" s="530" t="s">
        <v>184</v>
      </c>
      <c r="B264" s="531"/>
      <c r="C264" s="531"/>
      <c r="D264" s="531"/>
      <c r="E264" s="531"/>
      <c r="F264" s="531"/>
      <c r="G264" s="531"/>
      <c r="H264" s="531"/>
      <c r="I264" s="531"/>
      <c r="J264" s="531"/>
      <c r="K264" s="351"/>
      <c r="L264" s="351"/>
      <c r="M264" s="351"/>
      <c r="N264" s="351"/>
      <c r="O264" s="351"/>
      <c r="P264" s="351"/>
      <c r="Q264" s="351"/>
      <c r="R264" s="351"/>
      <c r="S264" s="351"/>
      <c r="T264" s="351"/>
      <c r="U264" s="351"/>
      <c r="V264" s="351"/>
      <c r="W264" s="351"/>
      <c r="X264" s="351"/>
      <c r="Y264" s="351"/>
      <c r="Z264" s="351"/>
      <c r="AA264" s="351"/>
      <c r="AB264" s="351"/>
      <c r="AC264" s="351"/>
    </row>
    <row r="265" spans="1:29" s="351" customFormat="1" ht="6" customHeight="1" x14ac:dyDescent="0.2">
      <c r="A265" s="321"/>
    </row>
    <row r="266" spans="1:29" s="352" customFormat="1" ht="15.75" customHeight="1" x14ac:dyDescent="0.3">
      <c r="A266" s="532" t="s">
        <v>293</v>
      </c>
      <c r="B266" s="531"/>
      <c r="C266" s="531"/>
      <c r="D266" s="531"/>
      <c r="E266" s="531"/>
      <c r="F266" s="531"/>
      <c r="G266" s="531"/>
      <c r="H266" s="531"/>
      <c r="I266" s="531"/>
      <c r="J266" s="531"/>
      <c r="K266" s="351"/>
      <c r="L266" s="351"/>
      <c r="M266" s="351"/>
      <c r="N266" s="351"/>
      <c r="O266" s="351"/>
      <c r="P266" s="351"/>
      <c r="Q266" s="351"/>
      <c r="R266" s="351"/>
      <c r="S266" s="351"/>
      <c r="T266" s="351"/>
      <c r="U266" s="351"/>
      <c r="V266" s="351"/>
      <c r="W266" s="351"/>
      <c r="X266" s="351"/>
      <c r="Y266" s="351"/>
      <c r="Z266" s="351"/>
      <c r="AA266" s="351"/>
      <c r="AB266" s="351"/>
      <c r="AC266" s="351"/>
    </row>
    <row r="267" spans="1:29" s="352" customFormat="1" ht="17.25" customHeight="1" x14ac:dyDescent="0.3">
      <c r="A267" s="530" t="s">
        <v>184</v>
      </c>
      <c r="B267" s="531"/>
      <c r="C267" s="531"/>
      <c r="D267" s="531"/>
      <c r="E267" s="531"/>
      <c r="F267" s="531"/>
      <c r="G267" s="531"/>
      <c r="H267" s="531"/>
      <c r="I267" s="531"/>
      <c r="J267" s="531"/>
      <c r="K267" s="351"/>
      <c r="L267" s="351"/>
      <c r="M267" s="351"/>
      <c r="N267" s="351"/>
      <c r="O267" s="351"/>
      <c r="P267" s="351"/>
      <c r="Q267" s="351"/>
      <c r="R267" s="351"/>
      <c r="S267" s="351"/>
      <c r="T267" s="351"/>
      <c r="U267" s="351"/>
      <c r="V267" s="351"/>
      <c r="W267" s="351"/>
      <c r="X267" s="351"/>
      <c r="Y267" s="351"/>
      <c r="Z267" s="351"/>
      <c r="AA267" s="351"/>
      <c r="AB267" s="351"/>
      <c r="AC267" s="351"/>
    </row>
    <row r="268" spans="1:29" s="352" customFormat="1" ht="16.5" customHeight="1" x14ac:dyDescent="0.3">
      <c r="A268" s="530" t="s">
        <v>184</v>
      </c>
      <c r="B268" s="531"/>
      <c r="C268" s="531"/>
      <c r="D268" s="531"/>
      <c r="E268" s="531"/>
      <c r="F268" s="531"/>
      <c r="G268" s="531"/>
      <c r="H268" s="531"/>
      <c r="I268" s="531"/>
      <c r="J268" s="531"/>
      <c r="K268" s="351"/>
      <c r="L268" s="351"/>
      <c r="M268" s="351"/>
      <c r="N268" s="351"/>
      <c r="O268" s="351"/>
      <c r="P268" s="351"/>
      <c r="Q268" s="351"/>
      <c r="R268" s="351"/>
      <c r="S268" s="351"/>
      <c r="T268" s="351"/>
      <c r="U268" s="351"/>
      <c r="V268" s="351"/>
      <c r="W268" s="351"/>
      <c r="X268" s="351"/>
      <c r="Y268" s="351"/>
      <c r="Z268" s="351"/>
      <c r="AA268" s="351"/>
      <c r="AB268" s="351"/>
      <c r="AC268" s="351"/>
    </row>
  </sheetData>
  <mergeCells count="48">
    <mergeCell ref="A267:J267"/>
    <mergeCell ref="A268:J268"/>
    <mergeCell ref="A201:J201"/>
    <mergeCell ref="A223:B223"/>
    <mergeCell ref="A262:J262"/>
    <mergeCell ref="A263:J263"/>
    <mergeCell ref="A264:J264"/>
    <mergeCell ref="A266:J266"/>
    <mergeCell ref="A202:B202"/>
    <mergeCell ref="A203:B203"/>
    <mergeCell ref="A204:B204"/>
    <mergeCell ref="A205:B205"/>
    <mergeCell ref="A222:B222"/>
    <mergeCell ref="A22:B22"/>
    <mergeCell ref="A1:B1"/>
    <mergeCell ref="A2:B2"/>
    <mergeCell ref="A3:B3"/>
    <mergeCell ref="A4:B4"/>
    <mergeCell ref="A21:B21"/>
    <mergeCell ref="A89:B89"/>
    <mergeCell ref="A61:J61"/>
    <mergeCell ref="A62:J62"/>
    <mergeCell ref="A63:J63"/>
    <mergeCell ref="A65:J65"/>
    <mergeCell ref="A66:J66"/>
    <mergeCell ref="A67:J67"/>
    <mergeCell ref="A68:B68"/>
    <mergeCell ref="A69:B69"/>
    <mergeCell ref="A70:B70"/>
    <mergeCell ref="A71:B71"/>
    <mergeCell ref="A88:B88"/>
    <mergeCell ref="A156:B156"/>
    <mergeCell ref="A128:J128"/>
    <mergeCell ref="A129:J129"/>
    <mergeCell ref="A130:J130"/>
    <mergeCell ref="A132:J132"/>
    <mergeCell ref="A133:J133"/>
    <mergeCell ref="A134:J134"/>
    <mergeCell ref="A135:B135"/>
    <mergeCell ref="A136:B136"/>
    <mergeCell ref="A137:B137"/>
    <mergeCell ref="A138:B138"/>
    <mergeCell ref="A155:B155"/>
    <mergeCell ref="A195:J195"/>
    <mergeCell ref="A196:J196"/>
    <mergeCell ref="A197:J197"/>
    <mergeCell ref="A199:J199"/>
    <mergeCell ref="A200:J200"/>
  </mergeCells>
  <conditionalFormatting sqref="A269:XFD64799 A22:B22 A14:A16 A20:A21 A23:A32 A1:B13 B14:B21 B23:B70 A34:A70 G2:N2 D1:J16 A89:B89 A72:A83 A87:A88 A90:A99 A68:B80 B72:B88 G69:N69 D18:J83 A156:B156 A101:A150 A154:A155 A157:A166 A135:B147 B90:B155 B157:B201 A168:A201 G136:N136 D85:J150 A223:B223 A206:A217 A221:A222 A224:A233 A202:B214 B206:B222 B224:B268 A235:A268 G203:N203 D152:J217 D219:J268 K1:IV268 C1:C268 A201:IV202">
    <cfRule type="cellIs" dxfId="0" priority="19" stopIfTrue="1" operator="equal">
      <formula>0</formula>
    </cfRule>
  </conditionalFormatting>
  <pageMargins left="0.15748031496062992" right="0.15748031496062992" top="0.59055118110236227" bottom="0.64" header="0.31496062992125984" footer="0.15748031496062992"/>
  <pageSetup paperSize="9" scale="96" fitToHeight="3" orientation="portrait" r:id="rId1"/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F16" sqref="F16:F17"/>
    </sheetView>
  </sheetViews>
  <sheetFormatPr defaultRowHeight="14.4" x14ac:dyDescent="0.3"/>
  <sheetData>
    <row r="1" spans="1:10" ht="15.6" thickTop="1" thickBot="1" x14ac:dyDescent="0.35">
      <c r="A1" s="359"/>
      <c r="B1" s="360"/>
      <c r="C1" s="361" t="s">
        <v>48</v>
      </c>
      <c r="D1" s="362"/>
      <c r="E1" s="363">
        <v>41807</v>
      </c>
      <c r="F1" s="366"/>
      <c r="G1" s="364"/>
      <c r="H1" s="365"/>
      <c r="I1" s="366"/>
      <c r="J1" s="367"/>
    </row>
    <row r="2" spans="1:10" ht="15" thickBot="1" x14ac:dyDescent="0.35">
      <c r="A2" s="368" t="s">
        <v>6</v>
      </c>
      <c r="B2" s="369" t="s">
        <v>7</v>
      </c>
      <c r="C2" s="370"/>
      <c r="D2" s="369" t="s">
        <v>327</v>
      </c>
      <c r="E2" s="371" t="s">
        <v>8</v>
      </c>
      <c r="F2" s="374"/>
      <c r="G2" s="372" t="s">
        <v>327</v>
      </c>
      <c r="H2" s="373" t="s">
        <v>9</v>
      </c>
      <c r="I2" s="374"/>
      <c r="J2" s="372" t="s">
        <v>327</v>
      </c>
    </row>
    <row r="3" spans="1:10" ht="24" x14ac:dyDescent="0.3">
      <c r="A3" s="368" t="s">
        <v>10</v>
      </c>
      <c r="B3" s="375" t="s">
        <v>323</v>
      </c>
      <c r="C3" s="376" t="s">
        <v>328</v>
      </c>
      <c r="D3" s="375" t="s">
        <v>312</v>
      </c>
      <c r="E3" s="377"/>
      <c r="F3" s="376" t="s">
        <v>328</v>
      </c>
      <c r="G3" s="378"/>
      <c r="H3" s="379" t="s">
        <v>12</v>
      </c>
      <c r="I3" s="376" t="s">
        <v>328</v>
      </c>
      <c r="J3" s="380" t="s">
        <v>33</v>
      </c>
    </row>
    <row r="4" spans="1:10" ht="24" x14ac:dyDescent="0.3">
      <c r="A4" s="381" t="s">
        <v>14</v>
      </c>
      <c r="B4" s="382" t="s">
        <v>17</v>
      </c>
      <c r="C4" s="383" t="s">
        <v>329</v>
      </c>
      <c r="D4" s="377" t="s">
        <v>98</v>
      </c>
      <c r="E4" s="377"/>
      <c r="F4" s="383" t="s">
        <v>329</v>
      </c>
      <c r="G4" s="378"/>
      <c r="H4" s="384" t="s">
        <v>22</v>
      </c>
      <c r="I4" s="383" t="s">
        <v>329</v>
      </c>
      <c r="J4" s="378" t="s">
        <v>320</v>
      </c>
    </row>
    <row r="5" spans="1:10" x14ac:dyDescent="0.3">
      <c r="A5" s="381" t="s">
        <v>23</v>
      </c>
      <c r="B5" s="382" t="s">
        <v>20</v>
      </c>
      <c r="C5" s="385"/>
      <c r="D5" s="382" t="s">
        <v>276</v>
      </c>
      <c r="E5" s="377"/>
      <c r="F5" s="383"/>
      <c r="G5" s="378"/>
      <c r="H5" s="384" t="s">
        <v>24</v>
      </c>
      <c r="I5" s="383"/>
      <c r="J5" s="378" t="s">
        <v>261</v>
      </c>
    </row>
    <row r="6" spans="1:10" ht="15" thickBot="1" x14ac:dyDescent="0.35">
      <c r="A6" s="386"/>
      <c r="B6" s="392"/>
      <c r="C6" s="388"/>
      <c r="D6" s="389" t="s">
        <v>95</v>
      </c>
      <c r="E6" s="390"/>
      <c r="F6" s="393"/>
      <c r="G6" s="391"/>
      <c r="H6" s="392"/>
      <c r="I6" s="393"/>
      <c r="J6" s="391" t="s">
        <v>331</v>
      </c>
    </row>
    <row r="7" spans="1:10" x14ac:dyDescent="0.3">
      <c r="A7" s="394" t="s">
        <v>59</v>
      </c>
      <c r="B7" s="375" t="s">
        <v>13</v>
      </c>
      <c r="C7" s="376" t="s">
        <v>328</v>
      </c>
      <c r="D7" s="375" t="s">
        <v>17</v>
      </c>
      <c r="E7" s="413" t="s">
        <v>11</v>
      </c>
      <c r="F7" s="376" t="s">
        <v>332</v>
      </c>
      <c r="G7" s="380" t="s">
        <v>22</v>
      </c>
      <c r="H7" s="379" t="s">
        <v>298</v>
      </c>
      <c r="I7" s="376" t="s">
        <v>332</v>
      </c>
      <c r="J7" s="380" t="s">
        <v>24</v>
      </c>
    </row>
    <row r="8" spans="1:10" ht="24" x14ac:dyDescent="0.3">
      <c r="A8" s="381" t="s">
        <v>14</v>
      </c>
      <c r="B8" s="403" t="s">
        <v>33</v>
      </c>
      <c r="C8" s="404" t="s">
        <v>329</v>
      </c>
      <c r="D8" s="382" t="s">
        <v>320</v>
      </c>
      <c r="E8" s="405" t="s">
        <v>386</v>
      </c>
      <c r="F8" s="415" t="s">
        <v>329</v>
      </c>
      <c r="G8" s="378" t="s">
        <v>334</v>
      </c>
      <c r="H8" s="381" t="s">
        <v>19</v>
      </c>
      <c r="I8" s="406" t="s">
        <v>329</v>
      </c>
      <c r="J8" s="378" t="s">
        <v>20</v>
      </c>
    </row>
    <row r="9" spans="1:10" ht="24" x14ac:dyDescent="0.3">
      <c r="A9" s="381" t="s">
        <v>23</v>
      </c>
      <c r="B9" s="382" t="s">
        <v>312</v>
      </c>
      <c r="C9" s="385"/>
      <c r="D9" s="382" t="s">
        <v>331</v>
      </c>
      <c r="E9" s="411" t="s">
        <v>16</v>
      </c>
      <c r="F9" s="383"/>
      <c r="G9" s="378" t="s">
        <v>373</v>
      </c>
      <c r="H9" s="384" t="s">
        <v>32</v>
      </c>
      <c r="I9" s="383"/>
      <c r="J9" s="378"/>
    </row>
    <row r="10" spans="1:10" ht="15" thickBot="1" x14ac:dyDescent="0.35">
      <c r="A10" s="386"/>
      <c r="B10" s="387"/>
      <c r="C10" s="388"/>
      <c r="D10" s="389" t="s">
        <v>453</v>
      </c>
      <c r="E10" s="414"/>
      <c r="F10" s="393"/>
      <c r="G10" s="391" t="s">
        <v>275</v>
      </c>
      <c r="H10" s="392"/>
      <c r="I10" s="393"/>
      <c r="J10" s="391" t="s">
        <v>22</v>
      </c>
    </row>
  </sheetData>
  <pageMargins left="0.7" right="0.7" top="0.75" bottom="0.75" header="0.3" footer="0.3"/>
  <customProperties>
    <customPr name="_pios_id" r:id="rId1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/>
  </sheetViews>
  <sheetFormatPr defaultRowHeight="14.4" x14ac:dyDescent="0.3"/>
  <cols>
    <col min="1" max="7" width="9.109375" style="450"/>
    <col min="8" max="8" width="12.33203125" style="450" customWidth="1"/>
    <col min="9" max="9" width="9.109375" style="450"/>
    <col min="10" max="10" width="11.109375" style="450" customWidth="1"/>
  </cols>
  <sheetData>
    <row r="1" spans="1:10" ht="15.6" thickTop="1" thickBot="1" x14ac:dyDescent="0.35">
      <c r="A1" s="434"/>
      <c r="B1" s="435"/>
      <c r="C1" s="361" t="s">
        <v>47</v>
      </c>
      <c r="D1" s="436"/>
      <c r="E1" s="363">
        <v>41800</v>
      </c>
      <c r="F1" s="366"/>
      <c r="G1" s="364"/>
      <c r="H1" s="437"/>
      <c r="I1" s="366"/>
      <c r="J1" s="367"/>
    </row>
    <row r="2" spans="1:10" ht="15" thickBot="1" x14ac:dyDescent="0.35">
      <c r="A2" s="438" t="s">
        <v>6</v>
      </c>
      <c r="B2" s="439" t="s">
        <v>7</v>
      </c>
      <c r="C2" s="370"/>
      <c r="D2" s="439" t="s">
        <v>327</v>
      </c>
      <c r="E2" s="371" t="s">
        <v>8</v>
      </c>
      <c r="F2" s="374"/>
      <c r="G2" s="372" t="s">
        <v>327</v>
      </c>
      <c r="H2" s="372" t="s">
        <v>9</v>
      </c>
      <c r="I2" s="374"/>
      <c r="J2" s="372" t="s">
        <v>327</v>
      </c>
    </row>
    <row r="3" spans="1:10" ht="24" x14ac:dyDescent="0.3">
      <c r="A3" s="438" t="s">
        <v>10</v>
      </c>
      <c r="B3" s="413" t="s">
        <v>336</v>
      </c>
      <c r="C3" s="376" t="s">
        <v>328</v>
      </c>
      <c r="D3" s="413" t="s">
        <v>27</v>
      </c>
      <c r="E3" s="380" t="s">
        <v>11</v>
      </c>
      <c r="F3" s="376" t="s">
        <v>328</v>
      </c>
      <c r="G3" s="380" t="s">
        <v>15</v>
      </c>
      <c r="H3" s="380" t="s">
        <v>12</v>
      </c>
      <c r="I3" s="376" t="s">
        <v>328</v>
      </c>
      <c r="J3" s="380" t="s">
        <v>19</v>
      </c>
    </row>
    <row r="4" spans="1:10" ht="24" x14ac:dyDescent="0.3">
      <c r="A4" s="416" t="s">
        <v>14</v>
      </c>
      <c r="B4" s="377" t="s">
        <v>28</v>
      </c>
      <c r="C4" s="383" t="s">
        <v>329</v>
      </c>
      <c r="D4" s="377" t="s">
        <v>373</v>
      </c>
      <c r="E4" s="377" t="s">
        <v>313</v>
      </c>
      <c r="F4" s="383" t="s">
        <v>329</v>
      </c>
      <c r="G4" s="378" t="s">
        <v>276</v>
      </c>
      <c r="H4" s="378" t="s">
        <v>319</v>
      </c>
      <c r="I4" s="383" t="s">
        <v>329</v>
      </c>
      <c r="J4" s="378" t="s">
        <v>320</v>
      </c>
    </row>
    <row r="5" spans="1:10" ht="24" x14ac:dyDescent="0.3">
      <c r="A5" s="416" t="s">
        <v>23</v>
      </c>
      <c r="B5" s="377" t="s">
        <v>31</v>
      </c>
      <c r="C5" s="385"/>
      <c r="D5" s="377" t="s">
        <v>275</v>
      </c>
      <c r="E5" s="377" t="s">
        <v>16</v>
      </c>
      <c r="F5" s="383"/>
      <c r="G5" s="378" t="s">
        <v>447</v>
      </c>
      <c r="H5" s="378" t="s">
        <v>24</v>
      </c>
      <c r="I5" s="383"/>
      <c r="J5" s="378" t="s">
        <v>441</v>
      </c>
    </row>
    <row r="6" spans="1:10" ht="24.6" thickBot="1" x14ac:dyDescent="0.35">
      <c r="A6" s="440"/>
      <c r="B6" s="441"/>
      <c r="C6" s="388"/>
      <c r="D6" s="390" t="s">
        <v>27</v>
      </c>
      <c r="E6" s="390"/>
      <c r="F6" s="393"/>
      <c r="G6" s="391" t="s">
        <v>448</v>
      </c>
      <c r="H6" s="442"/>
      <c r="I6" s="393"/>
      <c r="J6" s="391" t="s">
        <v>333</v>
      </c>
    </row>
    <row r="7" spans="1:10" ht="24" x14ac:dyDescent="0.3">
      <c r="A7" s="443" t="s">
        <v>59</v>
      </c>
      <c r="B7" s="413" t="s">
        <v>13</v>
      </c>
      <c r="C7" s="376" t="s">
        <v>328</v>
      </c>
      <c r="D7" s="413" t="s">
        <v>31</v>
      </c>
      <c r="E7" s="380" t="s">
        <v>11</v>
      </c>
      <c r="F7" s="376" t="s">
        <v>332</v>
      </c>
      <c r="G7" s="380" t="s">
        <v>16</v>
      </c>
      <c r="H7" s="380" t="s">
        <v>12</v>
      </c>
      <c r="I7" s="376" t="s">
        <v>332</v>
      </c>
      <c r="J7" s="380" t="s">
        <v>319</v>
      </c>
    </row>
    <row r="8" spans="1:10" ht="24" x14ac:dyDescent="0.3">
      <c r="A8" s="416" t="s">
        <v>14</v>
      </c>
      <c r="B8" s="444" t="s">
        <v>35</v>
      </c>
      <c r="C8" s="404" t="s">
        <v>329</v>
      </c>
      <c r="D8" s="377" t="s">
        <v>373</v>
      </c>
      <c r="E8" s="405" t="s">
        <v>386</v>
      </c>
      <c r="F8" s="406" t="s">
        <v>329</v>
      </c>
      <c r="G8" s="378" t="s">
        <v>445</v>
      </c>
      <c r="H8" s="416" t="s">
        <v>19</v>
      </c>
      <c r="I8" s="406" t="s">
        <v>329</v>
      </c>
      <c r="J8" s="378" t="s">
        <v>333</v>
      </c>
    </row>
    <row r="9" spans="1:10" ht="24" x14ac:dyDescent="0.3">
      <c r="A9" s="416" t="s">
        <v>23</v>
      </c>
      <c r="B9" s="377" t="s">
        <v>27</v>
      </c>
      <c r="C9" s="385"/>
      <c r="D9" s="377" t="s">
        <v>441</v>
      </c>
      <c r="E9" s="377" t="s">
        <v>15</v>
      </c>
      <c r="F9" s="383"/>
      <c r="G9" s="378" t="s">
        <v>444</v>
      </c>
      <c r="H9" s="378" t="s">
        <v>22</v>
      </c>
      <c r="I9" s="383"/>
      <c r="J9" s="378" t="s">
        <v>320</v>
      </c>
    </row>
    <row r="10" spans="1:10" ht="15" thickBot="1" x14ac:dyDescent="0.35">
      <c r="A10" s="440"/>
      <c r="B10" s="441"/>
      <c r="C10" s="388"/>
      <c r="D10" s="390" t="s">
        <v>331</v>
      </c>
      <c r="E10" s="390"/>
      <c r="F10" s="393"/>
      <c r="G10" s="391" t="s">
        <v>330</v>
      </c>
      <c r="H10" s="442"/>
      <c r="I10" s="393"/>
      <c r="J10" s="391" t="s">
        <v>261</v>
      </c>
    </row>
    <row r="11" spans="1:10" ht="24" x14ac:dyDescent="0.3">
      <c r="A11" s="438" t="s">
        <v>67</v>
      </c>
      <c r="B11" s="445" t="s">
        <v>13</v>
      </c>
      <c r="C11" s="408" t="s">
        <v>328</v>
      </c>
      <c r="D11" s="446" t="s">
        <v>35</v>
      </c>
      <c r="E11" s="410"/>
      <c r="F11" s="412" t="s">
        <v>328</v>
      </c>
      <c r="G11" s="417"/>
      <c r="H11" s="438" t="s">
        <v>450</v>
      </c>
      <c r="I11" s="412" t="s">
        <v>328</v>
      </c>
      <c r="J11" s="380" t="s">
        <v>22</v>
      </c>
    </row>
    <row r="12" spans="1:10" ht="24" x14ac:dyDescent="0.3">
      <c r="A12" s="416" t="s">
        <v>14</v>
      </c>
      <c r="B12" s="377" t="s">
        <v>33</v>
      </c>
      <c r="C12" s="383" t="s">
        <v>329</v>
      </c>
      <c r="D12" s="377" t="s">
        <v>320</v>
      </c>
      <c r="E12" s="377"/>
      <c r="F12" s="383" t="s">
        <v>329</v>
      </c>
      <c r="G12" s="378"/>
      <c r="H12" s="416" t="s">
        <v>17</v>
      </c>
      <c r="I12" s="383" t="s">
        <v>329</v>
      </c>
      <c r="J12" s="378" t="s">
        <v>331</v>
      </c>
    </row>
    <row r="13" spans="1:10" x14ac:dyDescent="0.3">
      <c r="A13" s="416" t="s">
        <v>23</v>
      </c>
      <c r="B13" s="377" t="s">
        <v>25</v>
      </c>
      <c r="C13" s="385"/>
      <c r="D13" s="377" t="s">
        <v>441</v>
      </c>
      <c r="E13" s="377"/>
      <c r="F13" s="383"/>
      <c r="G13" s="378"/>
      <c r="H13" s="378" t="s">
        <v>20</v>
      </c>
      <c r="I13" s="383"/>
      <c r="J13" s="378" t="s">
        <v>443</v>
      </c>
    </row>
    <row r="14" spans="1:10" ht="15" thickBot="1" x14ac:dyDescent="0.35">
      <c r="A14" s="447"/>
      <c r="B14" s="448"/>
      <c r="C14" s="397"/>
      <c r="D14" s="399" t="s">
        <v>451</v>
      </c>
      <c r="E14" s="399"/>
      <c r="F14" s="402"/>
      <c r="G14" s="400"/>
      <c r="H14" s="449"/>
      <c r="I14" s="402"/>
      <c r="J14" s="400" t="s">
        <v>22</v>
      </c>
    </row>
    <row r="15" spans="1:10" ht="15" thickTop="1" x14ac:dyDescent="0.3"/>
  </sheetData>
  <pageMargins left="0.7" right="0.7" top="0.75" bottom="0.75" header="0.3" footer="0.3"/>
  <pageSetup paperSize="9" orientation="portrait" verticalDpi="0" r:id="rId1"/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54"/>
  <sheetViews>
    <sheetView topLeftCell="A113" workbookViewId="0">
      <selection activeCell="D337" sqref="D337:D338"/>
    </sheetView>
  </sheetViews>
  <sheetFormatPr defaultColWidth="8.88671875" defaultRowHeight="13.5" customHeight="1" x14ac:dyDescent="0.3"/>
  <cols>
    <col min="1" max="1" width="10" customWidth="1"/>
    <col min="2" max="2" width="16.109375" style="36" bestFit="1" customWidth="1"/>
    <col min="3" max="3" width="4.88671875" style="37" customWidth="1"/>
    <col min="4" max="4" width="24.33203125" style="178" customWidth="1"/>
    <col min="5" max="5" width="5.6640625" style="38" bestFit="1" customWidth="1"/>
    <col min="6" max="6" width="7.33203125" style="39" bestFit="1" customWidth="1"/>
    <col min="7" max="7" width="2.33203125" style="40" customWidth="1"/>
    <col min="8" max="10" width="3.88671875" style="37" customWidth="1"/>
    <col min="11" max="11" width="4.6640625" style="37" customWidth="1"/>
    <col min="12" max="22" width="3.88671875" style="37" customWidth="1"/>
    <col min="23" max="23" width="4" style="41" customWidth="1"/>
    <col min="25" max="25" width="6.33203125" style="42" customWidth="1"/>
    <col min="26" max="30" width="3.88671875" style="42" customWidth="1"/>
    <col min="31" max="31" width="3.88671875" style="50" customWidth="1"/>
    <col min="32" max="40" width="3.88671875" style="42" customWidth="1"/>
    <col min="41" max="41" width="3.44140625" style="41" customWidth="1"/>
    <col min="42" max="42" width="5.44140625" style="51" bestFit="1" customWidth="1"/>
    <col min="43" max="58" width="4.109375" customWidth="1"/>
  </cols>
  <sheetData>
    <row r="1" spans="1:57" ht="13.5" customHeight="1" x14ac:dyDescent="0.3">
      <c r="A1" s="93" t="s">
        <v>79</v>
      </c>
      <c r="B1" s="93"/>
      <c r="C1" s="93"/>
      <c r="D1" s="178" t="s">
        <v>74</v>
      </c>
      <c r="H1" s="510" t="s">
        <v>75</v>
      </c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Y1" s="511" t="s">
        <v>76</v>
      </c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P1" s="512" t="s">
        <v>77</v>
      </c>
      <c r="AQ1" s="512"/>
      <c r="AR1" s="512"/>
      <c r="AS1" s="512"/>
      <c r="AT1" s="512"/>
      <c r="AU1" s="512"/>
      <c r="AV1" s="512"/>
      <c r="AW1" s="512"/>
      <c r="AX1" s="512"/>
      <c r="AY1" s="512"/>
      <c r="AZ1" s="512"/>
      <c r="BA1" s="512"/>
      <c r="BB1" s="512"/>
      <c r="BC1" s="512"/>
      <c r="BD1" s="512"/>
      <c r="BE1" s="512"/>
    </row>
    <row r="2" spans="1:57" s="44" customFormat="1" ht="13.5" customHeight="1" x14ac:dyDescent="0.25">
      <c r="A2" s="96" t="s">
        <v>78</v>
      </c>
      <c r="B2" s="96" t="s">
        <v>79</v>
      </c>
      <c r="C2" s="96" t="s">
        <v>80</v>
      </c>
      <c r="D2" s="97" t="s">
        <v>81</v>
      </c>
      <c r="E2" s="45" t="s">
        <v>82</v>
      </c>
      <c r="F2" s="39" t="s">
        <v>83</v>
      </c>
      <c r="G2" s="45"/>
      <c r="H2" s="46">
        <v>1</v>
      </c>
      <c r="I2" s="46">
        <v>2</v>
      </c>
      <c r="J2" s="46">
        <v>3</v>
      </c>
      <c r="K2" s="46">
        <v>4</v>
      </c>
      <c r="L2" s="46">
        <v>5</v>
      </c>
      <c r="M2" s="46">
        <v>6</v>
      </c>
      <c r="N2" s="46">
        <v>7</v>
      </c>
      <c r="O2" s="44">
        <v>8</v>
      </c>
      <c r="P2" s="44">
        <v>9</v>
      </c>
      <c r="Q2" s="44">
        <v>10</v>
      </c>
      <c r="R2" s="44">
        <v>11</v>
      </c>
      <c r="S2" s="44">
        <v>12</v>
      </c>
      <c r="T2" s="44">
        <v>13</v>
      </c>
      <c r="U2" s="44">
        <v>14</v>
      </c>
      <c r="V2" s="44">
        <v>15</v>
      </c>
      <c r="W2" s="47"/>
      <c r="Y2" s="48" t="s">
        <v>84</v>
      </c>
      <c r="Z2" s="48">
        <v>1</v>
      </c>
      <c r="AA2" s="48">
        <v>2</v>
      </c>
      <c r="AB2" s="48">
        <v>3</v>
      </c>
      <c r="AC2" s="48">
        <v>4</v>
      </c>
      <c r="AD2" s="48">
        <v>5</v>
      </c>
      <c r="AE2" s="49">
        <v>6</v>
      </c>
      <c r="AF2" s="48">
        <v>7</v>
      </c>
      <c r="AG2" s="48">
        <v>8</v>
      </c>
      <c r="AH2" s="48">
        <v>9</v>
      </c>
      <c r="AI2" s="48">
        <v>10</v>
      </c>
      <c r="AJ2" s="48">
        <v>11</v>
      </c>
      <c r="AK2" s="48">
        <v>12</v>
      </c>
      <c r="AL2" s="48">
        <v>13</v>
      </c>
      <c r="AM2" s="48">
        <v>14</v>
      </c>
      <c r="AN2" s="48">
        <v>15</v>
      </c>
      <c r="AO2" s="47"/>
      <c r="AP2" s="43" t="s">
        <v>84</v>
      </c>
      <c r="AQ2" s="44">
        <v>1</v>
      </c>
      <c r="AR2" s="44">
        <v>2</v>
      </c>
      <c r="AS2" s="44">
        <v>3</v>
      </c>
      <c r="AT2" s="44">
        <v>4</v>
      </c>
      <c r="AU2" s="44">
        <v>5</v>
      </c>
      <c r="AV2" s="44">
        <v>6</v>
      </c>
      <c r="AW2" s="44">
        <v>7</v>
      </c>
      <c r="AX2" s="44">
        <v>8</v>
      </c>
      <c r="AY2" s="44">
        <v>9</v>
      </c>
      <c r="AZ2" s="44">
        <v>10</v>
      </c>
      <c r="BA2" s="44">
        <v>11</v>
      </c>
      <c r="BB2" s="44">
        <v>12</v>
      </c>
      <c r="BC2" s="44">
        <v>13</v>
      </c>
      <c r="BD2" s="44">
        <v>14</v>
      </c>
      <c r="BE2" s="44">
        <v>15</v>
      </c>
    </row>
    <row r="3" spans="1:57" ht="13.5" customHeight="1" x14ac:dyDescent="0.3">
      <c r="A3" s="98" t="s">
        <v>13</v>
      </c>
      <c r="B3" s="99" t="s">
        <v>21</v>
      </c>
      <c r="C3" s="93"/>
      <c r="D3" s="180"/>
      <c r="E3" s="45"/>
      <c r="G3" s="45"/>
    </row>
    <row r="4" spans="1:57" ht="13.5" customHeight="1" x14ac:dyDescent="0.3">
      <c r="A4" s="93" t="s">
        <v>13</v>
      </c>
      <c r="B4" s="101" t="s">
        <v>21</v>
      </c>
      <c r="C4" s="95">
        <v>1</v>
      </c>
      <c r="D4" s="104"/>
      <c r="E4" s="38" t="s">
        <v>85</v>
      </c>
      <c r="F4" s="39" t="e">
        <f>SUM(H4:V4)</f>
        <v>#REF!</v>
      </c>
      <c r="H4" s="37" t="e">
        <v>#REF!</v>
      </c>
      <c r="I4" s="37" t="e">
        <v>#REF!</v>
      </c>
      <c r="J4" s="37" t="e">
        <v>#REF!</v>
      </c>
      <c r="K4" s="37" t="e">
        <v>#REF!</v>
      </c>
      <c r="L4" s="37" t="e">
        <v>#REF!</v>
      </c>
      <c r="M4" s="37" t="e">
        <v>#REF!</v>
      </c>
      <c r="N4" s="37" t="e">
        <v>#REF!</v>
      </c>
      <c r="O4" s="37" t="e">
        <v>#REF!</v>
      </c>
      <c r="P4" s="37" t="e">
        <v>#REF!</v>
      </c>
      <c r="Q4" s="37" t="e">
        <v>#REF!</v>
      </c>
      <c r="R4" s="37" t="e">
        <v>#REF!</v>
      </c>
      <c r="S4" s="37" t="e">
        <v>#REF!</v>
      </c>
      <c r="T4" s="37" t="e">
        <v>#REF!</v>
      </c>
      <c r="U4" s="37" t="e">
        <v>#REF!</v>
      </c>
      <c r="V4" s="37" t="e">
        <v>#REF!</v>
      </c>
      <c r="Y4" s="42" t="e">
        <f>SUM(Z4:AO4)</f>
        <v>#VALUE!</v>
      </c>
      <c r="Z4" s="42" t="e">
        <v>#VALUE!</v>
      </c>
      <c r="AA4" s="42" t="e">
        <v>#VALUE!</v>
      </c>
      <c r="AB4" s="42" t="e">
        <v>#VALUE!</v>
      </c>
      <c r="AC4" s="42" t="e">
        <v>#VALUE!</v>
      </c>
      <c r="AD4" s="42" t="e">
        <v>#VALUE!</v>
      </c>
      <c r="AE4" s="50" t="e">
        <v>#VALUE!</v>
      </c>
      <c r="AF4" s="42" t="e">
        <v>#VALUE!</v>
      </c>
      <c r="AG4" s="42" t="e">
        <v>#VALUE!</v>
      </c>
      <c r="AH4" s="42" t="e">
        <v>#VALUE!</v>
      </c>
      <c r="AI4" s="42" t="e">
        <v>#VALUE!</v>
      </c>
      <c r="AJ4" s="42" t="e">
        <v>#VALUE!</v>
      </c>
      <c r="AK4" s="42" t="e">
        <v>#VALUE!</v>
      </c>
      <c r="AL4" s="42" t="e">
        <v>#VALUE!</v>
      </c>
      <c r="AM4" s="42" t="e">
        <v>#VALUE!</v>
      </c>
      <c r="AN4" s="42" t="e">
        <v>#VALUE!</v>
      </c>
      <c r="AP4" s="51" t="e">
        <f>SUM(AQ4:BE4)</f>
        <v>#VALUE!</v>
      </c>
      <c r="AQ4" s="42" t="e">
        <v>#VALUE!</v>
      </c>
      <c r="AR4" s="42" t="e">
        <v>#VALUE!</v>
      </c>
      <c r="AS4" s="42" t="e">
        <v>#VALUE!</v>
      </c>
      <c r="AT4" s="42" t="e">
        <v>#VALUE!</v>
      </c>
      <c r="AU4" s="42" t="e">
        <v>#VALUE!</v>
      </c>
      <c r="AV4" s="50" t="e">
        <v>#VALUE!</v>
      </c>
      <c r="AW4" s="42" t="e">
        <v>#VALUE!</v>
      </c>
      <c r="AX4" s="42" t="e">
        <v>#VALUE!</v>
      </c>
      <c r="AY4" s="42" t="e">
        <v>#VALUE!</v>
      </c>
      <c r="AZ4" s="42" t="e">
        <v>#VALUE!</v>
      </c>
      <c r="BA4" s="42" t="e">
        <v>#VALUE!</v>
      </c>
      <c r="BB4" s="42" t="e">
        <v>#VALUE!</v>
      </c>
      <c r="BC4" s="42" t="e">
        <v>#VALUE!</v>
      </c>
      <c r="BD4" s="42" t="e">
        <v>#VALUE!</v>
      </c>
      <c r="BE4" s="42" t="e">
        <v>#VALUE!</v>
      </c>
    </row>
    <row r="5" spans="1:57" ht="13.5" customHeight="1" x14ac:dyDescent="0.3">
      <c r="A5" s="93" t="s">
        <v>13</v>
      </c>
      <c r="B5" s="101" t="s">
        <v>21</v>
      </c>
      <c r="C5" s="95">
        <v>2</v>
      </c>
      <c r="D5" s="162"/>
      <c r="E5" s="38" t="s">
        <v>85</v>
      </c>
      <c r="F5" s="39" t="e">
        <f t="shared" ref="F5:F68" si="0">SUM(H5:V5)</f>
        <v>#REF!</v>
      </c>
      <c r="H5" s="37" t="e">
        <v>#REF!</v>
      </c>
      <c r="I5" s="37" t="e">
        <v>#REF!</v>
      </c>
      <c r="J5" s="37" t="e">
        <v>#REF!</v>
      </c>
      <c r="K5" s="37" t="e">
        <v>#REF!</v>
      </c>
      <c r="L5" s="37" t="e">
        <v>#REF!</v>
      </c>
      <c r="M5" s="37" t="e">
        <v>#REF!</v>
      </c>
      <c r="N5" s="37" t="e">
        <v>#REF!</v>
      </c>
      <c r="O5" s="37" t="e">
        <v>#REF!</v>
      </c>
      <c r="P5" s="37" t="e">
        <v>#REF!</v>
      </c>
      <c r="Q5" s="37" t="e">
        <v>#REF!</v>
      </c>
      <c r="R5" s="37" t="e">
        <v>#REF!</v>
      </c>
      <c r="S5" s="37" t="e">
        <v>#REF!</v>
      </c>
      <c r="T5" s="37" t="e">
        <v>#REF!</v>
      </c>
      <c r="U5" s="37" t="e">
        <v>#REF!</v>
      </c>
      <c r="V5" s="37" t="e">
        <v>#REF!</v>
      </c>
      <c r="Y5" s="42" t="e">
        <f t="shared" ref="Y5:Y68" si="1">SUM(Z5:AO5)</f>
        <v>#VALUE!</v>
      </c>
      <c r="Z5" s="42" t="e">
        <v>#VALUE!</v>
      </c>
      <c r="AA5" s="42" t="e">
        <v>#VALUE!</v>
      </c>
      <c r="AB5" s="42" t="e">
        <v>#VALUE!</v>
      </c>
      <c r="AC5" s="42" t="e">
        <v>#VALUE!</v>
      </c>
      <c r="AD5" s="42" t="e">
        <v>#VALUE!</v>
      </c>
      <c r="AE5" s="50" t="e">
        <v>#VALUE!</v>
      </c>
      <c r="AF5" s="42" t="e">
        <v>#VALUE!</v>
      </c>
      <c r="AG5" s="42" t="e">
        <v>#VALUE!</v>
      </c>
      <c r="AH5" s="42" t="e">
        <v>#VALUE!</v>
      </c>
      <c r="AI5" s="42" t="e">
        <v>#VALUE!</v>
      </c>
      <c r="AJ5" s="42" t="e">
        <v>#VALUE!</v>
      </c>
      <c r="AK5" s="42" t="e">
        <v>#VALUE!</v>
      </c>
      <c r="AL5" s="42" t="e">
        <v>#VALUE!</v>
      </c>
      <c r="AM5" s="42" t="e">
        <v>#VALUE!</v>
      </c>
      <c r="AN5" s="42" t="e">
        <v>#VALUE!</v>
      </c>
      <c r="AP5" s="51" t="e">
        <f t="shared" ref="AP5:AP68" si="2">SUM(AQ5:BE5)</f>
        <v>#VALUE!</v>
      </c>
      <c r="AQ5" s="42" t="e">
        <v>#VALUE!</v>
      </c>
      <c r="AR5" s="42" t="e">
        <v>#VALUE!</v>
      </c>
      <c r="AS5" s="42" t="e">
        <v>#VALUE!</v>
      </c>
      <c r="AT5" s="42" t="e">
        <v>#VALUE!</v>
      </c>
      <c r="AU5" s="42" t="e">
        <v>#VALUE!</v>
      </c>
      <c r="AV5" s="50" t="e">
        <v>#VALUE!</v>
      </c>
      <c r="AW5" s="42" t="e">
        <v>#VALUE!</v>
      </c>
      <c r="AX5" s="42" t="e">
        <v>#VALUE!</v>
      </c>
      <c r="AY5" s="42" t="e">
        <v>#VALUE!</v>
      </c>
      <c r="AZ5" s="42" t="e">
        <v>#VALUE!</v>
      </c>
      <c r="BA5" s="42" t="e">
        <v>#VALUE!</v>
      </c>
      <c r="BB5" s="42" t="e">
        <v>#VALUE!</v>
      </c>
      <c r="BC5" s="42" t="e">
        <v>#VALUE!</v>
      </c>
      <c r="BD5" s="42" t="e">
        <v>#VALUE!</v>
      </c>
      <c r="BE5" s="42" t="e">
        <v>#VALUE!</v>
      </c>
    </row>
    <row r="6" spans="1:57" ht="13.5" customHeight="1" x14ac:dyDescent="0.3">
      <c r="A6" s="93" t="s">
        <v>13</v>
      </c>
      <c r="B6" s="101" t="s">
        <v>21</v>
      </c>
      <c r="C6" s="95">
        <v>3</v>
      </c>
      <c r="D6" s="168"/>
      <c r="E6" s="38" t="s">
        <v>85</v>
      </c>
      <c r="F6" s="39" t="e">
        <f t="shared" si="0"/>
        <v>#REF!</v>
      </c>
      <c r="H6" s="37" t="e">
        <v>#REF!</v>
      </c>
      <c r="I6" s="37" t="e">
        <v>#REF!</v>
      </c>
      <c r="J6" s="37" t="e">
        <v>#REF!</v>
      </c>
      <c r="K6" s="37" t="e">
        <v>#REF!</v>
      </c>
      <c r="L6" s="37" t="e">
        <v>#REF!</v>
      </c>
      <c r="M6" s="37" t="e">
        <v>#REF!</v>
      </c>
      <c r="N6" s="37" t="e">
        <v>#REF!</v>
      </c>
      <c r="O6" s="37" t="e">
        <v>#REF!</v>
      </c>
      <c r="P6" s="37" t="e">
        <v>#REF!</v>
      </c>
      <c r="Q6" s="37" t="e">
        <v>#REF!</v>
      </c>
      <c r="R6" s="37" t="e">
        <v>#REF!</v>
      </c>
      <c r="S6" s="37" t="e">
        <v>#REF!</v>
      </c>
      <c r="T6" s="37" t="e">
        <v>#REF!</v>
      </c>
      <c r="U6" s="37" t="e">
        <v>#REF!</v>
      </c>
      <c r="V6" s="37" t="e">
        <v>#REF!</v>
      </c>
      <c r="Y6" s="42" t="e">
        <f t="shared" si="1"/>
        <v>#VALUE!</v>
      </c>
      <c r="Z6" s="42" t="e">
        <v>#VALUE!</v>
      </c>
      <c r="AA6" s="42" t="e">
        <v>#VALUE!</v>
      </c>
      <c r="AB6" s="42" t="e">
        <v>#VALUE!</v>
      </c>
      <c r="AC6" s="42" t="e">
        <v>#VALUE!</v>
      </c>
      <c r="AD6" s="42" t="e">
        <v>#VALUE!</v>
      </c>
      <c r="AE6" s="50" t="e">
        <v>#VALUE!</v>
      </c>
      <c r="AF6" s="42" t="e">
        <v>#VALUE!</v>
      </c>
      <c r="AG6" s="42" t="e">
        <v>#VALUE!</v>
      </c>
      <c r="AH6" s="42" t="e">
        <v>#VALUE!</v>
      </c>
      <c r="AI6" s="42" t="e">
        <v>#VALUE!</v>
      </c>
      <c r="AJ6" s="42" t="e">
        <v>#VALUE!</v>
      </c>
      <c r="AK6" s="42" t="e">
        <v>#VALUE!</v>
      </c>
      <c r="AL6" s="42" t="e">
        <v>#VALUE!</v>
      </c>
      <c r="AM6" s="42" t="e">
        <v>#VALUE!</v>
      </c>
      <c r="AN6" s="42" t="e">
        <v>#VALUE!</v>
      </c>
      <c r="AP6" s="51" t="e">
        <f t="shared" si="2"/>
        <v>#VALUE!</v>
      </c>
      <c r="AQ6" s="42" t="e">
        <v>#VALUE!</v>
      </c>
      <c r="AR6" s="42" t="e">
        <v>#VALUE!</v>
      </c>
      <c r="AS6" s="42" t="e">
        <v>#VALUE!</v>
      </c>
      <c r="AT6" s="42" t="e">
        <v>#VALUE!</v>
      </c>
      <c r="AU6" s="42" t="e">
        <v>#VALUE!</v>
      </c>
      <c r="AV6" s="50" t="e">
        <v>#VALUE!</v>
      </c>
      <c r="AW6" s="42" t="e">
        <v>#VALUE!</v>
      </c>
      <c r="AX6" s="42" t="e">
        <v>#VALUE!</v>
      </c>
      <c r="AY6" s="42" t="e">
        <v>#VALUE!</v>
      </c>
      <c r="AZ6" s="42" t="e">
        <v>#VALUE!</v>
      </c>
      <c r="BA6" s="42" t="e">
        <v>#VALUE!</v>
      </c>
      <c r="BB6" s="42" t="e">
        <v>#VALUE!</v>
      </c>
      <c r="BC6" s="42" t="e">
        <v>#VALUE!</v>
      </c>
      <c r="BD6" s="42" t="e">
        <v>#VALUE!</v>
      </c>
      <c r="BE6" s="42" t="e">
        <v>#VALUE!</v>
      </c>
    </row>
    <row r="7" spans="1:57" ht="13.5" customHeight="1" x14ac:dyDescent="0.3">
      <c r="A7" s="93" t="s">
        <v>13</v>
      </c>
      <c r="B7" s="101" t="s">
        <v>21</v>
      </c>
      <c r="C7" s="95">
        <v>4</v>
      </c>
      <c r="D7" s="168"/>
      <c r="E7" s="38" t="s">
        <v>85</v>
      </c>
      <c r="F7" s="39" t="e">
        <f t="shared" si="0"/>
        <v>#REF!</v>
      </c>
      <c r="H7" s="37" t="e">
        <v>#REF!</v>
      </c>
      <c r="I7" s="37" t="e">
        <v>#REF!</v>
      </c>
      <c r="J7" s="37" t="e">
        <v>#REF!</v>
      </c>
      <c r="K7" s="37" t="e">
        <v>#REF!</v>
      </c>
      <c r="L7" s="37" t="e">
        <v>#REF!</v>
      </c>
      <c r="M7" s="37" t="e">
        <v>#REF!</v>
      </c>
      <c r="N7" s="37" t="e">
        <v>#REF!</v>
      </c>
      <c r="O7" s="37" t="e">
        <v>#REF!</v>
      </c>
      <c r="P7" s="37" t="e">
        <v>#REF!</v>
      </c>
      <c r="Q7" s="37" t="e">
        <v>#REF!</v>
      </c>
      <c r="R7" s="37" t="e">
        <v>#REF!</v>
      </c>
      <c r="S7" s="37" t="e">
        <v>#REF!</v>
      </c>
      <c r="T7" s="37" t="e">
        <v>#REF!</v>
      </c>
      <c r="U7" s="37" t="e">
        <v>#REF!</v>
      </c>
      <c r="V7" s="37" t="e">
        <v>#REF!</v>
      </c>
      <c r="Y7" s="42" t="e">
        <f t="shared" si="1"/>
        <v>#VALUE!</v>
      </c>
      <c r="Z7" s="42" t="e">
        <v>#VALUE!</v>
      </c>
      <c r="AA7" s="42" t="e">
        <v>#VALUE!</v>
      </c>
      <c r="AB7" s="42" t="e">
        <v>#VALUE!</v>
      </c>
      <c r="AC7" s="42" t="e">
        <v>#VALUE!</v>
      </c>
      <c r="AD7" s="42" t="e">
        <v>#VALUE!</v>
      </c>
      <c r="AE7" s="50" t="e">
        <v>#VALUE!</v>
      </c>
      <c r="AF7" s="42" t="e">
        <v>#VALUE!</v>
      </c>
      <c r="AG7" s="42" t="e">
        <v>#VALUE!</v>
      </c>
      <c r="AH7" s="42" t="e">
        <v>#VALUE!</v>
      </c>
      <c r="AI7" s="42" t="e">
        <v>#VALUE!</v>
      </c>
      <c r="AJ7" s="42" t="e">
        <v>#VALUE!</v>
      </c>
      <c r="AK7" s="42" t="e">
        <v>#VALUE!</v>
      </c>
      <c r="AL7" s="42" t="e">
        <v>#VALUE!</v>
      </c>
      <c r="AM7" s="42" t="e">
        <v>#VALUE!</v>
      </c>
      <c r="AN7" s="42" t="e">
        <v>#VALUE!</v>
      </c>
      <c r="AP7" s="51" t="e">
        <f t="shared" si="2"/>
        <v>#VALUE!</v>
      </c>
      <c r="AQ7" s="42" t="e">
        <v>#VALUE!</v>
      </c>
      <c r="AR7" s="42" t="e">
        <v>#VALUE!</v>
      </c>
      <c r="AS7" s="42" t="e">
        <v>#VALUE!</v>
      </c>
      <c r="AT7" s="42" t="e">
        <v>#VALUE!</v>
      </c>
      <c r="AU7" s="42" t="e">
        <v>#VALUE!</v>
      </c>
      <c r="AV7" s="50" t="e">
        <v>#VALUE!</v>
      </c>
      <c r="AW7" s="42" t="e">
        <v>#VALUE!</v>
      </c>
      <c r="AX7" s="42" t="e">
        <v>#VALUE!</v>
      </c>
      <c r="AY7" s="42" t="e">
        <v>#VALUE!</v>
      </c>
      <c r="AZ7" s="42" t="e">
        <v>#VALUE!</v>
      </c>
      <c r="BA7" s="42" t="e">
        <v>#VALUE!</v>
      </c>
      <c r="BB7" s="42" t="e">
        <v>#VALUE!</v>
      </c>
      <c r="BC7" s="42" t="e">
        <v>#VALUE!</v>
      </c>
      <c r="BD7" s="42" t="e">
        <v>#VALUE!</v>
      </c>
      <c r="BE7" s="42" t="e">
        <v>#VALUE!</v>
      </c>
    </row>
    <row r="8" spans="1:57" ht="13.5" customHeight="1" x14ac:dyDescent="0.3">
      <c r="A8" s="93" t="s">
        <v>13</v>
      </c>
      <c r="B8" s="101" t="s">
        <v>21</v>
      </c>
      <c r="C8" s="95">
        <v>5</v>
      </c>
      <c r="D8" s="168"/>
      <c r="E8" s="38" t="s">
        <v>85</v>
      </c>
      <c r="F8" s="39" t="e">
        <f t="shared" si="0"/>
        <v>#REF!</v>
      </c>
      <c r="H8" s="37" t="e">
        <v>#REF!</v>
      </c>
      <c r="I8" s="37" t="e">
        <v>#REF!</v>
      </c>
      <c r="J8" s="37" t="e">
        <v>#REF!</v>
      </c>
      <c r="K8" s="37" t="e">
        <v>#REF!</v>
      </c>
      <c r="L8" s="37" t="e">
        <v>#REF!</v>
      </c>
      <c r="M8" s="37" t="e">
        <v>#REF!</v>
      </c>
      <c r="N8" s="37" t="e">
        <v>#REF!</v>
      </c>
      <c r="O8" s="37" t="e">
        <v>#REF!</v>
      </c>
      <c r="P8" s="37" t="e">
        <v>#REF!</v>
      </c>
      <c r="Q8" s="37" t="e">
        <v>#REF!</v>
      </c>
      <c r="R8" s="37" t="e">
        <v>#REF!</v>
      </c>
      <c r="S8" s="37" t="e">
        <v>#REF!</v>
      </c>
      <c r="T8" s="37" t="e">
        <v>#REF!</v>
      </c>
      <c r="U8" s="37" t="e">
        <v>#REF!</v>
      </c>
      <c r="V8" s="37" t="e">
        <v>#REF!</v>
      </c>
      <c r="Y8" s="42" t="e">
        <f t="shared" si="1"/>
        <v>#VALUE!</v>
      </c>
      <c r="Z8" s="42" t="e">
        <v>#VALUE!</v>
      </c>
      <c r="AA8" s="42" t="e">
        <v>#VALUE!</v>
      </c>
      <c r="AB8" s="42" t="e">
        <v>#VALUE!</v>
      </c>
      <c r="AC8" s="42" t="e">
        <v>#VALUE!</v>
      </c>
      <c r="AD8" s="42" t="e">
        <v>#VALUE!</v>
      </c>
      <c r="AE8" s="50" t="e">
        <v>#VALUE!</v>
      </c>
      <c r="AF8" s="42" t="e">
        <v>#VALUE!</v>
      </c>
      <c r="AG8" s="42" t="e">
        <v>#VALUE!</v>
      </c>
      <c r="AH8" s="42" t="e">
        <v>#VALUE!</v>
      </c>
      <c r="AI8" s="42" t="e">
        <v>#VALUE!</v>
      </c>
      <c r="AJ8" s="42" t="e">
        <v>#VALUE!</v>
      </c>
      <c r="AK8" s="42" t="e">
        <v>#VALUE!</v>
      </c>
      <c r="AL8" s="42" t="e">
        <v>#VALUE!</v>
      </c>
      <c r="AM8" s="42" t="e">
        <v>#VALUE!</v>
      </c>
      <c r="AN8" s="42" t="e">
        <v>#VALUE!</v>
      </c>
      <c r="AP8" s="51" t="e">
        <f t="shared" si="2"/>
        <v>#VALUE!</v>
      </c>
      <c r="AQ8" s="42" t="e">
        <v>#VALUE!</v>
      </c>
      <c r="AR8" s="42" t="e">
        <v>#VALUE!</v>
      </c>
      <c r="AS8" s="42" t="e">
        <v>#VALUE!</v>
      </c>
      <c r="AT8" s="42" t="e">
        <v>#VALUE!</v>
      </c>
      <c r="AU8" s="42" t="e">
        <v>#VALUE!</v>
      </c>
      <c r="AV8" s="50" t="e">
        <v>#VALUE!</v>
      </c>
      <c r="AW8" s="42" t="e">
        <v>#VALUE!</v>
      </c>
      <c r="AX8" s="42" t="e">
        <v>#VALUE!</v>
      </c>
      <c r="AY8" s="42" t="e">
        <v>#VALUE!</v>
      </c>
      <c r="AZ8" s="42" t="e">
        <v>#VALUE!</v>
      </c>
      <c r="BA8" s="42" t="e">
        <v>#VALUE!</v>
      </c>
      <c r="BB8" s="42" t="e">
        <v>#VALUE!</v>
      </c>
      <c r="BC8" s="42" t="e">
        <v>#VALUE!</v>
      </c>
      <c r="BD8" s="42" t="e">
        <v>#VALUE!</v>
      </c>
      <c r="BE8" s="42" t="e">
        <v>#VALUE!</v>
      </c>
    </row>
    <row r="9" spans="1:57" ht="13.5" customHeight="1" x14ac:dyDescent="0.3">
      <c r="A9" s="93" t="s">
        <v>13</v>
      </c>
      <c r="B9" s="101" t="s">
        <v>21</v>
      </c>
      <c r="C9" s="95">
        <v>6</v>
      </c>
      <c r="D9" s="168"/>
      <c r="E9" s="38" t="s">
        <v>85</v>
      </c>
      <c r="F9" s="39" t="e">
        <f t="shared" si="0"/>
        <v>#REF!</v>
      </c>
      <c r="H9" s="37" t="e">
        <v>#REF!</v>
      </c>
      <c r="I9" s="37" t="e">
        <v>#REF!</v>
      </c>
      <c r="J9" s="37" t="e">
        <v>#REF!</v>
      </c>
      <c r="K9" s="37" t="e">
        <v>#REF!</v>
      </c>
      <c r="L9" s="37" t="e">
        <v>#REF!</v>
      </c>
      <c r="M9" s="37" t="e">
        <v>#REF!</v>
      </c>
      <c r="N9" s="37" t="e">
        <v>#REF!</v>
      </c>
      <c r="O9" s="37" t="e">
        <v>#REF!</v>
      </c>
      <c r="P9" s="37" t="e">
        <v>#REF!</v>
      </c>
      <c r="Q9" s="37" t="e">
        <v>#REF!</v>
      </c>
      <c r="R9" s="37" t="e">
        <v>#REF!</v>
      </c>
      <c r="S9" s="37" t="e">
        <v>#REF!</v>
      </c>
      <c r="T9" s="37" t="e">
        <v>#REF!</v>
      </c>
      <c r="U9" s="37" t="e">
        <v>#REF!</v>
      </c>
      <c r="V9" s="37" t="e">
        <v>#REF!</v>
      </c>
      <c r="Y9" s="42" t="e">
        <f t="shared" si="1"/>
        <v>#VALUE!</v>
      </c>
      <c r="Z9" s="42" t="e">
        <v>#VALUE!</v>
      </c>
      <c r="AA9" s="42" t="e">
        <v>#VALUE!</v>
      </c>
      <c r="AB9" s="42" t="e">
        <v>#VALUE!</v>
      </c>
      <c r="AC9" s="42" t="e">
        <v>#VALUE!</v>
      </c>
      <c r="AD9" s="42" t="e">
        <v>#VALUE!</v>
      </c>
      <c r="AE9" s="50" t="e">
        <v>#VALUE!</v>
      </c>
      <c r="AF9" s="42" t="e">
        <v>#VALUE!</v>
      </c>
      <c r="AG9" s="42" t="e">
        <v>#VALUE!</v>
      </c>
      <c r="AH9" s="42" t="e">
        <v>#VALUE!</v>
      </c>
      <c r="AI9" s="42" t="e">
        <v>#VALUE!</v>
      </c>
      <c r="AJ9" s="42" t="e">
        <v>#VALUE!</v>
      </c>
      <c r="AK9" s="42" t="e">
        <v>#VALUE!</v>
      </c>
      <c r="AL9" s="42" t="e">
        <v>#VALUE!</v>
      </c>
      <c r="AM9" s="42" t="e">
        <v>#VALUE!</v>
      </c>
      <c r="AN9" s="42" t="e">
        <v>#VALUE!</v>
      </c>
      <c r="AP9" s="51" t="e">
        <f t="shared" si="2"/>
        <v>#VALUE!</v>
      </c>
      <c r="AQ9" s="42" t="e">
        <v>#VALUE!</v>
      </c>
      <c r="AR9" s="42" t="e">
        <v>#VALUE!</v>
      </c>
      <c r="AS9" s="42" t="e">
        <v>#VALUE!</v>
      </c>
      <c r="AT9" s="42" t="e">
        <v>#VALUE!</v>
      </c>
      <c r="AU9" s="42" t="e">
        <v>#VALUE!</v>
      </c>
      <c r="AV9" s="50" t="e">
        <v>#VALUE!</v>
      </c>
      <c r="AW9" s="42" t="e">
        <v>#VALUE!</v>
      </c>
      <c r="AX9" s="42" t="e">
        <v>#VALUE!</v>
      </c>
      <c r="AY9" s="42" t="e">
        <v>#VALUE!</v>
      </c>
      <c r="AZ9" s="42" t="e">
        <v>#VALUE!</v>
      </c>
      <c r="BA9" s="42" t="e">
        <v>#VALUE!</v>
      </c>
      <c r="BB9" s="42" t="e">
        <v>#VALUE!</v>
      </c>
      <c r="BC9" s="42" t="e">
        <v>#VALUE!</v>
      </c>
      <c r="BD9" s="42" t="e">
        <v>#VALUE!</v>
      </c>
      <c r="BE9" s="42" t="e">
        <v>#VALUE!</v>
      </c>
    </row>
    <row r="10" spans="1:57" ht="13.5" customHeight="1" x14ac:dyDescent="0.3">
      <c r="A10" s="93" t="s">
        <v>13</v>
      </c>
      <c r="B10" s="101" t="s">
        <v>21</v>
      </c>
      <c r="C10" s="95">
        <v>7</v>
      </c>
      <c r="D10" s="168"/>
      <c r="E10" s="38" t="s">
        <v>85</v>
      </c>
      <c r="F10" s="39" t="e">
        <f t="shared" si="0"/>
        <v>#REF!</v>
      </c>
      <c r="H10" s="37" t="e">
        <v>#REF!</v>
      </c>
      <c r="I10" s="37" t="e">
        <v>#REF!</v>
      </c>
      <c r="J10" s="37" t="e">
        <v>#REF!</v>
      </c>
      <c r="K10" s="37" t="e">
        <v>#REF!</v>
      </c>
      <c r="L10" s="37" t="e">
        <v>#REF!</v>
      </c>
      <c r="M10" s="37" t="e">
        <v>#REF!</v>
      </c>
      <c r="N10" s="37" t="e">
        <v>#REF!</v>
      </c>
      <c r="O10" s="37" t="e">
        <v>#REF!</v>
      </c>
      <c r="P10" s="37" t="e">
        <v>#REF!</v>
      </c>
      <c r="Q10" s="37" t="e">
        <v>#REF!</v>
      </c>
      <c r="R10" s="37" t="e">
        <v>#REF!</v>
      </c>
      <c r="S10" s="37" t="e">
        <v>#REF!</v>
      </c>
      <c r="T10" s="37" t="e">
        <v>#REF!</v>
      </c>
      <c r="U10" s="37" t="e">
        <v>#REF!</v>
      </c>
      <c r="V10" s="37" t="e">
        <v>#REF!</v>
      </c>
      <c r="Y10" s="42" t="e">
        <f t="shared" si="1"/>
        <v>#VALUE!</v>
      </c>
      <c r="Z10" s="42" t="e">
        <v>#VALUE!</v>
      </c>
      <c r="AA10" s="42" t="e">
        <v>#VALUE!</v>
      </c>
      <c r="AB10" s="42" t="e">
        <v>#VALUE!</v>
      </c>
      <c r="AC10" s="42" t="e">
        <v>#VALUE!</v>
      </c>
      <c r="AD10" s="42" t="e">
        <v>#VALUE!</v>
      </c>
      <c r="AE10" s="50" t="e">
        <v>#VALUE!</v>
      </c>
      <c r="AF10" s="42" t="e">
        <v>#VALUE!</v>
      </c>
      <c r="AG10" s="42" t="e">
        <v>#VALUE!</v>
      </c>
      <c r="AH10" s="42" t="e">
        <v>#VALUE!</v>
      </c>
      <c r="AI10" s="42" t="e">
        <v>#VALUE!</v>
      </c>
      <c r="AJ10" s="42" t="e">
        <v>#VALUE!</v>
      </c>
      <c r="AK10" s="42" t="e">
        <v>#VALUE!</v>
      </c>
      <c r="AL10" s="42" t="e">
        <v>#VALUE!</v>
      </c>
      <c r="AM10" s="42" t="e">
        <v>#VALUE!</v>
      </c>
      <c r="AN10" s="42" t="e">
        <v>#VALUE!</v>
      </c>
      <c r="AP10" s="51" t="e">
        <f t="shared" si="2"/>
        <v>#VALUE!</v>
      </c>
      <c r="AQ10" s="42" t="e">
        <v>#VALUE!</v>
      </c>
      <c r="AR10" s="42" t="e">
        <v>#VALUE!</v>
      </c>
      <c r="AS10" s="42" t="e">
        <v>#VALUE!</v>
      </c>
      <c r="AT10" s="42" t="e">
        <v>#VALUE!</v>
      </c>
      <c r="AU10" s="42" t="e">
        <v>#VALUE!</v>
      </c>
      <c r="AV10" s="50" t="e">
        <v>#VALUE!</v>
      </c>
      <c r="AW10" s="42" t="e">
        <v>#VALUE!</v>
      </c>
      <c r="AX10" s="42" t="e">
        <v>#VALUE!</v>
      </c>
      <c r="AY10" s="42" t="e">
        <v>#VALUE!</v>
      </c>
      <c r="AZ10" s="42" t="e">
        <v>#VALUE!</v>
      </c>
      <c r="BA10" s="42" t="e">
        <v>#VALUE!</v>
      </c>
      <c r="BB10" s="42" t="e">
        <v>#VALUE!</v>
      </c>
      <c r="BC10" s="42" t="e">
        <v>#VALUE!</v>
      </c>
      <c r="BD10" s="42" t="e">
        <v>#VALUE!</v>
      </c>
      <c r="BE10" s="42" t="e">
        <v>#VALUE!</v>
      </c>
    </row>
    <row r="11" spans="1:57" ht="13.5" customHeight="1" x14ac:dyDescent="0.3">
      <c r="A11" s="93" t="s">
        <v>13</v>
      </c>
      <c r="B11" s="101" t="s">
        <v>21</v>
      </c>
      <c r="C11" s="95">
        <v>8</v>
      </c>
      <c r="D11" s="168"/>
      <c r="E11" s="38" t="s">
        <v>85</v>
      </c>
      <c r="F11" s="39" t="e">
        <f t="shared" si="0"/>
        <v>#REF!</v>
      </c>
      <c r="H11" s="37" t="e">
        <v>#REF!</v>
      </c>
      <c r="I11" s="37" t="e">
        <v>#REF!</v>
      </c>
      <c r="J11" s="37" t="e">
        <v>#REF!</v>
      </c>
      <c r="K11" s="37" t="e">
        <v>#REF!</v>
      </c>
      <c r="L11" s="37" t="e">
        <v>#REF!</v>
      </c>
      <c r="M11" s="37" t="e">
        <v>#REF!</v>
      </c>
      <c r="N11" s="37" t="e">
        <v>#REF!</v>
      </c>
      <c r="O11" s="37" t="e">
        <v>#REF!</v>
      </c>
      <c r="P11" s="37" t="e">
        <v>#REF!</v>
      </c>
      <c r="Q11" s="37" t="e">
        <v>#REF!</v>
      </c>
      <c r="R11" s="37" t="e">
        <v>#REF!</v>
      </c>
      <c r="S11" s="37" t="e">
        <v>#REF!</v>
      </c>
      <c r="T11" s="37" t="e">
        <v>#REF!</v>
      </c>
      <c r="U11" s="37" t="e">
        <v>#REF!</v>
      </c>
      <c r="V11" s="37" t="e">
        <v>#REF!</v>
      </c>
      <c r="Y11" s="42" t="e">
        <f t="shared" si="1"/>
        <v>#VALUE!</v>
      </c>
      <c r="Z11" s="42" t="e">
        <v>#VALUE!</v>
      </c>
      <c r="AA11" s="42" t="e">
        <v>#VALUE!</v>
      </c>
      <c r="AB11" s="42" t="e">
        <v>#VALUE!</v>
      </c>
      <c r="AC11" s="42" t="e">
        <v>#VALUE!</v>
      </c>
      <c r="AD11" s="42" t="e">
        <v>#VALUE!</v>
      </c>
      <c r="AE11" s="50" t="e">
        <v>#VALUE!</v>
      </c>
      <c r="AF11" s="42" t="e">
        <v>#VALUE!</v>
      </c>
      <c r="AG11" s="42" t="e">
        <v>#VALUE!</v>
      </c>
      <c r="AH11" s="42" t="e">
        <v>#VALUE!</v>
      </c>
      <c r="AI11" s="42" t="e">
        <v>#VALUE!</v>
      </c>
      <c r="AJ11" s="42" t="e">
        <v>#VALUE!</v>
      </c>
      <c r="AK11" s="42" t="e">
        <v>#VALUE!</v>
      </c>
      <c r="AL11" s="42" t="e">
        <v>#VALUE!</v>
      </c>
      <c r="AM11" s="42" t="e">
        <v>#VALUE!</v>
      </c>
      <c r="AN11" s="42" t="e">
        <v>#VALUE!</v>
      </c>
      <c r="AP11" s="51" t="e">
        <f t="shared" si="2"/>
        <v>#VALUE!</v>
      </c>
      <c r="AQ11" s="42" t="e">
        <v>#VALUE!</v>
      </c>
      <c r="AR11" s="42" t="e">
        <v>#VALUE!</v>
      </c>
      <c r="AS11" s="42" t="e">
        <v>#VALUE!</v>
      </c>
      <c r="AT11" s="42" t="e">
        <v>#VALUE!</v>
      </c>
      <c r="AU11" s="42" t="e">
        <v>#VALUE!</v>
      </c>
      <c r="AV11" s="50" t="e">
        <v>#VALUE!</v>
      </c>
      <c r="AW11" s="42" t="e">
        <v>#VALUE!</v>
      </c>
      <c r="AX11" s="42" t="e">
        <v>#VALUE!</v>
      </c>
      <c r="AY11" s="42" t="e">
        <v>#VALUE!</v>
      </c>
      <c r="AZ11" s="42" t="e">
        <v>#VALUE!</v>
      </c>
      <c r="BA11" s="42" t="e">
        <v>#VALUE!</v>
      </c>
      <c r="BB11" s="42" t="e">
        <v>#VALUE!</v>
      </c>
      <c r="BC11" s="42" t="e">
        <v>#VALUE!</v>
      </c>
      <c r="BD11" s="42" t="e">
        <v>#VALUE!</v>
      </c>
      <c r="BE11" s="42" t="e">
        <v>#VALUE!</v>
      </c>
    </row>
    <row r="12" spans="1:57" ht="13.5" customHeight="1" x14ac:dyDescent="0.3">
      <c r="A12" s="93" t="s">
        <v>13</v>
      </c>
      <c r="B12" s="101" t="s">
        <v>21</v>
      </c>
      <c r="C12" s="95">
        <v>9</v>
      </c>
      <c r="D12" s="168"/>
      <c r="E12" s="38" t="s">
        <v>85</v>
      </c>
      <c r="F12" s="39" t="e">
        <f t="shared" si="0"/>
        <v>#REF!</v>
      </c>
      <c r="H12" s="37" t="e">
        <v>#REF!</v>
      </c>
      <c r="I12" s="37" t="e">
        <v>#REF!</v>
      </c>
      <c r="J12" s="37" t="e">
        <v>#REF!</v>
      </c>
      <c r="K12" s="37" t="e">
        <v>#REF!</v>
      </c>
      <c r="L12" s="37" t="e">
        <v>#REF!</v>
      </c>
      <c r="M12" s="42" t="e">
        <v>#REF!</v>
      </c>
      <c r="N12" s="37" t="e">
        <v>#REF!</v>
      </c>
      <c r="O12" s="37" t="e">
        <v>#REF!</v>
      </c>
      <c r="P12" s="37" t="e">
        <v>#REF!</v>
      </c>
      <c r="Q12" s="37" t="e">
        <v>#REF!</v>
      </c>
      <c r="R12" s="37" t="e">
        <v>#REF!</v>
      </c>
      <c r="S12" s="37" t="e">
        <v>#REF!</v>
      </c>
      <c r="T12" s="37" t="e">
        <v>#REF!</v>
      </c>
      <c r="U12" s="37" t="e">
        <v>#REF!</v>
      </c>
      <c r="V12" s="37" t="e">
        <v>#REF!</v>
      </c>
      <c r="Y12" s="42" t="e">
        <f t="shared" si="1"/>
        <v>#VALUE!</v>
      </c>
      <c r="Z12" s="42" t="e">
        <v>#VALUE!</v>
      </c>
      <c r="AA12" s="42" t="e">
        <v>#VALUE!</v>
      </c>
      <c r="AB12" s="42" t="e">
        <v>#VALUE!</v>
      </c>
      <c r="AC12" s="42" t="e">
        <v>#VALUE!</v>
      </c>
      <c r="AD12" s="42" t="e">
        <v>#VALUE!</v>
      </c>
      <c r="AE12" s="50" t="e">
        <v>#VALUE!</v>
      </c>
      <c r="AF12" s="42" t="e">
        <v>#VALUE!</v>
      </c>
      <c r="AG12" s="42" t="e">
        <v>#VALUE!</v>
      </c>
      <c r="AH12" s="42" t="e">
        <v>#VALUE!</v>
      </c>
      <c r="AI12" s="42" t="e">
        <v>#VALUE!</v>
      </c>
      <c r="AJ12" s="42" t="e">
        <v>#VALUE!</v>
      </c>
      <c r="AK12" s="42" t="e">
        <v>#VALUE!</v>
      </c>
      <c r="AL12" s="42" t="e">
        <v>#VALUE!</v>
      </c>
      <c r="AM12" s="42" t="e">
        <v>#VALUE!</v>
      </c>
      <c r="AN12" s="42" t="e">
        <v>#VALUE!</v>
      </c>
      <c r="AP12" s="51" t="e">
        <f t="shared" si="2"/>
        <v>#VALUE!</v>
      </c>
      <c r="AQ12" s="42" t="e">
        <v>#VALUE!</v>
      </c>
      <c r="AR12" s="42" t="e">
        <v>#VALUE!</v>
      </c>
      <c r="AS12" s="42" t="e">
        <v>#VALUE!</v>
      </c>
      <c r="AT12" s="42" t="e">
        <v>#VALUE!</v>
      </c>
      <c r="AU12" s="42" t="e">
        <v>#VALUE!</v>
      </c>
      <c r="AV12" s="50" t="e">
        <v>#VALUE!</v>
      </c>
      <c r="AW12" s="42" t="e">
        <v>#VALUE!</v>
      </c>
      <c r="AX12" s="42" t="e">
        <v>#VALUE!</v>
      </c>
      <c r="AY12" s="42" t="e">
        <v>#VALUE!</v>
      </c>
      <c r="AZ12" s="42" t="e">
        <v>#VALUE!</v>
      </c>
      <c r="BA12" s="42" t="e">
        <v>#VALUE!</v>
      </c>
      <c r="BB12" s="42" t="e">
        <v>#VALUE!</v>
      </c>
      <c r="BC12" s="42" t="e">
        <v>#VALUE!</v>
      </c>
      <c r="BD12" s="42" t="e">
        <v>#VALUE!</v>
      </c>
      <c r="BE12" s="42" t="e">
        <v>#VALUE!</v>
      </c>
    </row>
    <row r="13" spans="1:57" ht="13.5" customHeight="1" x14ac:dyDescent="0.3">
      <c r="A13" s="93" t="s">
        <v>13</v>
      </c>
      <c r="B13" s="101" t="s">
        <v>21</v>
      </c>
      <c r="C13" s="95">
        <v>10</v>
      </c>
      <c r="D13" s="168"/>
      <c r="E13" s="38" t="s">
        <v>85</v>
      </c>
      <c r="F13" s="39" t="e">
        <f t="shared" si="0"/>
        <v>#REF!</v>
      </c>
      <c r="H13" s="37" t="e">
        <v>#REF!</v>
      </c>
      <c r="I13" s="37" t="e">
        <v>#REF!</v>
      </c>
      <c r="J13" s="37" t="e">
        <v>#REF!</v>
      </c>
      <c r="K13" s="37" t="e">
        <v>#REF!</v>
      </c>
      <c r="L13" s="37" t="e">
        <v>#REF!</v>
      </c>
      <c r="M13" s="37" t="e">
        <v>#REF!</v>
      </c>
      <c r="N13" s="37" t="e">
        <v>#REF!</v>
      </c>
      <c r="O13" s="37" t="e">
        <v>#REF!</v>
      </c>
      <c r="P13" s="37" t="e">
        <v>#REF!</v>
      </c>
      <c r="Q13" s="37" t="e">
        <v>#REF!</v>
      </c>
      <c r="R13" s="37" t="e">
        <v>#REF!</v>
      </c>
      <c r="S13" s="37" t="e">
        <v>#REF!</v>
      </c>
      <c r="T13" s="37" t="e">
        <v>#REF!</v>
      </c>
      <c r="U13" s="37" t="e">
        <v>#REF!</v>
      </c>
      <c r="V13" s="37" t="e">
        <v>#REF!</v>
      </c>
      <c r="Y13" s="42" t="e">
        <f t="shared" si="1"/>
        <v>#VALUE!</v>
      </c>
      <c r="Z13" s="42" t="e">
        <v>#VALUE!</v>
      </c>
      <c r="AA13" s="42" t="e">
        <v>#VALUE!</v>
      </c>
      <c r="AB13" s="42" t="e">
        <v>#VALUE!</v>
      </c>
      <c r="AC13" s="42" t="e">
        <v>#VALUE!</v>
      </c>
      <c r="AD13" s="42" t="e">
        <v>#VALUE!</v>
      </c>
      <c r="AE13" s="50" t="e">
        <v>#VALUE!</v>
      </c>
      <c r="AF13" s="42" t="e">
        <v>#VALUE!</v>
      </c>
      <c r="AG13" s="42" t="e">
        <v>#VALUE!</v>
      </c>
      <c r="AH13" s="42" t="e">
        <v>#VALUE!</v>
      </c>
      <c r="AI13" s="42" t="e">
        <v>#VALUE!</v>
      </c>
      <c r="AJ13" s="42" t="e">
        <v>#VALUE!</v>
      </c>
      <c r="AK13" s="42" t="e">
        <v>#VALUE!</v>
      </c>
      <c r="AL13" s="42" t="e">
        <v>#VALUE!</v>
      </c>
      <c r="AM13" s="42" t="e">
        <v>#VALUE!</v>
      </c>
      <c r="AN13" s="42" t="e">
        <v>#VALUE!</v>
      </c>
      <c r="AP13" s="51" t="e">
        <f t="shared" si="2"/>
        <v>#VALUE!</v>
      </c>
      <c r="AQ13" s="42" t="e">
        <v>#VALUE!</v>
      </c>
      <c r="AR13" s="42" t="e">
        <v>#VALUE!</v>
      </c>
      <c r="AS13" s="42" t="e">
        <v>#VALUE!</v>
      </c>
      <c r="AT13" s="42" t="e">
        <v>#VALUE!</v>
      </c>
      <c r="AU13" s="42" t="e">
        <v>#VALUE!</v>
      </c>
      <c r="AV13" s="50" t="e">
        <v>#VALUE!</v>
      </c>
      <c r="AW13" s="42" t="e">
        <v>#VALUE!</v>
      </c>
      <c r="AX13" s="42" t="e">
        <v>#VALUE!</v>
      </c>
      <c r="AY13" s="42" t="e">
        <v>#VALUE!</v>
      </c>
      <c r="AZ13" s="42" t="e">
        <v>#VALUE!</v>
      </c>
      <c r="BA13" s="42" t="e">
        <v>#VALUE!</v>
      </c>
      <c r="BB13" s="42" t="e">
        <v>#VALUE!</v>
      </c>
      <c r="BC13" s="42" t="e">
        <v>#VALUE!</v>
      </c>
      <c r="BD13" s="42" t="e">
        <v>#VALUE!</v>
      </c>
      <c r="BE13" s="42" t="e">
        <v>#VALUE!</v>
      </c>
    </row>
    <row r="14" spans="1:57" ht="13.5" customHeight="1" x14ac:dyDescent="0.3">
      <c r="A14" s="93" t="s">
        <v>13</v>
      </c>
      <c r="B14" s="101" t="s">
        <v>21</v>
      </c>
      <c r="C14" s="95">
        <v>11</v>
      </c>
      <c r="D14" s="168"/>
      <c r="E14" s="38" t="s">
        <v>85</v>
      </c>
      <c r="F14" s="39" t="e">
        <f t="shared" si="0"/>
        <v>#REF!</v>
      </c>
      <c r="H14" s="37" t="e">
        <v>#REF!</v>
      </c>
      <c r="I14" s="37" t="e">
        <v>#REF!</v>
      </c>
      <c r="J14" s="37" t="e">
        <v>#REF!</v>
      </c>
      <c r="K14" s="37" t="e">
        <v>#REF!</v>
      </c>
      <c r="L14" s="37" t="e">
        <v>#REF!</v>
      </c>
      <c r="M14" s="37" t="e">
        <v>#REF!</v>
      </c>
      <c r="N14" s="37" t="e">
        <v>#REF!</v>
      </c>
      <c r="O14" s="37" t="e">
        <v>#REF!</v>
      </c>
      <c r="P14" s="37" t="e">
        <v>#REF!</v>
      </c>
      <c r="Q14" s="37" t="e">
        <v>#REF!</v>
      </c>
      <c r="R14" s="37" t="e">
        <v>#REF!</v>
      </c>
      <c r="S14" s="37" t="e">
        <v>#REF!</v>
      </c>
      <c r="T14" s="37" t="e">
        <v>#REF!</v>
      </c>
      <c r="U14" s="37" t="e">
        <v>#REF!</v>
      </c>
      <c r="V14" s="37" t="e">
        <v>#REF!</v>
      </c>
      <c r="Y14" s="42" t="e">
        <f t="shared" si="1"/>
        <v>#VALUE!</v>
      </c>
      <c r="Z14" s="42" t="e">
        <v>#VALUE!</v>
      </c>
      <c r="AA14" s="42" t="e">
        <v>#VALUE!</v>
      </c>
      <c r="AB14" s="42" t="e">
        <v>#VALUE!</v>
      </c>
      <c r="AC14" s="42" t="e">
        <v>#VALUE!</v>
      </c>
      <c r="AD14" s="42" t="e">
        <v>#VALUE!</v>
      </c>
      <c r="AE14" s="50" t="e">
        <v>#VALUE!</v>
      </c>
      <c r="AF14" s="42" t="e">
        <v>#VALUE!</v>
      </c>
      <c r="AG14" s="42" t="e">
        <v>#VALUE!</v>
      </c>
      <c r="AH14" s="42" t="e">
        <v>#VALUE!</v>
      </c>
      <c r="AI14" s="42" t="e">
        <v>#VALUE!</v>
      </c>
      <c r="AJ14" s="42" t="e">
        <v>#VALUE!</v>
      </c>
      <c r="AK14" s="42" t="e">
        <v>#VALUE!</v>
      </c>
      <c r="AL14" s="42" t="e">
        <v>#VALUE!</v>
      </c>
      <c r="AM14" s="42" t="e">
        <v>#VALUE!</v>
      </c>
      <c r="AN14" s="42" t="e">
        <v>#VALUE!</v>
      </c>
      <c r="AP14" s="51" t="e">
        <f t="shared" si="2"/>
        <v>#VALUE!</v>
      </c>
      <c r="AQ14" s="42" t="e">
        <v>#VALUE!</v>
      </c>
      <c r="AR14" s="42" t="e">
        <v>#VALUE!</v>
      </c>
      <c r="AS14" s="42" t="e">
        <v>#VALUE!</v>
      </c>
      <c r="AT14" s="42" t="e">
        <v>#VALUE!</v>
      </c>
      <c r="AU14" s="42" t="e">
        <v>#VALUE!</v>
      </c>
      <c r="AV14" s="50" t="e">
        <v>#VALUE!</v>
      </c>
      <c r="AW14" s="42" t="e">
        <v>#VALUE!</v>
      </c>
      <c r="AX14" s="42" t="e">
        <v>#VALUE!</v>
      </c>
      <c r="AY14" s="42" t="e">
        <v>#VALUE!</v>
      </c>
      <c r="AZ14" s="42" t="e">
        <v>#VALUE!</v>
      </c>
      <c r="BA14" s="42" t="e">
        <v>#VALUE!</v>
      </c>
      <c r="BB14" s="42" t="e">
        <v>#VALUE!</v>
      </c>
      <c r="BC14" s="42" t="e">
        <v>#VALUE!</v>
      </c>
      <c r="BD14" s="42" t="e">
        <v>#VALUE!</v>
      </c>
      <c r="BE14" s="42" t="e">
        <v>#VALUE!</v>
      </c>
    </row>
    <row r="15" spans="1:57" ht="13.5" customHeight="1" x14ac:dyDescent="0.3">
      <c r="A15" s="93" t="s">
        <v>13</v>
      </c>
      <c r="B15" s="101" t="s">
        <v>21</v>
      </c>
      <c r="C15" s="95">
        <v>12</v>
      </c>
      <c r="D15" s="162"/>
      <c r="E15" s="38" t="s">
        <v>85</v>
      </c>
      <c r="F15" s="39" t="e">
        <f t="shared" si="0"/>
        <v>#REF!</v>
      </c>
      <c r="H15" s="37" t="e">
        <v>#REF!</v>
      </c>
      <c r="I15" s="37" t="e">
        <v>#REF!</v>
      </c>
      <c r="J15" s="37" t="e">
        <v>#REF!</v>
      </c>
      <c r="K15" s="37" t="e">
        <v>#REF!</v>
      </c>
      <c r="L15" s="37" t="e">
        <v>#REF!</v>
      </c>
      <c r="M15" s="37" t="e">
        <v>#REF!</v>
      </c>
      <c r="N15" s="37" t="e">
        <v>#REF!</v>
      </c>
      <c r="O15" s="37" t="e">
        <v>#REF!</v>
      </c>
      <c r="P15" s="37" t="e">
        <v>#REF!</v>
      </c>
      <c r="Q15" s="37" t="e">
        <v>#REF!</v>
      </c>
      <c r="R15" s="37" t="e">
        <v>#REF!</v>
      </c>
      <c r="S15" s="37" t="e">
        <v>#REF!</v>
      </c>
      <c r="T15" s="37" t="e">
        <v>#REF!</v>
      </c>
      <c r="U15" s="37" t="e">
        <v>#REF!</v>
      </c>
      <c r="V15" s="37" t="e">
        <v>#REF!</v>
      </c>
      <c r="Y15" s="42" t="e">
        <f t="shared" si="1"/>
        <v>#VALUE!</v>
      </c>
      <c r="Z15" s="42" t="e">
        <v>#VALUE!</v>
      </c>
      <c r="AA15" s="42" t="e">
        <v>#VALUE!</v>
      </c>
      <c r="AB15" s="42" t="e">
        <v>#VALUE!</v>
      </c>
      <c r="AC15" s="42" t="e">
        <v>#VALUE!</v>
      </c>
      <c r="AD15" s="42" t="e">
        <v>#VALUE!</v>
      </c>
      <c r="AE15" s="50" t="e">
        <v>#VALUE!</v>
      </c>
      <c r="AF15" s="42" t="e">
        <v>#VALUE!</v>
      </c>
      <c r="AG15" s="42" t="e">
        <v>#VALUE!</v>
      </c>
      <c r="AH15" s="42" t="e">
        <v>#VALUE!</v>
      </c>
      <c r="AI15" s="42" t="e">
        <v>#VALUE!</v>
      </c>
      <c r="AJ15" s="42" t="e">
        <v>#VALUE!</v>
      </c>
      <c r="AK15" s="42" t="e">
        <v>#VALUE!</v>
      </c>
      <c r="AL15" s="42" t="e">
        <v>#VALUE!</v>
      </c>
      <c r="AM15" s="42" t="e">
        <v>#VALUE!</v>
      </c>
      <c r="AN15" s="42" t="e">
        <v>#VALUE!</v>
      </c>
      <c r="AP15" s="51" t="e">
        <f t="shared" si="2"/>
        <v>#VALUE!</v>
      </c>
      <c r="AQ15" s="42" t="e">
        <v>#VALUE!</v>
      </c>
      <c r="AR15" s="42" t="e">
        <v>#VALUE!</v>
      </c>
      <c r="AS15" s="42" t="e">
        <v>#VALUE!</v>
      </c>
      <c r="AT15" s="42" t="e">
        <v>#VALUE!</v>
      </c>
      <c r="AU15" s="42" t="e">
        <v>#VALUE!</v>
      </c>
      <c r="AV15" s="50" t="e">
        <v>#VALUE!</v>
      </c>
      <c r="AW15" s="42" t="e">
        <v>#VALUE!</v>
      </c>
      <c r="AX15" s="42" t="e">
        <v>#VALUE!</v>
      </c>
      <c r="AY15" s="42" t="e">
        <v>#VALUE!</v>
      </c>
      <c r="AZ15" s="42" t="e">
        <v>#VALUE!</v>
      </c>
      <c r="BA15" s="42" t="e">
        <v>#VALUE!</v>
      </c>
      <c r="BB15" s="42" t="e">
        <v>#VALUE!</v>
      </c>
      <c r="BC15" s="42" t="e">
        <v>#VALUE!</v>
      </c>
      <c r="BD15" s="42" t="e">
        <v>#VALUE!</v>
      </c>
      <c r="BE15" s="42" t="e">
        <v>#VALUE!</v>
      </c>
    </row>
    <row r="16" spans="1:57" ht="13.5" customHeight="1" x14ac:dyDescent="0.3">
      <c r="A16" s="93" t="s">
        <v>13</v>
      </c>
      <c r="B16" s="101" t="s">
        <v>21</v>
      </c>
      <c r="C16" s="95">
        <v>13</v>
      </c>
      <c r="D16" s="159" t="s">
        <v>87</v>
      </c>
      <c r="E16" s="38" t="s">
        <v>85</v>
      </c>
      <c r="F16" s="39" t="e">
        <f t="shared" si="0"/>
        <v>#REF!</v>
      </c>
      <c r="H16" s="37" t="e">
        <v>#REF!</v>
      </c>
      <c r="I16" s="37" t="e">
        <v>#REF!</v>
      </c>
      <c r="J16" s="37" t="e">
        <v>#REF!</v>
      </c>
      <c r="K16" s="37" t="e">
        <v>#REF!</v>
      </c>
      <c r="L16" s="37" t="e">
        <v>#REF!</v>
      </c>
      <c r="M16" s="37" t="e">
        <v>#REF!</v>
      </c>
      <c r="N16" s="37" t="e">
        <v>#REF!</v>
      </c>
      <c r="O16" s="37" t="e">
        <v>#REF!</v>
      </c>
      <c r="P16" s="37" t="e">
        <v>#REF!</v>
      </c>
      <c r="Q16" s="37" t="e">
        <v>#REF!</v>
      </c>
      <c r="R16" s="37" t="e">
        <v>#REF!</v>
      </c>
      <c r="S16" s="37" t="e">
        <v>#REF!</v>
      </c>
      <c r="T16" s="37" t="e">
        <v>#REF!</v>
      </c>
      <c r="U16" s="37" t="e">
        <v>#REF!</v>
      </c>
      <c r="V16" s="37" t="e">
        <v>#REF!</v>
      </c>
      <c r="Y16" s="42" t="e">
        <f t="shared" si="1"/>
        <v>#VALUE!</v>
      </c>
      <c r="Z16" s="42" t="e">
        <v>#VALUE!</v>
      </c>
      <c r="AA16" s="42" t="e">
        <v>#VALUE!</v>
      </c>
      <c r="AB16" s="42" t="e">
        <v>#VALUE!</v>
      </c>
      <c r="AC16" s="42" t="e">
        <v>#VALUE!</v>
      </c>
      <c r="AD16" s="42" t="e">
        <v>#VALUE!</v>
      </c>
      <c r="AE16" s="50" t="e">
        <v>#VALUE!</v>
      </c>
      <c r="AF16" s="42" t="e">
        <v>#VALUE!</v>
      </c>
      <c r="AG16" s="42" t="e">
        <v>#VALUE!</v>
      </c>
      <c r="AH16" s="42" t="e">
        <v>#VALUE!</v>
      </c>
      <c r="AI16" s="42" t="e">
        <v>#VALUE!</v>
      </c>
      <c r="AJ16" s="42" t="e">
        <v>#VALUE!</v>
      </c>
      <c r="AK16" s="42" t="e">
        <v>#VALUE!</v>
      </c>
      <c r="AL16" s="42" t="e">
        <v>#VALUE!</v>
      </c>
      <c r="AM16" s="42" t="e">
        <v>#VALUE!</v>
      </c>
      <c r="AN16" s="42" t="e">
        <v>#VALUE!</v>
      </c>
      <c r="AP16" s="51" t="e">
        <f t="shared" si="2"/>
        <v>#VALUE!</v>
      </c>
      <c r="AQ16" s="42" t="e">
        <v>#VALUE!</v>
      </c>
      <c r="AR16" s="42" t="e">
        <v>#VALUE!</v>
      </c>
      <c r="AS16" s="42" t="e">
        <v>#VALUE!</v>
      </c>
      <c r="AT16" s="42" t="e">
        <v>#VALUE!</v>
      </c>
      <c r="AU16" s="42" t="e">
        <v>#VALUE!</v>
      </c>
      <c r="AV16" s="50" t="e">
        <v>#VALUE!</v>
      </c>
      <c r="AW16" s="42" t="e">
        <v>#VALUE!</v>
      </c>
      <c r="AX16" s="42" t="e">
        <v>#VALUE!</v>
      </c>
      <c r="AY16" s="42" t="e">
        <v>#VALUE!</v>
      </c>
      <c r="AZ16" s="42" t="e">
        <v>#VALUE!</v>
      </c>
      <c r="BA16" s="42" t="e">
        <v>#VALUE!</v>
      </c>
      <c r="BB16" s="42" t="e">
        <v>#VALUE!</v>
      </c>
      <c r="BC16" s="42" t="e">
        <v>#VALUE!</v>
      </c>
      <c r="BD16" s="42" t="e">
        <v>#VALUE!</v>
      </c>
      <c r="BE16" s="42" t="e">
        <v>#VALUE!</v>
      </c>
    </row>
    <row r="17" spans="1:57" ht="13.5" customHeight="1" x14ac:dyDescent="0.3">
      <c r="A17" s="93" t="s">
        <v>13</v>
      </c>
      <c r="B17" s="101" t="s">
        <v>21</v>
      </c>
      <c r="C17" s="95">
        <v>14</v>
      </c>
      <c r="D17" s="159" t="s">
        <v>87</v>
      </c>
      <c r="E17" s="38" t="s">
        <v>85</v>
      </c>
      <c r="F17" s="39" t="e">
        <f t="shared" si="0"/>
        <v>#REF!</v>
      </c>
      <c r="H17" s="37" t="e">
        <v>#REF!</v>
      </c>
      <c r="I17" s="37" t="e">
        <v>#REF!</v>
      </c>
      <c r="J17" s="37" t="e">
        <v>#REF!</v>
      </c>
      <c r="K17" s="37" t="e">
        <v>#REF!</v>
      </c>
      <c r="L17" s="37" t="e">
        <v>#REF!</v>
      </c>
      <c r="M17" s="37" t="e">
        <v>#REF!</v>
      </c>
      <c r="N17" s="37" t="e">
        <v>#REF!</v>
      </c>
      <c r="O17" s="37" t="e">
        <v>#REF!</v>
      </c>
      <c r="P17" s="37" t="e">
        <v>#REF!</v>
      </c>
      <c r="Q17" s="37" t="e">
        <v>#REF!</v>
      </c>
      <c r="R17" s="37" t="e">
        <v>#REF!</v>
      </c>
      <c r="S17" s="37" t="e">
        <v>#REF!</v>
      </c>
      <c r="T17" s="37" t="e">
        <v>#REF!</v>
      </c>
      <c r="U17" s="37" t="e">
        <v>#REF!</v>
      </c>
      <c r="V17" s="37" t="e">
        <v>#REF!</v>
      </c>
      <c r="Y17" s="42" t="e">
        <f t="shared" si="1"/>
        <v>#VALUE!</v>
      </c>
      <c r="Z17" s="42" t="e">
        <v>#VALUE!</v>
      </c>
      <c r="AA17" s="42" t="e">
        <v>#VALUE!</v>
      </c>
      <c r="AB17" s="42" t="e">
        <v>#VALUE!</v>
      </c>
      <c r="AC17" s="42" t="e">
        <v>#VALUE!</v>
      </c>
      <c r="AD17" s="42" t="e">
        <v>#VALUE!</v>
      </c>
      <c r="AE17" s="50" t="e">
        <v>#VALUE!</v>
      </c>
      <c r="AF17" s="42" t="e">
        <v>#VALUE!</v>
      </c>
      <c r="AG17" s="42" t="e">
        <v>#VALUE!</v>
      </c>
      <c r="AH17" s="42" t="e">
        <v>#VALUE!</v>
      </c>
      <c r="AI17" s="42" t="e">
        <v>#VALUE!</v>
      </c>
      <c r="AJ17" s="42" t="e">
        <v>#VALUE!</v>
      </c>
      <c r="AK17" s="42" t="e">
        <v>#VALUE!</v>
      </c>
      <c r="AL17" s="42" t="e">
        <v>#VALUE!</v>
      </c>
      <c r="AM17" s="42" t="e">
        <v>#VALUE!</v>
      </c>
      <c r="AN17" s="42" t="e">
        <v>#VALUE!</v>
      </c>
      <c r="AP17" s="51" t="e">
        <f t="shared" si="2"/>
        <v>#VALUE!</v>
      </c>
      <c r="AQ17" s="42" t="e">
        <v>#VALUE!</v>
      </c>
      <c r="AR17" s="42" t="e">
        <v>#VALUE!</v>
      </c>
      <c r="AS17" s="42" t="e">
        <v>#VALUE!</v>
      </c>
      <c r="AT17" s="42" t="e">
        <v>#VALUE!</v>
      </c>
      <c r="AU17" s="42" t="e">
        <v>#VALUE!</v>
      </c>
      <c r="AV17" s="50" t="e">
        <v>#VALUE!</v>
      </c>
      <c r="AW17" s="42" t="e">
        <v>#VALUE!</v>
      </c>
      <c r="AX17" s="42" t="e">
        <v>#VALUE!</v>
      </c>
      <c r="AY17" s="42" t="e">
        <v>#VALUE!</v>
      </c>
      <c r="AZ17" s="42" t="e">
        <v>#VALUE!</v>
      </c>
      <c r="BA17" s="42" t="e">
        <v>#VALUE!</v>
      </c>
      <c r="BB17" s="42" t="e">
        <v>#VALUE!</v>
      </c>
      <c r="BC17" s="42" t="e">
        <v>#VALUE!</v>
      </c>
      <c r="BD17" s="42" t="e">
        <v>#VALUE!</v>
      </c>
      <c r="BE17" s="42" t="e">
        <v>#VALUE!</v>
      </c>
    </row>
    <row r="18" spans="1:57" ht="13.5" customHeight="1" x14ac:dyDescent="0.3">
      <c r="A18" s="93"/>
      <c r="B18" s="93"/>
      <c r="C18" s="93"/>
      <c r="D18" s="159"/>
      <c r="H18" s="37" t="e">
        <v>#REF!</v>
      </c>
      <c r="I18" s="37" t="e">
        <v>#REF!</v>
      </c>
      <c r="J18" s="37" t="e">
        <v>#REF!</v>
      </c>
      <c r="K18" s="37" t="e">
        <v>#REF!</v>
      </c>
      <c r="L18" s="37" t="e">
        <v>#REF!</v>
      </c>
      <c r="M18" s="37" t="e">
        <v>#REF!</v>
      </c>
      <c r="N18" s="37" t="e">
        <v>#REF!</v>
      </c>
      <c r="O18" s="37" t="e">
        <v>#REF!</v>
      </c>
      <c r="P18" s="37" t="e">
        <v>#REF!</v>
      </c>
      <c r="Q18" s="37" t="e">
        <v>#REF!</v>
      </c>
      <c r="R18" s="37" t="e">
        <v>#REF!</v>
      </c>
      <c r="S18" s="37" t="e">
        <v>#REF!</v>
      </c>
      <c r="T18" s="37" t="e">
        <v>#REF!</v>
      </c>
      <c r="U18" s="37" t="e">
        <v>#REF!</v>
      </c>
      <c r="V18" s="37" t="e">
        <v>#REF!</v>
      </c>
      <c r="Y18" s="42" t="e">
        <f t="shared" si="1"/>
        <v>#VALUE!</v>
      </c>
      <c r="Z18" s="42" t="e">
        <v>#VALUE!</v>
      </c>
      <c r="AA18" s="42" t="e">
        <v>#VALUE!</v>
      </c>
      <c r="AB18" s="42" t="e">
        <v>#VALUE!</v>
      </c>
      <c r="AC18" s="42" t="e">
        <v>#VALUE!</v>
      </c>
      <c r="AD18" s="42" t="e">
        <v>#VALUE!</v>
      </c>
      <c r="AE18" s="50" t="e">
        <v>#VALUE!</v>
      </c>
      <c r="AF18" s="42" t="e">
        <v>#VALUE!</v>
      </c>
      <c r="AG18" s="42" t="e">
        <v>#VALUE!</v>
      </c>
      <c r="AH18" s="42" t="e">
        <v>#VALUE!</v>
      </c>
      <c r="AI18" s="42" t="e">
        <v>#VALUE!</v>
      </c>
      <c r="AJ18" s="42" t="e">
        <v>#VALUE!</v>
      </c>
      <c r="AK18" s="42" t="e">
        <v>#VALUE!</v>
      </c>
      <c r="AL18" s="42" t="e">
        <v>#VALUE!</v>
      </c>
      <c r="AM18" s="42" t="e">
        <v>#VALUE!</v>
      </c>
      <c r="AN18" s="42" t="e">
        <v>#VALUE!</v>
      </c>
      <c r="AP18" s="51" t="e">
        <f t="shared" si="2"/>
        <v>#VALUE!</v>
      </c>
      <c r="AQ18" s="42" t="e">
        <v>#VALUE!</v>
      </c>
      <c r="AR18" s="42" t="e">
        <v>#VALUE!</v>
      </c>
      <c r="AS18" s="42" t="e">
        <v>#VALUE!</v>
      </c>
      <c r="AT18" s="42" t="e">
        <v>#VALUE!</v>
      </c>
      <c r="AU18" s="42" t="e">
        <v>#VALUE!</v>
      </c>
      <c r="AV18" s="50" t="e">
        <v>#VALUE!</v>
      </c>
      <c r="AW18" s="42" t="e">
        <v>#VALUE!</v>
      </c>
      <c r="AX18" s="42" t="e">
        <v>#VALUE!</v>
      </c>
      <c r="AY18" s="42" t="e">
        <v>#VALUE!</v>
      </c>
      <c r="AZ18" s="42" t="e">
        <v>#VALUE!</v>
      </c>
      <c r="BA18" s="42" t="e">
        <v>#VALUE!</v>
      </c>
      <c r="BB18" s="42" t="e">
        <v>#VALUE!</v>
      </c>
      <c r="BC18" s="42" t="e">
        <v>#VALUE!</v>
      </c>
      <c r="BD18" s="42" t="e">
        <v>#VALUE!</v>
      </c>
      <c r="BE18" s="42" t="e">
        <v>#VALUE!</v>
      </c>
    </row>
    <row r="19" spans="1:57" ht="13.5" customHeight="1" x14ac:dyDescent="0.3">
      <c r="A19" s="98" t="s">
        <v>13</v>
      </c>
      <c r="B19" s="99" t="s">
        <v>33</v>
      </c>
      <c r="C19" s="93"/>
      <c r="D19" s="168"/>
      <c r="H19" s="37" t="e">
        <v>#REF!</v>
      </c>
      <c r="I19" s="37" t="e">
        <v>#REF!</v>
      </c>
      <c r="J19" s="37" t="e">
        <v>#REF!</v>
      </c>
      <c r="K19" s="37" t="e">
        <v>#REF!</v>
      </c>
      <c r="L19" s="37" t="e">
        <v>#REF!</v>
      </c>
      <c r="M19" s="37" t="e">
        <v>#REF!</v>
      </c>
      <c r="N19" s="37" t="e">
        <v>#REF!</v>
      </c>
      <c r="O19" s="37" t="e">
        <v>#REF!</v>
      </c>
      <c r="P19" s="37" t="e">
        <v>#REF!</v>
      </c>
      <c r="Q19" s="37" t="e">
        <v>#REF!</v>
      </c>
      <c r="R19" s="37" t="e">
        <v>#REF!</v>
      </c>
      <c r="S19" s="37" t="e">
        <v>#REF!</v>
      </c>
      <c r="T19" s="37" t="e">
        <v>#REF!</v>
      </c>
      <c r="U19" s="37" t="e">
        <v>#REF!</v>
      </c>
      <c r="V19" s="37" t="e">
        <v>#REF!</v>
      </c>
      <c r="Y19" s="42" t="e">
        <f t="shared" si="1"/>
        <v>#VALUE!</v>
      </c>
      <c r="Z19" s="42" t="e">
        <v>#VALUE!</v>
      </c>
      <c r="AA19" s="42" t="e">
        <v>#VALUE!</v>
      </c>
      <c r="AB19" s="42" t="e">
        <v>#VALUE!</v>
      </c>
      <c r="AC19" s="42" t="e">
        <v>#VALUE!</v>
      </c>
      <c r="AD19" s="42" t="e">
        <v>#VALUE!</v>
      </c>
      <c r="AE19" s="50" t="e">
        <v>#VALUE!</v>
      </c>
      <c r="AF19" s="42" t="e">
        <v>#VALUE!</v>
      </c>
      <c r="AG19" s="42" t="e">
        <v>#VALUE!</v>
      </c>
      <c r="AH19" s="42" t="e">
        <v>#VALUE!</v>
      </c>
      <c r="AI19" s="42" t="e">
        <v>#VALUE!</v>
      </c>
      <c r="AJ19" s="42" t="e">
        <v>#VALUE!</v>
      </c>
      <c r="AK19" s="42" t="e">
        <v>#VALUE!</v>
      </c>
      <c r="AL19" s="42" t="e">
        <v>#VALUE!</v>
      </c>
      <c r="AM19" s="42" t="e">
        <v>#VALUE!</v>
      </c>
      <c r="AN19" s="42" t="e">
        <v>#VALUE!</v>
      </c>
      <c r="AP19" s="51" t="e">
        <f t="shared" si="2"/>
        <v>#VALUE!</v>
      </c>
      <c r="AQ19" s="42" t="e">
        <v>#VALUE!</v>
      </c>
      <c r="AR19" s="42" t="e">
        <v>#VALUE!</v>
      </c>
      <c r="AS19" s="42" t="e">
        <v>#VALUE!</v>
      </c>
      <c r="AT19" s="42" t="e">
        <v>#VALUE!</v>
      </c>
      <c r="AU19" s="42" t="e">
        <v>#VALUE!</v>
      </c>
      <c r="AV19" s="50" t="e">
        <v>#VALUE!</v>
      </c>
      <c r="AW19" s="42" t="e">
        <v>#VALUE!</v>
      </c>
      <c r="AX19" s="42" t="e">
        <v>#VALUE!</v>
      </c>
      <c r="AY19" s="42" t="e">
        <v>#VALUE!</v>
      </c>
      <c r="AZ19" s="42" t="e">
        <v>#VALUE!</v>
      </c>
      <c r="BA19" s="42" t="e">
        <v>#VALUE!</v>
      </c>
      <c r="BB19" s="42" t="e">
        <v>#VALUE!</v>
      </c>
      <c r="BC19" s="42" t="e">
        <v>#VALUE!</v>
      </c>
      <c r="BD19" s="42" t="e">
        <v>#VALUE!</v>
      </c>
      <c r="BE19" s="42" t="e">
        <v>#VALUE!</v>
      </c>
    </row>
    <row r="20" spans="1:57" ht="13.5" customHeight="1" x14ac:dyDescent="0.3">
      <c r="A20" s="93" t="s">
        <v>13</v>
      </c>
      <c r="B20" s="101" t="s">
        <v>33</v>
      </c>
      <c r="C20" s="95">
        <v>1</v>
      </c>
      <c r="D20" s="160" t="s">
        <v>503</v>
      </c>
      <c r="E20" s="38" t="s">
        <v>85</v>
      </c>
      <c r="F20" s="39" t="e">
        <f t="shared" si="0"/>
        <v>#REF!</v>
      </c>
      <c r="H20" s="37" t="e">
        <v>#REF!</v>
      </c>
      <c r="I20" s="37" t="e">
        <v>#REF!</v>
      </c>
      <c r="J20" s="37" t="e">
        <v>#REF!</v>
      </c>
      <c r="K20" s="37" t="e">
        <v>#REF!</v>
      </c>
      <c r="L20" s="37" t="e">
        <v>#REF!</v>
      </c>
      <c r="M20" s="37" t="e">
        <v>#REF!</v>
      </c>
      <c r="N20" s="37" t="e">
        <v>#REF!</v>
      </c>
      <c r="O20" s="37" t="e">
        <v>#REF!</v>
      </c>
      <c r="P20" s="37" t="e">
        <v>#REF!</v>
      </c>
      <c r="Q20" s="37" t="e">
        <v>#REF!</v>
      </c>
      <c r="R20" s="37" t="e">
        <v>#REF!</v>
      </c>
      <c r="S20" s="37" t="e">
        <v>#REF!</v>
      </c>
      <c r="T20" s="37" t="e">
        <v>#REF!</v>
      </c>
      <c r="U20" s="37" t="e">
        <v>#REF!</v>
      </c>
      <c r="V20" s="37" t="e">
        <v>#REF!</v>
      </c>
      <c r="Y20" s="42" t="e">
        <f t="shared" si="1"/>
        <v>#VALUE!</v>
      </c>
      <c r="Z20" s="42" t="e">
        <v>#VALUE!</v>
      </c>
      <c r="AA20" s="42" t="e">
        <v>#VALUE!</v>
      </c>
      <c r="AB20" s="42" t="e">
        <v>#VALUE!</v>
      </c>
      <c r="AC20" s="42" t="e">
        <v>#VALUE!</v>
      </c>
      <c r="AD20" s="42" t="e">
        <v>#VALUE!</v>
      </c>
      <c r="AE20" s="50" t="e">
        <v>#VALUE!</v>
      </c>
      <c r="AF20" s="42" t="e">
        <v>#VALUE!</v>
      </c>
      <c r="AG20" s="42" t="e">
        <v>#VALUE!</v>
      </c>
      <c r="AH20" s="42" t="e">
        <v>#VALUE!</v>
      </c>
      <c r="AI20" s="42" t="e">
        <v>#VALUE!</v>
      </c>
      <c r="AJ20" s="42" t="e">
        <v>#VALUE!</v>
      </c>
      <c r="AK20" s="42" t="e">
        <v>#VALUE!</v>
      </c>
      <c r="AL20" s="42" t="e">
        <v>#VALUE!</v>
      </c>
      <c r="AM20" s="42" t="e">
        <v>#VALUE!</v>
      </c>
      <c r="AN20" s="42" t="e">
        <v>#VALUE!</v>
      </c>
      <c r="AP20" s="51" t="e">
        <f t="shared" si="2"/>
        <v>#VALUE!</v>
      </c>
      <c r="AQ20" s="42" t="e">
        <v>#VALUE!</v>
      </c>
      <c r="AR20" s="42" t="e">
        <v>#VALUE!</v>
      </c>
      <c r="AS20" s="42" t="e">
        <v>#VALUE!</v>
      </c>
      <c r="AT20" s="42" t="e">
        <v>#VALUE!</v>
      </c>
      <c r="AU20" s="42" t="e">
        <v>#VALUE!</v>
      </c>
      <c r="AV20" s="50" t="e">
        <v>#VALUE!</v>
      </c>
      <c r="AW20" s="42" t="e">
        <v>#VALUE!</v>
      </c>
      <c r="AX20" s="42" t="e">
        <v>#VALUE!</v>
      </c>
      <c r="AY20" s="42" t="e">
        <v>#VALUE!</v>
      </c>
      <c r="AZ20" s="42" t="e">
        <v>#VALUE!</v>
      </c>
      <c r="BA20" s="42" t="e">
        <v>#VALUE!</v>
      </c>
      <c r="BB20" s="42" t="e">
        <v>#VALUE!</v>
      </c>
      <c r="BC20" s="42" t="e">
        <v>#VALUE!</v>
      </c>
      <c r="BD20" s="42" t="e">
        <v>#VALUE!</v>
      </c>
      <c r="BE20" s="42" t="e">
        <v>#VALUE!</v>
      </c>
    </row>
    <row r="21" spans="1:57" ht="13.5" customHeight="1" x14ac:dyDescent="0.3">
      <c r="A21" s="93" t="s">
        <v>13</v>
      </c>
      <c r="B21" s="101" t="s">
        <v>33</v>
      </c>
      <c r="C21" s="95">
        <v>2</v>
      </c>
      <c r="D21" s="160" t="s">
        <v>186</v>
      </c>
      <c r="E21" s="38" t="s">
        <v>85</v>
      </c>
      <c r="F21" s="39" t="e">
        <f t="shared" si="0"/>
        <v>#REF!</v>
      </c>
      <c r="H21" s="37" t="e">
        <v>#REF!</v>
      </c>
      <c r="I21" s="37" t="e">
        <v>#REF!</v>
      </c>
      <c r="J21" s="37" t="e">
        <v>#REF!</v>
      </c>
      <c r="K21" s="37" t="e">
        <v>#REF!</v>
      </c>
      <c r="L21" s="37" t="e">
        <v>#REF!</v>
      </c>
      <c r="M21" s="37" t="e">
        <v>#REF!</v>
      </c>
      <c r="N21" s="37" t="e">
        <v>#REF!</v>
      </c>
      <c r="O21" s="37" t="e">
        <v>#REF!</v>
      </c>
      <c r="P21" s="37" t="e">
        <v>#REF!</v>
      </c>
      <c r="Q21" s="37" t="e">
        <v>#REF!</v>
      </c>
      <c r="R21" s="37" t="e">
        <v>#REF!</v>
      </c>
      <c r="S21" s="37" t="e">
        <v>#REF!</v>
      </c>
      <c r="T21" s="37" t="e">
        <v>#REF!</v>
      </c>
      <c r="U21" s="37" t="e">
        <v>#REF!</v>
      </c>
      <c r="V21" s="37" t="e">
        <v>#REF!</v>
      </c>
      <c r="Y21" s="42" t="e">
        <f t="shared" si="1"/>
        <v>#VALUE!</v>
      </c>
      <c r="Z21" s="42" t="e">
        <v>#VALUE!</v>
      </c>
      <c r="AA21" s="42" t="e">
        <v>#VALUE!</v>
      </c>
      <c r="AB21" s="42" t="e">
        <v>#VALUE!</v>
      </c>
      <c r="AC21" s="42" t="e">
        <v>#VALUE!</v>
      </c>
      <c r="AD21" s="42" t="e">
        <v>#VALUE!</v>
      </c>
      <c r="AE21" s="50" t="e">
        <v>#VALUE!</v>
      </c>
      <c r="AF21" s="42" t="e">
        <v>#VALUE!</v>
      </c>
      <c r="AG21" s="42" t="e">
        <v>#VALUE!</v>
      </c>
      <c r="AH21" s="42" t="e">
        <v>#VALUE!</v>
      </c>
      <c r="AI21" s="42" t="e">
        <v>#VALUE!</v>
      </c>
      <c r="AJ21" s="42" t="e">
        <v>#VALUE!</v>
      </c>
      <c r="AK21" s="42" t="e">
        <v>#VALUE!</v>
      </c>
      <c r="AL21" s="42" t="e">
        <v>#VALUE!</v>
      </c>
      <c r="AM21" s="42" t="e">
        <v>#VALUE!</v>
      </c>
      <c r="AN21" s="42" t="e">
        <v>#VALUE!</v>
      </c>
      <c r="AP21" s="51" t="e">
        <f t="shared" si="2"/>
        <v>#VALUE!</v>
      </c>
      <c r="AQ21" s="42" t="e">
        <v>#VALUE!</v>
      </c>
      <c r="AR21" s="42" t="e">
        <v>#VALUE!</v>
      </c>
      <c r="AS21" s="42" t="e">
        <v>#VALUE!</v>
      </c>
      <c r="AT21" s="42" t="e">
        <v>#VALUE!</v>
      </c>
      <c r="AU21" s="42" t="e">
        <v>#VALUE!</v>
      </c>
      <c r="AV21" s="50" t="e">
        <v>#VALUE!</v>
      </c>
      <c r="AW21" s="42" t="e">
        <v>#VALUE!</v>
      </c>
      <c r="AX21" s="42" t="e">
        <v>#VALUE!</v>
      </c>
      <c r="AY21" s="42" t="e">
        <v>#VALUE!</v>
      </c>
      <c r="AZ21" s="42" t="e">
        <v>#VALUE!</v>
      </c>
      <c r="BA21" s="42" t="e">
        <v>#VALUE!</v>
      </c>
      <c r="BB21" s="42" t="e">
        <v>#VALUE!</v>
      </c>
      <c r="BC21" s="42" t="e">
        <v>#VALUE!</v>
      </c>
      <c r="BD21" s="42" t="e">
        <v>#VALUE!</v>
      </c>
      <c r="BE21" s="42" t="e">
        <v>#VALUE!</v>
      </c>
    </row>
    <row r="22" spans="1:57" ht="13.5" customHeight="1" x14ac:dyDescent="0.3">
      <c r="A22" s="93" t="s">
        <v>13</v>
      </c>
      <c r="B22" s="101" t="s">
        <v>33</v>
      </c>
      <c r="C22" s="95">
        <v>3</v>
      </c>
      <c r="D22" s="160" t="s">
        <v>90</v>
      </c>
      <c r="E22" s="38" t="s">
        <v>85</v>
      </c>
      <c r="F22" s="39" t="e">
        <f t="shared" si="0"/>
        <v>#REF!</v>
      </c>
      <c r="H22" s="37" t="e">
        <v>#REF!</v>
      </c>
      <c r="I22" s="37" t="e">
        <v>#REF!</v>
      </c>
      <c r="J22" s="37" t="e">
        <v>#REF!</v>
      </c>
      <c r="K22" s="37" t="e">
        <v>#REF!</v>
      </c>
      <c r="L22" s="37" t="e">
        <v>#REF!</v>
      </c>
      <c r="M22" s="37" t="e">
        <v>#REF!</v>
      </c>
      <c r="N22" s="37" t="e">
        <v>#REF!</v>
      </c>
      <c r="O22" s="37" t="e">
        <v>#REF!</v>
      </c>
      <c r="P22" s="37" t="e">
        <v>#REF!</v>
      </c>
      <c r="Q22" s="37" t="e">
        <v>#REF!</v>
      </c>
      <c r="R22" s="37" t="e">
        <v>#REF!</v>
      </c>
      <c r="S22" s="37" t="e">
        <v>#REF!</v>
      </c>
      <c r="T22" s="37" t="e">
        <v>#REF!</v>
      </c>
      <c r="U22" s="37" t="e">
        <v>#REF!</v>
      </c>
      <c r="V22" s="37" t="e">
        <v>#REF!</v>
      </c>
      <c r="Y22" s="42" t="e">
        <f t="shared" si="1"/>
        <v>#VALUE!</v>
      </c>
      <c r="Z22" s="42" t="e">
        <v>#VALUE!</v>
      </c>
      <c r="AA22" s="42" t="e">
        <v>#VALUE!</v>
      </c>
      <c r="AB22" s="42" t="e">
        <v>#VALUE!</v>
      </c>
      <c r="AC22" s="42" t="e">
        <v>#VALUE!</v>
      </c>
      <c r="AD22" s="42" t="e">
        <v>#VALUE!</v>
      </c>
      <c r="AE22" s="50" t="e">
        <v>#VALUE!</v>
      </c>
      <c r="AF22" s="42" t="e">
        <v>#VALUE!</v>
      </c>
      <c r="AG22" s="42" t="e">
        <v>#VALUE!</v>
      </c>
      <c r="AH22" s="42" t="e">
        <v>#VALUE!</v>
      </c>
      <c r="AI22" s="42" t="e">
        <v>#VALUE!</v>
      </c>
      <c r="AJ22" s="42" t="e">
        <v>#VALUE!</v>
      </c>
      <c r="AK22" s="42" t="e">
        <v>#VALUE!</v>
      </c>
      <c r="AL22" s="42" t="e">
        <v>#VALUE!</v>
      </c>
      <c r="AM22" s="42" t="e">
        <v>#VALUE!</v>
      </c>
      <c r="AN22" s="42" t="e">
        <v>#VALUE!</v>
      </c>
      <c r="AP22" s="51" t="e">
        <f t="shared" si="2"/>
        <v>#VALUE!</v>
      </c>
      <c r="AQ22" s="42" t="e">
        <v>#VALUE!</v>
      </c>
      <c r="AR22" s="42" t="e">
        <v>#VALUE!</v>
      </c>
      <c r="AS22" s="42" t="e">
        <v>#VALUE!</v>
      </c>
      <c r="AT22" s="42" t="e">
        <v>#VALUE!</v>
      </c>
      <c r="AU22" s="42" t="e">
        <v>#VALUE!</v>
      </c>
      <c r="AV22" s="50" t="e">
        <v>#VALUE!</v>
      </c>
      <c r="AW22" s="42" t="e">
        <v>#VALUE!</v>
      </c>
      <c r="AX22" s="42" t="e">
        <v>#VALUE!</v>
      </c>
      <c r="AY22" s="42" t="e">
        <v>#VALUE!</v>
      </c>
      <c r="AZ22" s="42" t="e">
        <v>#VALUE!</v>
      </c>
      <c r="BA22" s="42" t="e">
        <v>#VALUE!</v>
      </c>
      <c r="BB22" s="42" t="e">
        <v>#VALUE!</v>
      </c>
      <c r="BC22" s="42" t="e">
        <v>#VALUE!</v>
      </c>
      <c r="BD22" s="42" t="e">
        <v>#VALUE!</v>
      </c>
      <c r="BE22" s="42" t="e">
        <v>#VALUE!</v>
      </c>
    </row>
    <row r="23" spans="1:57" ht="13.5" customHeight="1" x14ac:dyDescent="0.3">
      <c r="A23" s="93" t="s">
        <v>13</v>
      </c>
      <c r="B23" s="101" t="s">
        <v>33</v>
      </c>
      <c r="C23" s="95">
        <v>4</v>
      </c>
      <c r="D23" s="168" t="s">
        <v>502</v>
      </c>
      <c r="E23" s="38" t="s">
        <v>85</v>
      </c>
      <c r="F23" s="39" t="e">
        <f t="shared" si="0"/>
        <v>#REF!</v>
      </c>
      <c r="H23" s="37" t="e">
        <v>#REF!</v>
      </c>
      <c r="I23" s="37" t="e">
        <v>#REF!</v>
      </c>
      <c r="J23" s="37" t="e">
        <v>#REF!</v>
      </c>
      <c r="K23" s="37" t="e">
        <v>#REF!</v>
      </c>
      <c r="L23" s="37" t="e">
        <v>#REF!</v>
      </c>
      <c r="M23" s="37" t="e">
        <v>#REF!</v>
      </c>
      <c r="N23" s="37" t="e">
        <v>#REF!</v>
      </c>
      <c r="O23" s="37" t="e">
        <v>#REF!</v>
      </c>
      <c r="P23" s="37" t="e">
        <v>#REF!</v>
      </c>
      <c r="Q23" s="37" t="e">
        <v>#REF!</v>
      </c>
      <c r="R23" s="37" t="e">
        <v>#REF!</v>
      </c>
      <c r="S23" s="37" t="e">
        <v>#REF!</v>
      </c>
      <c r="T23" s="37" t="e">
        <v>#REF!</v>
      </c>
      <c r="U23" s="37" t="e">
        <v>#REF!</v>
      </c>
      <c r="V23" s="37" t="e">
        <v>#REF!</v>
      </c>
      <c r="Y23" s="42" t="e">
        <f t="shared" si="1"/>
        <v>#VALUE!</v>
      </c>
      <c r="Z23" s="42" t="e">
        <v>#VALUE!</v>
      </c>
      <c r="AA23" s="42" t="e">
        <v>#VALUE!</v>
      </c>
      <c r="AB23" s="42" t="e">
        <v>#VALUE!</v>
      </c>
      <c r="AC23" s="42" t="e">
        <v>#VALUE!</v>
      </c>
      <c r="AD23" s="42" t="e">
        <v>#VALUE!</v>
      </c>
      <c r="AE23" s="50" t="e">
        <v>#VALUE!</v>
      </c>
      <c r="AF23" s="42" t="e">
        <v>#VALUE!</v>
      </c>
      <c r="AG23" s="42" t="e">
        <v>#VALUE!</v>
      </c>
      <c r="AH23" s="42" t="e">
        <v>#VALUE!</v>
      </c>
      <c r="AI23" s="42" t="e">
        <v>#VALUE!</v>
      </c>
      <c r="AJ23" s="42" t="e">
        <v>#VALUE!</v>
      </c>
      <c r="AK23" s="42" t="e">
        <v>#VALUE!</v>
      </c>
      <c r="AL23" s="42" t="e">
        <v>#VALUE!</v>
      </c>
      <c r="AM23" s="42" t="e">
        <v>#VALUE!</v>
      </c>
      <c r="AN23" s="42" t="e">
        <v>#VALUE!</v>
      </c>
      <c r="AP23" s="51" t="e">
        <f t="shared" si="2"/>
        <v>#VALUE!</v>
      </c>
      <c r="AQ23" s="42" t="e">
        <v>#VALUE!</v>
      </c>
      <c r="AR23" s="42" t="e">
        <v>#VALUE!</v>
      </c>
      <c r="AS23" s="42" t="e">
        <v>#VALUE!</v>
      </c>
      <c r="AT23" s="42" t="e">
        <v>#VALUE!</v>
      </c>
      <c r="AU23" s="42" t="e">
        <v>#VALUE!</v>
      </c>
      <c r="AV23" s="50" t="e">
        <v>#VALUE!</v>
      </c>
      <c r="AW23" s="42" t="e">
        <v>#VALUE!</v>
      </c>
      <c r="AX23" s="42" t="e">
        <v>#VALUE!</v>
      </c>
      <c r="AY23" s="42" t="e">
        <v>#VALUE!</v>
      </c>
      <c r="AZ23" s="42" t="e">
        <v>#VALUE!</v>
      </c>
      <c r="BA23" s="42" t="e">
        <v>#VALUE!</v>
      </c>
      <c r="BB23" s="42" t="e">
        <v>#VALUE!</v>
      </c>
      <c r="BC23" s="42" t="e">
        <v>#VALUE!</v>
      </c>
      <c r="BD23" s="42" t="e">
        <v>#VALUE!</v>
      </c>
      <c r="BE23" s="42" t="e">
        <v>#VALUE!</v>
      </c>
    </row>
    <row r="24" spans="1:57" ht="13.5" customHeight="1" x14ac:dyDescent="0.3">
      <c r="A24" s="93" t="s">
        <v>13</v>
      </c>
      <c r="B24" s="101" t="s">
        <v>33</v>
      </c>
      <c r="C24" s="95">
        <v>5</v>
      </c>
      <c r="D24" s="168" t="s">
        <v>88</v>
      </c>
      <c r="E24" s="38" t="s">
        <v>85</v>
      </c>
      <c r="F24" s="39" t="e">
        <f t="shared" si="0"/>
        <v>#REF!</v>
      </c>
      <c r="H24" s="37" t="e">
        <v>#REF!</v>
      </c>
      <c r="I24" s="37" t="e">
        <v>#REF!</v>
      </c>
      <c r="J24" s="37" t="e">
        <v>#REF!</v>
      </c>
      <c r="K24" s="37" t="e">
        <v>#REF!</v>
      </c>
      <c r="L24" s="37" t="e">
        <v>#REF!</v>
      </c>
      <c r="M24" s="37" t="e">
        <v>#REF!</v>
      </c>
      <c r="N24" s="37" t="e">
        <v>#REF!</v>
      </c>
      <c r="O24" s="37" t="e">
        <v>#REF!</v>
      </c>
      <c r="P24" s="37" t="e">
        <v>#REF!</v>
      </c>
      <c r="Q24" s="37" t="e">
        <v>#REF!</v>
      </c>
      <c r="R24" s="37" t="e">
        <v>#REF!</v>
      </c>
      <c r="S24" s="37" t="e">
        <v>#REF!</v>
      </c>
      <c r="T24" s="37" t="e">
        <v>#REF!</v>
      </c>
      <c r="U24" s="37" t="e">
        <v>#REF!</v>
      </c>
      <c r="V24" s="37" t="e">
        <v>#REF!</v>
      </c>
      <c r="Y24" s="42" t="e">
        <f t="shared" si="1"/>
        <v>#VALUE!</v>
      </c>
      <c r="Z24" s="42" t="e">
        <v>#VALUE!</v>
      </c>
      <c r="AA24" s="42" t="e">
        <v>#VALUE!</v>
      </c>
      <c r="AB24" s="42" t="e">
        <v>#VALUE!</v>
      </c>
      <c r="AC24" s="42" t="e">
        <v>#VALUE!</v>
      </c>
      <c r="AD24" s="42" t="e">
        <v>#VALUE!</v>
      </c>
      <c r="AE24" s="50" t="e">
        <v>#VALUE!</v>
      </c>
      <c r="AF24" s="42" t="e">
        <v>#VALUE!</v>
      </c>
      <c r="AG24" s="42" t="e">
        <v>#VALUE!</v>
      </c>
      <c r="AH24" s="42" t="e">
        <v>#VALUE!</v>
      </c>
      <c r="AI24" s="42" t="e">
        <v>#VALUE!</v>
      </c>
      <c r="AJ24" s="42" t="e">
        <v>#VALUE!</v>
      </c>
      <c r="AK24" s="42" t="e">
        <v>#VALUE!</v>
      </c>
      <c r="AL24" s="42" t="e">
        <v>#VALUE!</v>
      </c>
      <c r="AM24" s="42" t="e">
        <v>#VALUE!</v>
      </c>
      <c r="AN24" s="42" t="e">
        <v>#VALUE!</v>
      </c>
      <c r="AP24" s="51" t="e">
        <f t="shared" si="2"/>
        <v>#VALUE!</v>
      </c>
      <c r="AQ24" s="42" t="e">
        <v>#VALUE!</v>
      </c>
      <c r="AR24" s="42" t="e">
        <v>#VALUE!</v>
      </c>
      <c r="AS24" s="42" t="e">
        <v>#VALUE!</v>
      </c>
      <c r="AT24" s="42" t="e">
        <v>#VALUE!</v>
      </c>
      <c r="AU24" s="42" t="e">
        <v>#VALUE!</v>
      </c>
      <c r="AV24" s="50" t="e">
        <v>#VALUE!</v>
      </c>
      <c r="AW24" s="42" t="e">
        <v>#VALUE!</v>
      </c>
      <c r="AX24" s="42" t="e">
        <v>#VALUE!</v>
      </c>
      <c r="AY24" s="42" t="e">
        <v>#VALUE!</v>
      </c>
      <c r="AZ24" s="42" t="e">
        <v>#VALUE!</v>
      </c>
      <c r="BA24" s="42" t="e">
        <v>#VALUE!</v>
      </c>
      <c r="BB24" s="42" t="e">
        <v>#VALUE!</v>
      </c>
      <c r="BC24" s="42" t="e">
        <v>#VALUE!</v>
      </c>
      <c r="BD24" s="42" t="e">
        <v>#VALUE!</v>
      </c>
      <c r="BE24" s="42" t="e">
        <v>#VALUE!</v>
      </c>
    </row>
    <row r="25" spans="1:57" ht="13.5" customHeight="1" x14ac:dyDescent="0.3">
      <c r="A25" s="93" t="s">
        <v>13</v>
      </c>
      <c r="B25" s="101" t="s">
        <v>33</v>
      </c>
      <c r="C25" s="95">
        <v>6</v>
      </c>
      <c r="D25" s="160" t="s">
        <v>98</v>
      </c>
      <c r="E25" s="38" t="s">
        <v>85</v>
      </c>
      <c r="F25" s="39" t="e">
        <f t="shared" si="0"/>
        <v>#REF!</v>
      </c>
      <c r="H25" s="37" t="e">
        <v>#REF!</v>
      </c>
      <c r="I25" s="37" t="e">
        <v>#REF!</v>
      </c>
      <c r="J25" s="37" t="e">
        <v>#REF!</v>
      </c>
      <c r="K25" s="37" t="e">
        <v>#REF!</v>
      </c>
      <c r="L25" s="37" t="e">
        <v>#REF!</v>
      </c>
      <c r="M25" s="37" t="e">
        <v>#REF!</v>
      </c>
      <c r="N25" s="37" t="e">
        <v>#REF!</v>
      </c>
      <c r="O25" s="37" t="e">
        <v>#REF!</v>
      </c>
      <c r="P25" s="37" t="e">
        <v>#REF!</v>
      </c>
      <c r="Q25" s="37" t="e">
        <v>#REF!</v>
      </c>
      <c r="R25" s="37" t="e">
        <v>#REF!</v>
      </c>
      <c r="S25" s="37" t="e">
        <v>#REF!</v>
      </c>
      <c r="T25" s="37" t="e">
        <v>#REF!</v>
      </c>
      <c r="U25" s="37" t="e">
        <v>#REF!</v>
      </c>
      <c r="V25" s="37" t="e">
        <v>#REF!</v>
      </c>
      <c r="Y25" s="42" t="e">
        <f t="shared" si="1"/>
        <v>#VALUE!</v>
      </c>
      <c r="Z25" s="42" t="e">
        <v>#VALUE!</v>
      </c>
      <c r="AA25" s="42" t="e">
        <v>#VALUE!</v>
      </c>
      <c r="AB25" s="42" t="e">
        <v>#VALUE!</v>
      </c>
      <c r="AC25" s="42" t="e">
        <v>#VALUE!</v>
      </c>
      <c r="AD25" s="42" t="e">
        <v>#VALUE!</v>
      </c>
      <c r="AE25" s="50" t="e">
        <v>#VALUE!</v>
      </c>
      <c r="AF25" s="42" t="e">
        <v>#VALUE!</v>
      </c>
      <c r="AG25" s="42" t="e">
        <v>#VALUE!</v>
      </c>
      <c r="AH25" s="42" t="e">
        <v>#VALUE!</v>
      </c>
      <c r="AI25" s="42" t="e">
        <v>#VALUE!</v>
      </c>
      <c r="AJ25" s="42" t="e">
        <v>#VALUE!</v>
      </c>
      <c r="AK25" s="42" t="e">
        <v>#VALUE!</v>
      </c>
      <c r="AL25" s="42" t="e">
        <v>#VALUE!</v>
      </c>
      <c r="AM25" s="42" t="e">
        <v>#VALUE!</v>
      </c>
      <c r="AN25" s="42" t="e">
        <v>#VALUE!</v>
      </c>
      <c r="AP25" s="51" t="e">
        <f t="shared" si="2"/>
        <v>#VALUE!</v>
      </c>
      <c r="AQ25" s="42" t="e">
        <v>#VALUE!</v>
      </c>
      <c r="AR25" s="42" t="e">
        <v>#VALUE!</v>
      </c>
      <c r="AS25" s="42" t="e">
        <v>#VALUE!</v>
      </c>
      <c r="AT25" s="42" t="e">
        <v>#VALUE!</v>
      </c>
      <c r="AU25" s="42" t="e">
        <v>#VALUE!</v>
      </c>
      <c r="AV25" s="50" t="e">
        <v>#VALUE!</v>
      </c>
      <c r="AW25" s="42" t="e">
        <v>#VALUE!</v>
      </c>
      <c r="AX25" s="42" t="e">
        <v>#VALUE!</v>
      </c>
      <c r="AY25" s="42" t="e">
        <v>#VALUE!</v>
      </c>
      <c r="AZ25" s="42" t="e">
        <v>#VALUE!</v>
      </c>
      <c r="BA25" s="42" t="e">
        <v>#VALUE!</v>
      </c>
      <c r="BB25" s="42" t="e">
        <v>#VALUE!</v>
      </c>
      <c r="BC25" s="42" t="e">
        <v>#VALUE!</v>
      </c>
      <c r="BD25" s="42" t="e">
        <v>#VALUE!</v>
      </c>
      <c r="BE25" s="42" t="e">
        <v>#VALUE!</v>
      </c>
    </row>
    <row r="26" spans="1:57" ht="13.5" customHeight="1" x14ac:dyDescent="0.3">
      <c r="A26" s="93" t="s">
        <v>13</v>
      </c>
      <c r="B26" s="101" t="s">
        <v>33</v>
      </c>
      <c r="C26" s="95">
        <v>7</v>
      </c>
      <c r="D26" s="160" t="s">
        <v>248</v>
      </c>
      <c r="E26" s="38" t="s">
        <v>85</v>
      </c>
      <c r="F26" s="39" t="e">
        <f t="shared" si="0"/>
        <v>#REF!</v>
      </c>
      <c r="H26" s="37" t="e">
        <v>#REF!</v>
      </c>
      <c r="I26" s="37" t="e">
        <v>#REF!</v>
      </c>
      <c r="J26" s="37" t="e">
        <v>#REF!</v>
      </c>
      <c r="K26" s="37" t="e">
        <v>#REF!</v>
      </c>
      <c r="L26" s="37" t="e">
        <v>#REF!</v>
      </c>
      <c r="M26" s="37" t="e">
        <v>#REF!</v>
      </c>
      <c r="N26" s="37" t="e">
        <v>#REF!</v>
      </c>
      <c r="O26" s="37" t="e">
        <v>#REF!</v>
      </c>
      <c r="P26" s="37" t="e">
        <v>#REF!</v>
      </c>
      <c r="Q26" s="37" t="e">
        <v>#REF!</v>
      </c>
      <c r="R26" s="37" t="e">
        <v>#REF!</v>
      </c>
      <c r="S26" s="37" t="e">
        <v>#REF!</v>
      </c>
      <c r="T26" s="37" t="e">
        <v>#REF!</v>
      </c>
      <c r="U26" s="37" t="e">
        <v>#REF!</v>
      </c>
      <c r="V26" s="37" t="e">
        <v>#REF!</v>
      </c>
      <c r="Y26" s="42" t="e">
        <f t="shared" si="1"/>
        <v>#VALUE!</v>
      </c>
      <c r="Z26" s="42" t="e">
        <v>#VALUE!</v>
      </c>
      <c r="AA26" s="42" t="e">
        <v>#VALUE!</v>
      </c>
      <c r="AB26" s="42" t="e">
        <v>#VALUE!</v>
      </c>
      <c r="AC26" s="42" t="e">
        <v>#VALUE!</v>
      </c>
      <c r="AD26" s="42" t="e">
        <v>#VALUE!</v>
      </c>
      <c r="AE26" s="50" t="e">
        <v>#VALUE!</v>
      </c>
      <c r="AF26" s="42" t="e">
        <v>#VALUE!</v>
      </c>
      <c r="AG26" s="42" t="e">
        <v>#VALUE!</v>
      </c>
      <c r="AH26" s="42" t="e">
        <v>#VALUE!</v>
      </c>
      <c r="AI26" s="42" t="e">
        <v>#VALUE!</v>
      </c>
      <c r="AJ26" s="42" t="e">
        <v>#VALUE!</v>
      </c>
      <c r="AK26" s="42" t="e">
        <v>#VALUE!</v>
      </c>
      <c r="AL26" s="42" t="e">
        <v>#VALUE!</v>
      </c>
      <c r="AM26" s="42" t="e">
        <v>#VALUE!</v>
      </c>
      <c r="AN26" s="42" t="e">
        <v>#VALUE!</v>
      </c>
      <c r="AP26" s="51" t="e">
        <f t="shared" si="2"/>
        <v>#VALUE!</v>
      </c>
      <c r="AQ26" s="42" t="e">
        <v>#VALUE!</v>
      </c>
      <c r="AR26" s="42" t="e">
        <v>#VALUE!</v>
      </c>
      <c r="AS26" s="42" t="e">
        <v>#VALUE!</v>
      </c>
      <c r="AT26" s="42" t="e">
        <v>#VALUE!</v>
      </c>
      <c r="AU26" s="42" t="e">
        <v>#VALUE!</v>
      </c>
      <c r="AV26" s="50" t="e">
        <v>#VALUE!</v>
      </c>
      <c r="AW26" s="42" t="e">
        <v>#VALUE!</v>
      </c>
      <c r="AX26" s="42" t="e">
        <v>#VALUE!</v>
      </c>
      <c r="AY26" s="42" t="e">
        <v>#VALUE!</v>
      </c>
      <c r="AZ26" s="42" t="e">
        <v>#VALUE!</v>
      </c>
      <c r="BA26" s="42" t="e">
        <v>#VALUE!</v>
      </c>
      <c r="BB26" s="42" t="e">
        <v>#VALUE!</v>
      </c>
      <c r="BC26" s="42" t="e">
        <v>#VALUE!</v>
      </c>
      <c r="BD26" s="42" t="e">
        <v>#VALUE!</v>
      </c>
      <c r="BE26" s="42" t="e">
        <v>#VALUE!</v>
      </c>
    </row>
    <row r="27" spans="1:57" ht="13.5" customHeight="1" x14ac:dyDescent="0.3">
      <c r="A27" s="93" t="s">
        <v>13</v>
      </c>
      <c r="B27" s="101" t="s">
        <v>33</v>
      </c>
      <c r="C27" s="95">
        <v>8</v>
      </c>
      <c r="D27" s="160" t="s">
        <v>419</v>
      </c>
      <c r="E27" s="38" t="s">
        <v>85</v>
      </c>
      <c r="F27" s="39" t="e">
        <f t="shared" si="0"/>
        <v>#REF!</v>
      </c>
      <c r="H27" s="37" t="e">
        <v>#REF!</v>
      </c>
      <c r="I27" s="37" t="e">
        <v>#REF!</v>
      </c>
      <c r="J27" s="37" t="e">
        <v>#REF!</v>
      </c>
      <c r="K27" s="37" t="e">
        <v>#REF!</v>
      </c>
      <c r="L27" s="37" t="e">
        <v>#REF!</v>
      </c>
      <c r="M27" s="37" t="e">
        <v>#REF!</v>
      </c>
      <c r="N27" s="37" t="e">
        <v>#REF!</v>
      </c>
      <c r="O27" s="37" t="e">
        <v>#REF!</v>
      </c>
      <c r="P27" s="37" t="e">
        <v>#REF!</v>
      </c>
      <c r="Q27" s="37" t="e">
        <v>#REF!</v>
      </c>
      <c r="R27" s="37" t="e">
        <v>#REF!</v>
      </c>
      <c r="S27" s="37" t="e">
        <v>#REF!</v>
      </c>
      <c r="T27" s="37" t="e">
        <v>#REF!</v>
      </c>
      <c r="U27" s="37" t="e">
        <v>#REF!</v>
      </c>
      <c r="V27" s="37" t="e">
        <v>#REF!</v>
      </c>
      <c r="Y27" s="42" t="e">
        <f t="shared" si="1"/>
        <v>#VALUE!</v>
      </c>
      <c r="Z27" s="42" t="e">
        <v>#VALUE!</v>
      </c>
      <c r="AA27" s="42" t="e">
        <v>#VALUE!</v>
      </c>
      <c r="AB27" s="42" t="e">
        <v>#VALUE!</v>
      </c>
      <c r="AC27" s="42" t="e">
        <v>#VALUE!</v>
      </c>
      <c r="AD27" s="42" t="e">
        <v>#VALUE!</v>
      </c>
      <c r="AE27" s="50" t="e">
        <v>#VALUE!</v>
      </c>
      <c r="AF27" s="42" t="e">
        <v>#VALUE!</v>
      </c>
      <c r="AG27" s="42" t="e">
        <v>#VALUE!</v>
      </c>
      <c r="AH27" s="42" t="e">
        <v>#VALUE!</v>
      </c>
      <c r="AI27" s="42" t="e">
        <v>#VALUE!</v>
      </c>
      <c r="AJ27" s="42" t="e">
        <v>#VALUE!</v>
      </c>
      <c r="AK27" s="42" t="e">
        <v>#VALUE!</v>
      </c>
      <c r="AL27" s="42" t="e">
        <v>#VALUE!</v>
      </c>
      <c r="AM27" s="42" t="e">
        <v>#VALUE!</v>
      </c>
      <c r="AN27" s="42" t="e">
        <v>#VALUE!</v>
      </c>
      <c r="AP27" s="51" t="e">
        <f t="shared" si="2"/>
        <v>#VALUE!</v>
      </c>
      <c r="AQ27" s="42" t="e">
        <v>#VALUE!</v>
      </c>
      <c r="AR27" s="42" t="e">
        <v>#VALUE!</v>
      </c>
      <c r="AS27" s="42" t="e">
        <v>#VALUE!</v>
      </c>
      <c r="AT27" s="42" t="e">
        <v>#VALUE!</v>
      </c>
      <c r="AU27" s="42" t="e">
        <v>#VALUE!</v>
      </c>
      <c r="AV27" s="50" t="e">
        <v>#VALUE!</v>
      </c>
      <c r="AW27" s="42" t="e">
        <v>#VALUE!</v>
      </c>
      <c r="AX27" s="42" t="e">
        <v>#VALUE!</v>
      </c>
      <c r="AY27" s="42" t="e">
        <v>#VALUE!</v>
      </c>
      <c r="AZ27" s="42" t="e">
        <v>#VALUE!</v>
      </c>
      <c r="BA27" s="42" t="e">
        <v>#VALUE!</v>
      </c>
      <c r="BB27" s="42" t="e">
        <v>#VALUE!</v>
      </c>
      <c r="BC27" s="42" t="e">
        <v>#VALUE!</v>
      </c>
      <c r="BD27" s="42" t="e">
        <v>#VALUE!</v>
      </c>
      <c r="BE27" s="42" t="e">
        <v>#VALUE!</v>
      </c>
    </row>
    <row r="28" spans="1:57" ht="13.5" customHeight="1" x14ac:dyDescent="0.3">
      <c r="A28" s="93" t="s">
        <v>13</v>
      </c>
      <c r="B28" s="101" t="s">
        <v>33</v>
      </c>
      <c r="C28" s="95">
        <v>9</v>
      </c>
      <c r="D28" s="168" t="s">
        <v>89</v>
      </c>
      <c r="E28" s="38" t="s">
        <v>85</v>
      </c>
      <c r="F28" s="39" t="e">
        <f t="shared" si="0"/>
        <v>#REF!</v>
      </c>
      <c r="H28" s="37" t="e">
        <v>#REF!</v>
      </c>
      <c r="I28" s="37" t="e">
        <v>#REF!</v>
      </c>
      <c r="J28" s="37" t="e">
        <v>#REF!</v>
      </c>
      <c r="K28" s="37" t="e">
        <v>#REF!</v>
      </c>
      <c r="L28" s="37" t="e">
        <v>#REF!</v>
      </c>
      <c r="M28" s="37" t="e">
        <v>#REF!</v>
      </c>
      <c r="N28" s="37" t="e">
        <v>#REF!</v>
      </c>
      <c r="O28" s="37" t="e">
        <v>#REF!</v>
      </c>
      <c r="P28" s="37" t="e">
        <v>#REF!</v>
      </c>
      <c r="Q28" s="37" t="e">
        <v>#REF!</v>
      </c>
      <c r="R28" s="37" t="e">
        <v>#REF!</v>
      </c>
      <c r="S28" s="37" t="e">
        <v>#REF!</v>
      </c>
      <c r="T28" s="37" t="e">
        <v>#REF!</v>
      </c>
      <c r="U28" s="37" t="e">
        <v>#REF!</v>
      </c>
      <c r="V28" s="37" t="e">
        <v>#REF!</v>
      </c>
      <c r="Y28" s="42" t="e">
        <f t="shared" si="1"/>
        <v>#VALUE!</v>
      </c>
      <c r="Z28" s="42" t="e">
        <v>#VALUE!</v>
      </c>
      <c r="AA28" s="42" t="e">
        <v>#VALUE!</v>
      </c>
      <c r="AB28" s="42" t="e">
        <v>#VALUE!</v>
      </c>
      <c r="AC28" s="42" t="e">
        <v>#VALUE!</v>
      </c>
      <c r="AD28" s="42" t="e">
        <v>#VALUE!</v>
      </c>
      <c r="AE28" s="50" t="e">
        <v>#VALUE!</v>
      </c>
      <c r="AF28" s="42" t="e">
        <v>#VALUE!</v>
      </c>
      <c r="AG28" s="42" t="e">
        <v>#VALUE!</v>
      </c>
      <c r="AH28" s="42" t="e">
        <v>#VALUE!</v>
      </c>
      <c r="AI28" s="42" t="e">
        <v>#VALUE!</v>
      </c>
      <c r="AJ28" s="42" t="e">
        <v>#VALUE!</v>
      </c>
      <c r="AK28" s="42" t="e">
        <v>#VALUE!</v>
      </c>
      <c r="AL28" s="42" t="e">
        <v>#VALUE!</v>
      </c>
      <c r="AM28" s="42" t="e">
        <v>#VALUE!</v>
      </c>
      <c r="AN28" s="42" t="e">
        <v>#VALUE!</v>
      </c>
      <c r="AP28" s="51" t="e">
        <f t="shared" si="2"/>
        <v>#VALUE!</v>
      </c>
      <c r="AQ28" s="42" t="e">
        <v>#VALUE!</v>
      </c>
      <c r="AR28" s="42" t="e">
        <v>#VALUE!</v>
      </c>
      <c r="AS28" s="42" t="e">
        <v>#VALUE!</v>
      </c>
      <c r="AT28" s="42" t="e">
        <v>#VALUE!</v>
      </c>
      <c r="AU28" s="42" t="e">
        <v>#VALUE!</v>
      </c>
      <c r="AV28" s="50" t="e">
        <v>#VALUE!</v>
      </c>
      <c r="AW28" s="42" t="e">
        <v>#VALUE!</v>
      </c>
      <c r="AX28" s="42" t="e">
        <v>#VALUE!</v>
      </c>
      <c r="AY28" s="42" t="e">
        <v>#VALUE!</v>
      </c>
      <c r="AZ28" s="42" t="e">
        <v>#VALUE!</v>
      </c>
      <c r="BA28" s="42" t="e">
        <v>#VALUE!</v>
      </c>
      <c r="BB28" s="42" t="e">
        <v>#VALUE!</v>
      </c>
      <c r="BC28" s="42" t="e">
        <v>#VALUE!</v>
      </c>
      <c r="BD28" s="42" t="e">
        <v>#VALUE!</v>
      </c>
      <c r="BE28" s="42" t="e">
        <v>#VALUE!</v>
      </c>
    </row>
    <row r="29" spans="1:57" ht="13.5" customHeight="1" x14ac:dyDescent="0.3">
      <c r="A29" s="93" t="s">
        <v>13</v>
      </c>
      <c r="B29" s="101" t="s">
        <v>33</v>
      </c>
      <c r="C29" s="95">
        <v>10</v>
      </c>
      <c r="D29" s="168" t="s">
        <v>94</v>
      </c>
      <c r="E29" s="38" t="s">
        <v>85</v>
      </c>
      <c r="F29" s="39" t="e">
        <f t="shared" si="0"/>
        <v>#REF!</v>
      </c>
      <c r="H29" s="37" t="e">
        <v>#REF!</v>
      </c>
      <c r="I29" s="37" t="e">
        <v>#REF!</v>
      </c>
      <c r="J29" s="37" t="e">
        <v>#REF!</v>
      </c>
      <c r="K29" s="37" t="e">
        <v>#REF!</v>
      </c>
      <c r="L29" s="37" t="e">
        <v>#REF!</v>
      </c>
      <c r="M29" s="37" t="e">
        <v>#REF!</v>
      </c>
      <c r="N29" s="37" t="e">
        <v>#REF!</v>
      </c>
      <c r="O29" s="37" t="e">
        <v>#REF!</v>
      </c>
      <c r="P29" s="37" t="e">
        <v>#REF!</v>
      </c>
      <c r="Q29" s="37" t="e">
        <v>#REF!</v>
      </c>
      <c r="R29" s="37" t="e">
        <v>#REF!</v>
      </c>
      <c r="S29" s="37" t="e">
        <v>#REF!</v>
      </c>
      <c r="T29" s="37" t="e">
        <v>#REF!</v>
      </c>
      <c r="U29" s="37" t="e">
        <v>#REF!</v>
      </c>
      <c r="V29" s="37" t="e">
        <v>#REF!</v>
      </c>
      <c r="Y29" s="42" t="e">
        <f t="shared" si="1"/>
        <v>#VALUE!</v>
      </c>
      <c r="Z29" s="42" t="e">
        <v>#VALUE!</v>
      </c>
      <c r="AA29" s="42" t="e">
        <v>#VALUE!</v>
      </c>
      <c r="AB29" s="42" t="e">
        <v>#VALUE!</v>
      </c>
      <c r="AC29" s="42" t="e">
        <v>#VALUE!</v>
      </c>
      <c r="AD29" s="42" t="e">
        <v>#VALUE!</v>
      </c>
      <c r="AE29" s="50" t="e">
        <v>#VALUE!</v>
      </c>
      <c r="AF29" s="42" t="e">
        <v>#VALUE!</v>
      </c>
      <c r="AG29" s="42" t="e">
        <v>#VALUE!</v>
      </c>
      <c r="AH29" s="42" t="e">
        <v>#VALUE!</v>
      </c>
      <c r="AI29" s="42" t="e">
        <v>#VALUE!</v>
      </c>
      <c r="AJ29" s="42" t="e">
        <v>#VALUE!</v>
      </c>
      <c r="AK29" s="42" t="e">
        <v>#VALUE!</v>
      </c>
      <c r="AL29" s="42" t="e">
        <v>#VALUE!</v>
      </c>
      <c r="AM29" s="42" t="e">
        <v>#VALUE!</v>
      </c>
      <c r="AN29" s="42" t="e">
        <v>#VALUE!</v>
      </c>
      <c r="AP29" s="51" t="e">
        <f t="shared" si="2"/>
        <v>#VALUE!</v>
      </c>
      <c r="AQ29" s="42" t="e">
        <v>#VALUE!</v>
      </c>
      <c r="AR29" s="42" t="e">
        <v>#VALUE!</v>
      </c>
      <c r="AS29" s="42" t="e">
        <v>#VALUE!</v>
      </c>
      <c r="AT29" s="42" t="e">
        <v>#VALUE!</v>
      </c>
      <c r="AU29" s="42" t="e">
        <v>#VALUE!</v>
      </c>
      <c r="AV29" s="50" t="e">
        <v>#VALUE!</v>
      </c>
      <c r="AW29" s="42" t="e">
        <v>#VALUE!</v>
      </c>
      <c r="AX29" s="42" t="e">
        <v>#VALUE!</v>
      </c>
      <c r="AY29" s="42" t="e">
        <v>#VALUE!</v>
      </c>
      <c r="AZ29" s="42" t="e">
        <v>#VALUE!</v>
      </c>
      <c r="BA29" s="42" t="e">
        <v>#VALUE!</v>
      </c>
      <c r="BB29" s="42" t="e">
        <v>#VALUE!</v>
      </c>
      <c r="BC29" s="42" t="e">
        <v>#VALUE!</v>
      </c>
      <c r="BD29" s="42" t="e">
        <v>#VALUE!</v>
      </c>
      <c r="BE29" s="42" t="e">
        <v>#VALUE!</v>
      </c>
    </row>
    <row r="30" spans="1:57" ht="13.5" customHeight="1" x14ac:dyDescent="0.3">
      <c r="A30" s="93" t="s">
        <v>13</v>
      </c>
      <c r="B30" s="101" t="s">
        <v>33</v>
      </c>
      <c r="C30" s="95">
        <v>11</v>
      </c>
      <c r="D30" s="159" t="s">
        <v>87</v>
      </c>
      <c r="E30" s="38" t="s">
        <v>85</v>
      </c>
      <c r="F30" s="39" t="e">
        <f t="shared" si="0"/>
        <v>#REF!</v>
      </c>
      <c r="H30" s="37" t="e">
        <v>#REF!</v>
      </c>
      <c r="I30" s="37" t="e">
        <v>#REF!</v>
      </c>
      <c r="J30" s="37" t="e">
        <v>#REF!</v>
      </c>
      <c r="K30" s="37" t="e">
        <v>#REF!</v>
      </c>
      <c r="L30" s="37" t="e">
        <v>#REF!</v>
      </c>
      <c r="M30" s="37" t="e">
        <v>#REF!</v>
      </c>
      <c r="N30" s="37" t="e">
        <v>#REF!</v>
      </c>
      <c r="O30" s="37" t="e">
        <v>#REF!</v>
      </c>
      <c r="P30" s="37" t="e">
        <v>#REF!</v>
      </c>
      <c r="Q30" s="37" t="e">
        <v>#REF!</v>
      </c>
      <c r="R30" s="37" t="e">
        <v>#REF!</v>
      </c>
      <c r="S30" s="37" t="e">
        <v>#REF!</v>
      </c>
      <c r="T30" s="37" t="e">
        <v>#REF!</v>
      </c>
      <c r="U30" s="37" t="e">
        <v>#REF!</v>
      </c>
      <c r="V30" s="37" t="e">
        <v>#REF!</v>
      </c>
      <c r="Y30" s="42" t="e">
        <f t="shared" si="1"/>
        <v>#VALUE!</v>
      </c>
      <c r="Z30" s="42" t="e">
        <v>#VALUE!</v>
      </c>
      <c r="AA30" s="42" t="e">
        <v>#VALUE!</v>
      </c>
      <c r="AB30" s="42" t="e">
        <v>#VALUE!</v>
      </c>
      <c r="AC30" s="42" t="e">
        <v>#VALUE!</v>
      </c>
      <c r="AD30" s="42" t="e">
        <v>#VALUE!</v>
      </c>
      <c r="AE30" s="50" t="e">
        <v>#VALUE!</v>
      </c>
      <c r="AF30" s="42" t="e">
        <v>#VALUE!</v>
      </c>
      <c r="AG30" s="42" t="e">
        <v>#VALUE!</v>
      </c>
      <c r="AH30" s="42" t="e">
        <v>#VALUE!</v>
      </c>
      <c r="AI30" s="42" t="e">
        <v>#VALUE!</v>
      </c>
      <c r="AJ30" s="42" t="e">
        <v>#VALUE!</v>
      </c>
      <c r="AK30" s="42" t="e">
        <v>#VALUE!</v>
      </c>
      <c r="AL30" s="42" t="e">
        <v>#VALUE!</v>
      </c>
      <c r="AM30" s="42" t="e">
        <v>#VALUE!</v>
      </c>
      <c r="AN30" s="42" t="e">
        <v>#VALUE!</v>
      </c>
      <c r="AP30" s="51" t="e">
        <f t="shared" si="2"/>
        <v>#VALUE!</v>
      </c>
      <c r="AQ30" s="42" t="e">
        <v>#VALUE!</v>
      </c>
      <c r="AR30" s="42" t="e">
        <v>#VALUE!</v>
      </c>
      <c r="AS30" s="42" t="e">
        <v>#VALUE!</v>
      </c>
      <c r="AT30" s="42" t="e">
        <v>#VALUE!</v>
      </c>
      <c r="AU30" s="42" t="e">
        <v>#VALUE!</v>
      </c>
      <c r="AV30" s="50" t="e">
        <v>#VALUE!</v>
      </c>
      <c r="AW30" s="42" t="e">
        <v>#VALUE!</v>
      </c>
      <c r="AX30" s="42" t="e">
        <v>#VALUE!</v>
      </c>
      <c r="AY30" s="42" t="e">
        <v>#VALUE!</v>
      </c>
      <c r="AZ30" s="42" t="e">
        <v>#VALUE!</v>
      </c>
      <c r="BA30" s="42" t="e">
        <v>#VALUE!</v>
      </c>
      <c r="BB30" s="42" t="e">
        <v>#VALUE!</v>
      </c>
      <c r="BC30" s="42" t="e">
        <v>#VALUE!</v>
      </c>
      <c r="BD30" s="42" t="e">
        <v>#VALUE!</v>
      </c>
      <c r="BE30" s="42" t="e">
        <v>#VALUE!</v>
      </c>
    </row>
    <row r="31" spans="1:57" ht="13.5" customHeight="1" x14ac:dyDescent="0.3">
      <c r="A31" s="93" t="s">
        <v>13</v>
      </c>
      <c r="B31" s="101" t="s">
        <v>33</v>
      </c>
      <c r="C31" s="95">
        <v>12</v>
      </c>
      <c r="D31" s="159" t="s">
        <v>87</v>
      </c>
      <c r="E31" s="38" t="s">
        <v>85</v>
      </c>
      <c r="F31" s="39" t="e">
        <f t="shared" si="0"/>
        <v>#REF!</v>
      </c>
      <c r="H31" s="37" t="e">
        <v>#REF!</v>
      </c>
      <c r="I31" s="37" t="e">
        <v>#REF!</v>
      </c>
      <c r="J31" s="37" t="e">
        <v>#REF!</v>
      </c>
      <c r="K31" s="37" t="e">
        <v>#REF!</v>
      </c>
      <c r="L31" s="37" t="e">
        <v>#REF!</v>
      </c>
      <c r="M31" s="37" t="e">
        <v>#REF!</v>
      </c>
      <c r="N31" s="37" t="e">
        <v>#REF!</v>
      </c>
      <c r="O31" s="37" t="e">
        <v>#REF!</v>
      </c>
      <c r="P31" s="37" t="e">
        <v>#REF!</v>
      </c>
      <c r="Q31" s="37" t="e">
        <v>#REF!</v>
      </c>
      <c r="R31" s="37" t="e">
        <v>#REF!</v>
      </c>
      <c r="S31" s="37" t="e">
        <v>#REF!</v>
      </c>
      <c r="T31" s="37" t="e">
        <v>#REF!</v>
      </c>
      <c r="U31" s="37" t="e">
        <v>#REF!</v>
      </c>
      <c r="V31" s="37" t="e">
        <v>#REF!</v>
      </c>
      <c r="Y31" s="42" t="e">
        <f t="shared" si="1"/>
        <v>#VALUE!</v>
      </c>
      <c r="Z31" s="42" t="e">
        <v>#VALUE!</v>
      </c>
      <c r="AA31" s="42" t="e">
        <v>#VALUE!</v>
      </c>
      <c r="AB31" s="42" t="e">
        <v>#VALUE!</v>
      </c>
      <c r="AC31" s="42" t="e">
        <v>#VALUE!</v>
      </c>
      <c r="AD31" s="42" t="e">
        <v>#VALUE!</v>
      </c>
      <c r="AE31" s="50" t="e">
        <v>#VALUE!</v>
      </c>
      <c r="AF31" s="42" t="e">
        <v>#VALUE!</v>
      </c>
      <c r="AG31" s="42" t="e">
        <v>#VALUE!</v>
      </c>
      <c r="AH31" s="42" t="e">
        <v>#VALUE!</v>
      </c>
      <c r="AI31" s="42" t="e">
        <v>#VALUE!</v>
      </c>
      <c r="AJ31" s="42" t="e">
        <v>#VALUE!</v>
      </c>
      <c r="AK31" s="42" t="e">
        <v>#VALUE!</v>
      </c>
      <c r="AL31" s="42" t="e">
        <v>#VALUE!</v>
      </c>
      <c r="AM31" s="42" t="e">
        <v>#VALUE!</v>
      </c>
      <c r="AN31" s="42" t="e">
        <v>#VALUE!</v>
      </c>
      <c r="AP31" s="51" t="e">
        <f t="shared" si="2"/>
        <v>#VALUE!</v>
      </c>
      <c r="AQ31" s="42" t="e">
        <v>#VALUE!</v>
      </c>
      <c r="AR31" s="42" t="e">
        <v>#VALUE!</v>
      </c>
      <c r="AS31" s="42" t="e">
        <v>#VALUE!</v>
      </c>
      <c r="AT31" s="42" t="e">
        <v>#VALUE!</v>
      </c>
      <c r="AU31" s="42" t="e">
        <v>#VALUE!</v>
      </c>
      <c r="AV31" s="50" t="e">
        <v>#VALUE!</v>
      </c>
      <c r="AW31" s="42" t="e">
        <v>#VALUE!</v>
      </c>
      <c r="AX31" s="42" t="e">
        <v>#VALUE!</v>
      </c>
      <c r="AY31" s="42" t="e">
        <v>#VALUE!</v>
      </c>
      <c r="AZ31" s="42" t="e">
        <v>#VALUE!</v>
      </c>
      <c r="BA31" s="42" t="e">
        <v>#VALUE!</v>
      </c>
      <c r="BB31" s="42" t="e">
        <v>#VALUE!</v>
      </c>
      <c r="BC31" s="42" t="e">
        <v>#VALUE!</v>
      </c>
      <c r="BD31" s="42" t="e">
        <v>#VALUE!</v>
      </c>
      <c r="BE31" s="42" t="e">
        <v>#VALUE!</v>
      </c>
    </row>
    <row r="32" spans="1:57" ht="13.5" customHeight="1" x14ac:dyDescent="0.3">
      <c r="A32" s="93" t="s">
        <v>13</v>
      </c>
      <c r="B32" s="101" t="s">
        <v>33</v>
      </c>
      <c r="C32" s="95">
        <v>13</v>
      </c>
      <c r="D32" s="159" t="s">
        <v>87</v>
      </c>
      <c r="E32" s="38" t="s">
        <v>85</v>
      </c>
      <c r="F32" s="39" t="e">
        <f t="shared" si="0"/>
        <v>#REF!</v>
      </c>
      <c r="H32" s="37" t="e">
        <v>#REF!</v>
      </c>
      <c r="I32" s="37" t="e">
        <v>#REF!</v>
      </c>
      <c r="J32" s="37" t="e">
        <v>#REF!</v>
      </c>
      <c r="K32" s="37" t="e">
        <v>#REF!</v>
      </c>
      <c r="L32" s="37" t="e">
        <v>#REF!</v>
      </c>
      <c r="M32" s="37" t="e">
        <v>#REF!</v>
      </c>
      <c r="N32" s="37" t="e">
        <v>#REF!</v>
      </c>
      <c r="O32" s="37" t="e">
        <v>#REF!</v>
      </c>
      <c r="P32" s="37" t="e">
        <v>#REF!</v>
      </c>
      <c r="Q32" s="37" t="e">
        <v>#REF!</v>
      </c>
      <c r="R32" s="37" t="e">
        <v>#REF!</v>
      </c>
      <c r="S32" s="37" t="e">
        <v>#REF!</v>
      </c>
      <c r="T32" s="37" t="e">
        <v>#REF!</v>
      </c>
      <c r="U32" s="37" t="e">
        <v>#REF!</v>
      </c>
      <c r="V32" s="37" t="e">
        <v>#REF!</v>
      </c>
      <c r="Y32" s="42" t="e">
        <f t="shared" si="1"/>
        <v>#VALUE!</v>
      </c>
      <c r="Z32" s="42" t="e">
        <v>#VALUE!</v>
      </c>
      <c r="AA32" s="42" t="e">
        <v>#VALUE!</v>
      </c>
      <c r="AB32" s="42" t="e">
        <v>#VALUE!</v>
      </c>
      <c r="AC32" s="42" t="e">
        <v>#VALUE!</v>
      </c>
      <c r="AD32" s="42" t="e">
        <v>#VALUE!</v>
      </c>
      <c r="AE32" s="50" t="e">
        <v>#VALUE!</v>
      </c>
      <c r="AF32" s="42" t="e">
        <v>#VALUE!</v>
      </c>
      <c r="AG32" s="42" t="e">
        <v>#VALUE!</v>
      </c>
      <c r="AH32" s="42" t="e">
        <v>#VALUE!</v>
      </c>
      <c r="AI32" s="42" t="e">
        <v>#VALUE!</v>
      </c>
      <c r="AJ32" s="42" t="e">
        <v>#VALUE!</v>
      </c>
      <c r="AK32" s="42" t="e">
        <v>#VALUE!</v>
      </c>
      <c r="AL32" s="42" t="e">
        <v>#VALUE!</v>
      </c>
      <c r="AM32" s="42" t="e">
        <v>#VALUE!</v>
      </c>
      <c r="AN32" s="42" t="e">
        <v>#VALUE!</v>
      </c>
      <c r="AP32" s="51" t="e">
        <f t="shared" si="2"/>
        <v>#VALUE!</v>
      </c>
      <c r="AQ32" s="42" t="e">
        <v>#VALUE!</v>
      </c>
      <c r="AR32" s="42" t="e">
        <v>#VALUE!</v>
      </c>
      <c r="AS32" s="42" t="e">
        <v>#VALUE!</v>
      </c>
      <c r="AT32" s="42" t="e">
        <v>#VALUE!</v>
      </c>
      <c r="AU32" s="42" t="e">
        <v>#VALUE!</v>
      </c>
      <c r="AV32" s="50" t="e">
        <v>#VALUE!</v>
      </c>
      <c r="AW32" s="42" t="e">
        <v>#VALUE!</v>
      </c>
      <c r="AX32" s="42" t="e">
        <v>#VALUE!</v>
      </c>
      <c r="AY32" s="42" t="e">
        <v>#VALUE!</v>
      </c>
      <c r="AZ32" s="42" t="e">
        <v>#VALUE!</v>
      </c>
      <c r="BA32" s="42" t="e">
        <v>#VALUE!</v>
      </c>
      <c r="BB32" s="42" t="e">
        <v>#VALUE!</v>
      </c>
      <c r="BC32" s="42" t="e">
        <v>#VALUE!</v>
      </c>
      <c r="BD32" s="42" t="e">
        <v>#VALUE!</v>
      </c>
      <c r="BE32" s="42" t="e">
        <v>#VALUE!</v>
      </c>
    </row>
    <row r="33" spans="1:57" ht="13.5" customHeight="1" x14ac:dyDescent="0.3">
      <c r="A33" s="93" t="s">
        <v>13</v>
      </c>
      <c r="B33" s="101" t="s">
        <v>33</v>
      </c>
      <c r="C33" s="95">
        <v>14</v>
      </c>
      <c r="D33" s="159" t="s">
        <v>87</v>
      </c>
      <c r="E33" s="38" t="s">
        <v>85</v>
      </c>
      <c r="F33" s="39" t="e">
        <f t="shared" si="0"/>
        <v>#REF!</v>
      </c>
      <c r="H33" s="37" t="e">
        <v>#REF!</v>
      </c>
      <c r="I33" s="37" t="e">
        <v>#REF!</v>
      </c>
      <c r="J33" s="37" t="e">
        <v>#REF!</v>
      </c>
      <c r="K33" s="37" t="e">
        <v>#REF!</v>
      </c>
      <c r="L33" s="37" t="e">
        <v>#REF!</v>
      </c>
      <c r="M33" s="37" t="e">
        <v>#REF!</v>
      </c>
      <c r="N33" s="37" t="e">
        <v>#REF!</v>
      </c>
      <c r="O33" s="37" t="e">
        <v>#REF!</v>
      </c>
      <c r="P33" s="37" t="e">
        <v>#REF!</v>
      </c>
      <c r="Q33" s="37" t="e">
        <v>#REF!</v>
      </c>
      <c r="R33" s="37" t="e">
        <v>#REF!</v>
      </c>
      <c r="S33" s="37" t="e">
        <v>#REF!</v>
      </c>
      <c r="T33" s="37" t="e">
        <v>#REF!</v>
      </c>
      <c r="U33" s="37" t="e">
        <v>#REF!</v>
      </c>
      <c r="V33" s="37" t="e">
        <v>#REF!</v>
      </c>
      <c r="Y33" s="42" t="e">
        <f t="shared" si="1"/>
        <v>#VALUE!</v>
      </c>
      <c r="Z33" s="42" t="e">
        <v>#VALUE!</v>
      </c>
      <c r="AA33" s="42" t="e">
        <v>#VALUE!</v>
      </c>
      <c r="AB33" s="42" t="e">
        <v>#VALUE!</v>
      </c>
      <c r="AC33" s="42" t="e">
        <v>#VALUE!</v>
      </c>
      <c r="AD33" s="42" t="e">
        <v>#VALUE!</v>
      </c>
      <c r="AE33" s="50" t="e">
        <v>#VALUE!</v>
      </c>
      <c r="AF33" s="42" t="e">
        <v>#VALUE!</v>
      </c>
      <c r="AG33" s="42" t="e">
        <v>#VALUE!</v>
      </c>
      <c r="AH33" s="42" t="e">
        <v>#VALUE!</v>
      </c>
      <c r="AI33" s="42" t="e">
        <v>#VALUE!</v>
      </c>
      <c r="AJ33" s="42" t="e">
        <v>#VALUE!</v>
      </c>
      <c r="AK33" s="42" t="e">
        <v>#VALUE!</v>
      </c>
      <c r="AL33" s="42" t="e">
        <v>#VALUE!</v>
      </c>
      <c r="AM33" s="42" t="e">
        <v>#VALUE!</v>
      </c>
      <c r="AN33" s="42" t="e">
        <v>#VALUE!</v>
      </c>
      <c r="AP33" s="51" t="e">
        <f t="shared" si="2"/>
        <v>#VALUE!</v>
      </c>
      <c r="AQ33" s="42" t="e">
        <v>#VALUE!</v>
      </c>
      <c r="AR33" s="42" t="e">
        <v>#VALUE!</v>
      </c>
      <c r="AS33" s="42" t="e">
        <v>#VALUE!</v>
      </c>
      <c r="AT33" s="42" t="e">
        <v>#VALUE!</v>
      </c>
      <c r="AU33" s="42" t="e">
        <v>#VALUE!</v>
      </c>
      <c r="AV33" s="50" t="e">
        <v>#VALUE!</v>
      </c>
      <c r="AW33" s="42" t="e">
        <v>#VALUE!</v>
      </c>
      <c r="AX33" s="42" t="e">
        <v>#VALUE!</v>
      </c>
      <c r="AY33" s="42" t="e">
        <v>#VALUE!</v>
      </c>
      <c r="AZ33" s="42" t="e">
        <v>#VALUE!</v>
      </c>
      <c r="BA33" s="42" t="e">
        <v>#VALUE!</v>
      </c>
      <c r="BB33" s="42" t="e">
        <v>#VALUE!</v>
      </c>
      <c r="BC33" s="42" t="e">
        <v>#VALUE!</v>
      </c>
      <c r="BD33" s="42" t="e">
        <v>#VALUE!</v>
      </c>
      <c r="BE33" s="42" t="e">
        <v>#VALUE!</v>
      </c>
    </row>
    <row r="34" spans="1:57" ht="13.5" customHeight="1" x14ac:dyDescent="0.3">
      <c r="A34" s="93"/>
      <c r="B34" s="93"/>
      <c r="C34" s="93"/>
      <c r="D34" s="159"/>
      <c r="H34" s="37" t="e">
        <v>#REF!</v>
      </c>
      <c r="I34" s="37" t="e">
        <v>#REF!</v>
      </c>
      <c r="J34" s="37" t="e">
        <v>#REF!</v>
      </c>
      <c r="K34" s="37" t="e">
        <v>#REF!</v>
      </c>
      <c r="L34" s="37" t="e">
        <v>#REF!</v>
      </c>
      <c r="M34" s="37" t="e">
        <v>#REF!</v>
      </c>
      <c r="N34" s="37" t="e">
        <v>#REF!</v>
      </c>
      <c r="O34" s="37" t="e">
        <v>#REF!</v>
      </c>
      <c r="P34" s="37" t="e">
        <v>#REF!</v>
      </c>
      <c r="Q34" s="37" t="e">
        <v>#REF!</v>
      </c>
      <c r="R34" s="37" t="e">
        <v>#REF!</v>
      </c>
      <c r="S34" s="37" t="e">
        <v>#REF!</v>
      </c>
      <c r="T34" s="37" t="e">
        <v>#REF!</v>
      </c>
      <c r="U34" s="37" t="e">
        <v>#REF!</v>
      </c>
      <c r="V34" s="37" t="e">
        <v>#REF!</v>
      </c>
      <c r="Y34" s="42" t="e">
        <f t="shared" si="1"/>
        <v>#VALUE!</v>
      </c>
      <c r="Z34" s="42" t="e">
        <v>#VALUE!</v>
      </c>
      <c r="AA34" s="42" t="e">
        <v>#VALUE!</v>
      </c>
      <c r="AB34" s="42" t="e">
        <v>#VALUE!</v>
      </c>
      <c r="AC34" s="42" t="e">
        <v>#VALUE!</v>
      </c>
      <c r="AD34" s="42" t="e">
        <v>#VALUE!</v>
      </c>
      <c r="AE34" s="50" t="e">
        <v>#VALUE!</v>
      </c>
      <c r="AF34" s="42" t="e">
        <v>#VALUE!</v>
      </c>
      <c r="AG34" s="42" t="e">
        <v>#VALUE!</v>
      </c>
      <c r="AH34" s="42" t="e">
        <v>#VALUE!</v>
      </c>
      <c r="AI34" s="42" t="e">
        <v>#VALUE!</v>
      </c>
      <c r="AJ34" s="42" t="e">
        <v>#VALUE!</v>
      </c>
      <c r="AK34" s="42" t="e">
        <v>#VALUE!</v>
      </c>
      <c r="AL34" s="42" t="e">
        <v>#VALUE!</v>
      </c>
      <c r="AM34" s="42" t="e">
        <v>#VALUE!</v>
      </c>
      <c r="AN34" s="42" t="e">
        <v>#VALUE!</v>
      </c>
      <c r="AP34" s="51" t="e">
        <f t="shared" si="2"/>
        <v>#VALUE!</v>
      </c>
      <c r="AQ34" s="42" t="e">
        <v>#VALUE!</v>
      </c>
      <c r="AR34" s="42" t="e">
        <v>#VALUE!</v>
      </c>
      <c r="AS34" s="42" t="e">
        <v>#VALUE!</v>
      </c>
      <c r="AT34" s="42" t="e">
        <v>#VALUE!</v>
      </c>
      <c r="AU34" s="42" t="e">
        <v>#VALUE!</v>
      </c>
      <c r="AV34" s="50" t="e">
        <v>#VALUE!</v>
      </c>
      <c r="AW34" s="42" t="e">
        <v>#VALUE!</v>
      </c>
      <c r="AX34" s="42" t="e">
        <v>#VALUE!</v>
      </c>
      <c r="AY34" s="42" t="e">
        <v>#VALUE!</v>
      </c>
      <c r="AZ34" s="42" t="e">
        <v>#VALUE!</v>
      </c>
      <c r="BA34" s="42" t="e">
        <v>#VALUE!</v>
      </c>
      <c r="BB34" s="42" t="e">
        <v>#VALUE!</v>
      </c>
      <c r="BC34" s="42" t="e">
        <v>#VALUE!</v>
      </c>
      <c r="BD34" s="42" t="e">
        <v>#VALUE!</v>
      </c>
      <c r="BE34" s="42" t="e">
        <v>#VALUE!</v>
      </c>
    </row>
    <row r="35" spans="1:57" ht="13.5" customHeight="1" x14ac:dyDescent="0.3">
      <c r="A35" s="98" t="s">
        <v>13</v>
      </c>
      <c r="B35" s="158" t="s">
        <v>207</v>
      </c>
      <c r="C35" s="93"/>
      <c r="D35" s="159"/>
      <c r="H35" s="37" t="e">
        <v>#REF!</v>
      </c>
      <c r="I35" s="37" t="e">
        <v>#REF!</v>
      </c>
      <c r="J35" s="37" t="e">
        <v>#REF!</v>
      </c>
      <c r="K35" s="37" t="e">
        <v>#REF!</v>
      </c>
      <c r="L35" s="37" t="e">
        <v>#REF!</v>
      </c>
      <c r="M35" s="37" t="e">
        <v>#REF!</v>
      </c>
      <c r="N35" s="37" t="e">
        <v>#REF!</v>
      </c>
      <c r="O35" s="37" t="e">
        <v>#REF!</v>
      </c>
      <c r="P35" s="37" t="e">
        <v>#REF!</v>
      </c>
      <c r="Q35" s="37" t="e">
        <v>#REF!</v>
      </c>
      <c r="R35" s="37" t="e">
        <v>#REF!</v>
      </c>
      <c r="S35" s="37" t="e">
        <v>#REF!</v>
      </c>
      <c r="T35" s="37" t="e">
        <v>#REF!</v>
      </c>
      <c r="U35" s="37" t="e">
        <v>#REF!</v>
      </c>
      <c r="V35" s="37" t="e">
        <v>#REF!</v>
      </c>
      <c r="Y35" s="42" t="e">
        <f t="shared" si="1"/>
        <v>#VALUE!</v>
      </c>
      <c r="Z35" s="42" t="e">
        <v>#VALUE!</v>
      </c>
      <c r="AA35" s="42" t="e">
        <v>#VALUE!</v>
      </c>
      <c r="AB35" s="42" t="e">
        <v>#VALUE!</v>
      </c>
      <c r="AC35" s="42" t="e">
        <v>#VALUE!</v>
      </c>
      <c r="AD35" s="42" t="e">
        <v>#VALUE!</v>
      </c>
      <c r="AE35" s="50" t="e">
        <v>#VALUE!</v>
      </c>
      <c r="AF35" s="42" t="e">
        <v>#VALUE!</v>
      </c>
      <c r="AG35" s="42" t="e">
        <v>#VALUE!</v>
      </c>
      <c r="AH35" s="42" t="e">
        <v>#VALUE!</v>
      </c>
      <c r="AI35" s="42" t="e">
        <v>#VALUE!</v>
      </c>
      <c r="AJ35" s="42" t="e">
        <v>#VALUE!</v>
      </c>
      <c r="AK35" s="42" t="e">
        <v>#VALUE!</v>
      </c>
      <c r="AL35" s="42" t="e">
        <v>#VALUE!</v>
      </c>
      <c r="AM35" s="42" t="e">
        <v>#VALUE!</v>
      </c>
      <c r="AN35" s="42" t="e">
        <v>#VALUE!</v>
      </c>
      <c r="AP35" s="51" t="e">
        <f t="shared" si="2"/>
        <v>#VALUE!</v>
      </c>
      <c r="AQ35" s="42" t="e">
        <v>#VALUE!</v>
      </c>
      <c r="AR35" s="42" t="e">
        <v>#VALUE!</v>
      </c>
      <c r="AS35" s="42" t="e">
        <v>#VALUE!</v>
      </c>
      <c r="AT35" s="42" t="e">
        <v>#VALUE!</v>
      </c>
      <c r="AU35" s="42" t="e">
        <v>#VALUE!</v>
      </c>
      <c r="AV35" s="50" t="e">
        <v>#VALUE!</v>
      </c>
      <c r="AW35" s="42" t="e">
        <v>#VALUE!</v>
      </c>
      <c r="AX35" s="42" t="e">
        <v>#VALUE!</v>
      </c>
      <c r="AY35" s="42" t="e">
        <v>#VALUE!</v>
      </c>
      <c r="AZ35" s="42" t="e">
        <v>#VALUE!</v>
      </c>
      <c r="BA35" s="42" t="e">
        <v>#VALUE!</v>
      </c>
      <c r="BB35" s="42" t="e">
        <v>#VALUE!</v>
      </c>
      <c r="BC35" s="42" t="e">
        <v>#VALUE!</v>
      </c>
      <c r="BD35" s="42" t="e">
        <v>#VALUE!</v>
      </c>
      <c r="BE35" s="42" t="e">
        <v>#VALUE!</v>
      </c>
    </row>
    <row r="36" spans="1:57" ht="13.5" customHeight="1" x14ac:dyDescent="0.3">
      <c r="A36" s="93" t="s">
        <v>13</v>
      </c>
      <c r="B36" s="159" t="s">
        <v>207</v>
      </c>
      <c r="C36" s="95">
        <v>1</v>
      </c>
      <c r="D36" s="420" t="s">
        <v>209</v>
      </c>
      <c r="E36" s="38" t="s">
        <v>85</v>
      </c>
      <c r="F36" s="39" t="e">
        <f t="shared" si="0"/>
        <v>#REF!</v>
      </c>
      <c r="H36" s="37" t="e">
        <v>#REF!</v>
      </c>
      <c r="I36" s="37" t="e">
        <v>#REF!</v>
      </c>
      <c r="J36" s="37" t="e">
        <v>#REF!</v>
      </c>
      <c r="K36" s="37" t="e">
        <v>#REF!</v>
      </c>
      <c r="L36" s="37" t="e">
        <v>#REF!</v>
      </c>
      <c r="M36" s="37" t="e">
        <v>#REF!</v>
      </c>
      <c r="N36" s="37" t="e">
        <v>#REF!</v>
      </c>
      <c r="O36" s="37" t="e">
        <v>#REF!</v>
      </c>
      <c r="P36" s="37" t="e">
        <v>#REF!</v>
      </c>
      <c r="Q36" s="37" t="e">
        <v>#REF!</v>
      </c>
      <c r="R36" s="37" t="e">
        <v>#REF!</v>
      </c>
      <c r="S36" s="37" t="e">
        <v>#REF!</v>
      </c>
      <c r="T36" s="37" t="e">
        <v>#REF!</v>
      </c>
      <c r="U36" s="37" t="e">
        <v>#REF!</v>
      </c>
      <c r="V36" s="37" t="e">
        <v>#REF!</v>
      </c>
      <c r="Y36" s="42" t="e">
        <f t="shared" si="1"/>
        <v>#VALUE!</v>
      </c>
      <c r="Z36" s="42" t="e">
        <v>#VALUE!</v>
      </c>
      <c r="AA36" s="42" t="e">
        <v>#VALUE!</v>
      </c>
      <c r="AB36" s="42" t="e">
        <v>#VALUE!</v>
      </c>
      <c r="AC36" s="42" t="e">
        <v>#VALUE!</v>
      </c>
      <c r="AD36" s="42" t="e">
        <v>#VALUE!</v>
      </c>
      <c r="AE36" s="50" t="e">
        <v>#VALUE!</v>
      </c>
      <c r="AF36" s="42" t="e">
        <v>#VALUE!</v>
      </c>
      <c r="AG36" s="42" t="e">
        <v>#VALUE!</v>
      </c>
      <c r="AH36" s="42" t="e">
        <v>#VALUE!</v>
      </c>
      <c r="AI36" s="42" t="e">
        <v>#VALUE!</v>
      </c>
      <c r="AJ36" s="42" t="e">
        <v>#VALUE!</v>
      </c>
      <c r="AK36" s="42" t="e">
        <v>#VALUE!</v>
      </c>
      <c r="AL36" s="42" t="e">
        <v>#VALUE!</v>
      </c>
      <c r="AM36" s="42" t="e">
        <v>#VALUE!</v>
      </c>
      <c r="AN36" s="42" t="e">
        <v>#VALUE!</v>
      </c>
      <c r="AP36" s="51" t="e">
        <f t="shared" si="2"/>
        <v>#VALUE!</v>
      </c>
      <c r="AQ36" s="42" t="e">
        <v>#VALUE!</v>
      </c>
      <c r="AR36" s="42" t="e">
        <v>#VALUE!</v>
      </c>
      <c r="AS36" s="42" t="e">
        <v>#VALUE!</v>
      </c>
      <c r="AT36" s="42" t="e">
        <v>#VALUE!</v>
      </c>
      <c r="AU36" s="42" t="e">
        <v>#VALUE!</v>
      </c>
      <c r="AV36" s="50" t="e">
        <v>#VALUE!</v>
      </c>
      <c r="AW36" s="42" t="e">
        <v>#VALUE!</v>
      </c>
      <c r="AX36" s="42" t="e">
        <v>#VALUE!</v>
      </c>
      <c r="AY36" s="42" t="e">
        <v>#VALUE!</v>
      </c>
      <c r="AZ36" s="42" t="e">
        <v>#VALUE!</v>
      </c>
      <c r="BA36" s="42" t="e">
        <v>#VALUE!</v>
      </c>
      <c r="BB36" s="42" t="e">
        <v>#VALUE!</v>
      </c>
      <c r="BC36" s="42" t="e">
        <v>#VALUE!</v>
      </c>
      <c r="BD36" s="42" t="e">
        <v>#VALUE!</v>
      </c>
      <c r="BE36" s="42" t="e">
        <v>#VALUE!</v>
      </c>
    </row>
    <row r="37" spans="1:57" ht="13.5" customHeight="1" x14ac:dyDescent="0.3">
      <c r="A37" s="93" t="s">
        <v>13</v>
      </c>
      <c r="B37" s="159" t="s">
        <v>207</v>
      </c>
      <c r="C37" s="95">
        <v>2</v>
      </c>
      <c r="D37" s="420" t="s">
        <v>214</v>
      </c>
      <c r="E37" s="38" t="s">
        <v>85</v>
      </c>
      <c r="F37" s="39" t="e">
        <f t="shared" si="0"/>
        <v>#REF!</v>
      </c>
      <c r="H37" s="37" t="e">
        <v>#REF!</v>
      </c>
      <c r="I37" s="37" t="e">
        <v>#REF!</v>
      </c>
      <c r="J37" s="37" t="e">
        <v>#REF!</v>
      </c>
      <c r="K37" s="37" t="e">
        <v>#REF!</v>
      </c>
      <c r="L37" s="37" t="e">
        <v>#REF!</v>
      </c>
      <c r="M37" s="37" t="e">
        <v>#REF!</v>
      </c>
      <c r="N37" s="37" t="e">
        <v>#REF!</v>
      </c>
      <c r="O37" s="37" t="e">
        <v>#REF!</v>
      </c>
      <c r="P37" s="37" t="e">
        <v>#REF!</v>
      </c>
      <c r="Q37" s="37" t="e">
        <v>#REF!</v>
      </c>
      <c r="R37" s="37" t="e">
        <v>#REF!</v>
      </c>
      <c r="S37" s="37" t="e">
        <v>#REF!</v>
      </c>
      <c r="T37" s="37" t="e">
        <v>#REF!</v>
      </c>
      <c r="U37" s="37" t="e">
        <v>#REF!</v>
      </c>
      <c r="V37" s="37" t="e">
        <v>#REF!</v>
      </c>
      <c r="Y37" s="42" t="e">
        <f t="shared" si="1"/>
        <v>#VALUE!</v>
      </c>
      <c r="Z37" s="42" t="e">
        <v>#VALUE!</v>
      </c>
      <c r="AA37" s="42" t="e">
        <v>#VALUE!</v>
      </c>
      <c r="AB37" s="42" t="e">
        <v>#VALUE!</v>
      </c>
      <c r="AC37" s="42" t="e">
        <v>#VALUE!</v>
      </c>
      <c r="AD37" s="42" t="e">
        <v>#VALUE!</v>
      </c>
      <c r="AE37" s="50" t="e">
        <v>#VALUE!</v>
      </c>
      <c r="AF37" s="42" t="e">
        <v>#VALUE!</v>
      </c>
      <c r="AG37" s="42" t="e">
        <v>#VALUE!</v>
      </c>
      <c r="AH37" s="42" t="e">
        <v>#VALUE!</v>
      </c>
      <c r="AI37" s="42" t="e">
        <v>#VALUE!</v>
      </c>
      <c r="AJ37" s="42" t="e">
        <v>#VALUE!</v>
      </c>
      <c r="AK37" s="42" t="e">
        <v>#VALUE!</v>
      </c>
      <c r="AL37" s="42" t="e">
        <v>#VALUE!</v>
      </c>
      <c r="AM37" s="42" t="e">
        <v>#VALUE!</v>
      </c>
      <c r="AN37" s="42" t="e">
        <v>#VALUE!</v>
      </c>
      <c r="AP37" s="51" t="e">
        <f t="shared" si="2"/>
        <v>#VALUE!</v>
      </c>
      <c r="AQ37" s="42" t="e">
        <v>#VALUE!</v>
      </c>
      <c r="AR37" s="42" t="e">
        <v>#VALUE!</v>
      </c>
      <c r="AS37" s="42" t="e">
        <v>#VALUE!</v>
      </c>
      <c r="AT37" s="42" t="e">
        <v>#VALUE!</v>
      </c>
      <c r="AU37" s="42" t="e">
        <v>#VALUE!</v>
      </c>
      <c r="AV37" s="50" t="e">
        <v>#VALUE!</v>
      </c>
      <c r="AW37" s="42" t="e">
        <v>#VALUE!</v>
      </c>
      <c r="AX37" s="42" t="e">
        <v>#VALUE!</v>
      </c>
      <c r="AY37" s="42" t="e">
        <v>#VALUE!</v>
      </c>
      <c r="AZ37" s="42" t="e">
        <v>#VALUE!</v>
      </c>
      <c r="BA37" s="42" t="e">
        <v>#VALUE!</v>
      </c>
      <c r="BB37" s="42" t="e">
        <v>#VALUE!</v>
      </c>
      <c r="BC37" s="42" t="e">
        <v>#VALUE!</v>
      </c>
      <c r="BD37" s="42" t="e">
        <v>#VALUE!</v>
      </c>
      <c r="BE37" s="42" t="e">
        <v>#VALUE!</v>
      </c>
    </row>
    <row r="38" spans="1:57" ht="13.5" customHeight="1" x14ac:dyDescent="0.3">
      <c r="A38" s="93" t="s">
        <v>13</v>
      </c>
      <c r="B38" s="159" t="s">
        <v>207</v>
      </c>
      <c r="C38" s="95">
        <v>3</v>
      </c>
      <c r="D38" s="420" t="s">
        <v>222</v>
      </c>
      <c r="E38" s="38" t="s">
        <v>85</v>
      </c>
      <c r="F38" s="39" t="e">
        <f t="shared" si="0"/>
        <v>#REF!</v>
      </c>
      <c r="H38" s="37" t="e">
        <v>#REF!</v>
      </c>
      <c r="I38" s="37" t="e">
        <v>#REF!</v>
      </c>
      <c r="J38" s="37" t="e">
        <v>#REF!</v>
      </c>
      <c r="K38" s="37" t="e">
        <v>#REF!</v>
      </c>
      <c r="L38" s="37" t="e">
        <v>#REF!</v>
      </c>
      <c r="M38" s="37" t="e">
        <v>#REF!</v>
      </c>
      <c r="N38" s="37" t="e">
        <v>#REF!</v>
      </c>
      <c r="O38" s="37" t="e">
        <v>#REF!</v>
      </c>
      <c r="P38" s="37" t="e">
        <v>#REF!</v>
      </c>
      <c r="Q38" s="37" t="e">
        <v>#REF!</v>
      </c>
      <c r="R38" s="37" t="e">
        <v>#REF!</v>
      </c>
      <c r="S38" s="37" t="e">
        <v>#REF!</v>
      </c>
      <c r="T38" s="37" t="e">
        <v>#REF!</v>
      </c>
      <c r="U38" s="37" t="e">
        <v>#REF!</v>
      </c>
      <c r="V38" s="37" t="e">
        <v>#REF!</v>
      </c>
      <c r="Y38" s="42" t="e">
        <f t="shared" si="1"/>
        <v>#VALUE!</v>
      </c>
      <c r="Z38" s="42" t="e">
        <v>#VALUE!</v>
      </c>
      <c r="AA38" s="42" t="e">
        <v>#VALUE!</v>
      </c>
      <c r="AB38" s="42" t="e">
        <v>#VALUE!</v>
      </c>
      <c r="AC38" s="42" t="e">
        <v>#VALUE!</v>
      </c>
      <c r="AD38" s="42" t="e">
        <v>#VALUE!</v>
      </c>
      <c r="AE38" s="50" t="e">
        <v>#VALUE!</v>
      </c>
      <c r="AF38" s="42" t="e">
        <v>#VALUE!</v>
      </c>
      <c r="AG38" s="42" t="e">
        <v>#VALUE!</v>
      </c>
      <c r="AH38" s="42" t="e">
        <v>#VALUE!</v>
      </c>
      <c r="AI38" s="42" t="e">
        <v>#VALUE!</v>
      </c>
      <c r="AJ38" s="42" t="e">
        <v>#VALUE!</v>
      </c>
      <c r="AK38" s="42" t="e">
        <v>#VALUE!</v>
      </c>
      <c r="AL38" s="42" t="e">
        <v>#VALUE!</v>
      </c>
      <c r="AM38" s="42" t="e">
        <v>#VALUE!</v>
      </c>
      <c r="AN38" s="42" t="e">
        <v>#VALUE!</v>
      </c>
      <c r="AP38" s="51" t="e">
        <f t="shared" si="2"/>
        <v>#VALUE!</v>
      </c>
      <c r="AQ38" s="42" t="e">
        <v>#VALUE!</v>
      </c>
      <c r="AR38" s="42" t="e">
        <v>#VALUE!</v>
      </c>
      <c r="AS38" s="42" t="e">
        <v>#VALUE!</v>
      </c>
      <c r="AT38" s="42" t="e">
        <v>#VALUE!</v>
      </c>
      <c r="AU38" s="42" t="e">
        <v>#VALUE!</v>
      </c>
      <c r="AV38" s="50" t="e">
        <v>#VALUE!</v>
      </c>
      <c r="AW38" s="42" t="e">
        <v>#VALUE!</v>
      </c>
      <c r="AX38" s="42" t="e">
        <v>#VALUE!</v>
      </c>
      <c r="AY38" s="42" t="e">
        <v>#VALUE!</v>
      </c>
      <c r="AZ38" s="42" t="e">
        <v>#VALUE!</v>
      </c>
      <c r="BA38" s="42" t="e">
        <v>#VALUE!</v>
      </c>
      <c r="BB38" s="42" t="e">
        <v>#VALUE!</v>
      </c>
      <c r="BC38" s="42" t="e">
        <v>#VALUE!</v>
      </c>
      <c r="BD38" s="42" t="e">
        <v>#VALUE!</v>
      </c>
      <c r="BE38" s="42" t="e">
        <v>#VALUE!</v>
      </c>
    </row>
    <row r="39" spans="1:57" ht="13.5" customHeight="1" x14ac:dyDescent="0.3">
      <c r="A39" s="93" t="s">
        <v>13</v>
      </c>
      <c r="B39" s="159" t="s">
        <v>207</v>
      </c>
      <c r="C39" s="95">
        <v>4</v>
      </c>
      <c r="D39" s="420" t="s">
        <v>340</v>
      </c>
      <c r="E39" s="38" t="s">
        <v>85</v>
      </c>
      <c r="F39" s="39" t="e">
        <f t="shared" si="0"/>
        <v>#REF!</v>
      </c>
      <c r="H39" s="37" t="e">
        <v>#REF!</v>
      </c>
      <c r="I39" s="37" t="e">
        <v>#REF!</v>
      </c>
      <c r="J39" s="37" t="e">
        <v>#REF!</v>
      </c>
      <c r="K39" s="37" t="e">
        <v>#REF!</v>
      </c>
      <c r="L39" s="37" t="e">
        <v>#REF!</v>
      </c>
      <c r="M39" s="37" t="e">
        <v>#REF!</v>
      </c>
      <c r="N39" s="37" t="e">
        <v>#REF!</v>
      </c>
      <c r="O39" s="37" t="e">
        <v>#REF!</v>
      </c>
      <c r="P39" s="37" t="e">
        <v>#REF!</v>
      </c>
      <c r="Q39" s="37" t="e">
        <v>#REF!</v>
      </c>
      <c r="R39" s="37" t="e">
        <v>#REF!</v>
      </c>
      <c r="S39" s="37" t="e">
        <v>#REF!</v>
      </c>
      <c r="T39" s="37" t="e">
        <v>#REF!</v>
      </c>
      <c r="U39" s="37" t="e">
        <v>#REF!</v>
      </c>
      <c r="V39" s="37" t="e">
        <v>#REF!</v>
      </c>
      <c r="Y39" s="42" t="e">
        <f t="shared" si="1"/>
        <v>#VALUE!</v>
      </c>
      <c r="Z39" s="42" t="e">
        <v>#VALUE!</v>
      </c>
      <c r="AA39" s="42" t="e">
        <v>#VALUE!</v>
      </c>
      <c r="AB39" s="42" t="e">
        <v>#VALUE!</v>
      </c>
      <c r="AC39" s="42" t="e">
        <v>#VALUE!</v>
      </c>
      <c r="AD39" s="42" t="e">
        <v>#VALUE!</v>
      </c>
      <c r="AE39" s="50" t="e">
        <v>#VALUE!</v>
      </c>
      <c r="AF39" s="42" t="e">
        <v>#VALUE!</v>
      </c>
      <c r="AG39" s="42" t="e">
        <v>#VALUE!</v>
      </c>
      <c r="AH39" s="42" t="e">
        <v>#VALUE!</v>
      </c>
      <c r="AI39" s="42" t="e">
        <v>#VALUE!</v>
      </c>
      <c r="AJ39" s="42" t="e">
        <v>#VALUE!</v>
      </c>
      <c r="AK39" s="42" t="e">
        <v>#VALUE!</v>
      </c>
      <c r="AL39" s="42" t="e">
        <v>#VALUE!</v>
      </c>
      <c r="AM39" s="42" t="e">
        <v>#VALUE!</v>
      </c>
      <c r="AN39" s="42" t="e">
        <v>#VALUE!</v>
      </c>
      <c r="AP39" s="51" t="e">
        <f t="shared" si="2"/>
        <v>#VALUE!</v>
      </c>
      <c r="AQ39" s="42" t="e">
        <v>#VALUE!</v>
      </c>
      <c r="AR39" s="42" t="e">
        <v>#VALUE!</v>
      </c>
      <c r="AS39" s="42" t="e">
        <v>#VALUE!</v>
      </c>
      <c r="AT39" s="42" t="e">
        <v>#VALUE!</v>
      </c>
      <c r="AU39" s="42" t="e">
        <v>#VALUE!</v>
      </c>
      <c r="AV39" s="50" t="e">
        <v>#VALUE!</v>
      </c>
      <c r="AW39" s="42" t="e">
        <v>#VALUE!</v>
      </c>
      <c r="AX39" s="42" t="e">
        <v>#VALUE!</v>
      </c>
      <c r="AY39" s="42" t="e">
        <v>#VALUE!</v>
      </c>
      <c r="AZ39" s="42" t="e">
        <v>#VALUE!</v>
      </c>
      <c r="BA39" s="42" t="e">
        <v>#VALUE!</v>
      </c>
      <c r="BB39" s="42" t="e">
        <v>#VALUE!</v>
      </c>
      <c r="BC39" s="42" t="e">
        <v>#VALUE!</v>
      </c>
      <c r="BD39" s="42" t="e">
        <v>#VALUE!</v>
      </c>
      <c r="BE39" s="42" t="e">
        <v>#VALUE!</v>
      </c>
    </row>
    <row r="40" spans="1:57" ht="13.5" customHeight="1" x14ac:dyDescent="0.3">
      <c r="A40" s="93" t="s">
        <v>13</v>
      </c>
      <c r="B40" s="159" t="s">
        <v>207</v>
      </c>
      <c r="C40" s="95">
        <v>5</v>
      </c>
      <c r="D40" s="420" t="s">
        <v>341</v>
      </c>
      <c r="E40" s="38" t="s">
        <v>85</v>
      </c>
      <c r="F40" s="39" t="e">
        <f t="shared" si="0"/>
        <v>#REF!</v>
      </c>
      <c r="H40" s="37" t="e">
        <v>#REF!</v>
      </c>
      <c r="I40" s="37" t="e">
        <v>#REF!</v>
      </c>
      <c r="J40" s="37" t="e">
        <v>#REF!</v>
      </c>
      <c r="K40" s="37" t="e">
        <v>#REF!</v>
      </c>
      <c r="L40" s="37" t="e">
        <v>#REF!</v>
      </c>
      <c r="M40" s="37" t="e">
        <v>#REF!</v>
      </c>
      <c r="N40" s="37" t="e">
        <v>#REF!</v>
      </c>
      <c r="O40" s="37" t="e">
        <v>#REF!</v>
      </c>
      <c r="P40" s="37" t="e">
        <v>#REF!</v>
      </c>
      <c r="Q40" s="37" t="e">
        <v>#REF!</v>
      </c>
      <c r="R40" s="37" t="e">
        <v>#REF!</v>
      </c>
      <c r="S40" s="37" t="e">
        <v>#REF!</v>
      </c>
      <c r="T40" s="37" t="e">
        <v>#REF!</v>
      </c>
      <c r="U40" s="37" t="e">
        <v>#REF!</v>
      </c>
      <c r="V40" s="37" t="e">
        <v>#REF!</v>
      </c>
      <c r="Y40" s="42" t="e">
        <f t="shared" si="1"/>
        <v>#VALUE!</v>
      </c>
      <c r="Z40" s="42" t="e">
        <v>#VALUE!</v>
      </c>
      <c r="AA40" s="42" t="e">
        <v>#VALUE!</v>
      </c>
      <c r="AB40" s="42" t="e">
        <v>#VALUE!</v>
      </c>
      <c r="AC40" s="42" t="e">
        <v>#VALUE!</v>
      </c>
      <c r="AD40" s="42" t="e">
        <v>#VALUE!</v>
      </c>
      <c r="AE40" s="50" t="e">
        <v>#VALUE!</v>
      </c>
      <c r="AF40" s="42" t="e">
        <v>#VALUE!</v>
      </c>
      <c r="AG40" s="42" t="e">
        <v>#VALUE!</v>
      </c>
      <c r="AH40" s="42" t="e">
        <v>#VALUE!</v>
      </c>
      <c r="AI40" s="42" t="e">
        <v>#VALUE!</v>
      </c>
      <c r="AJ40" s="42" t="e">
        <v>#VALUE!</v>
      </c>
      <c r="AK40" s="42" t="e">
        <v>#VALUE!</v>
      </c>
      <c r="AL40" s="42" t="e">
        <v>#VALUE!</v>
      </c>
      <c r="AM40" s="42" t="e">
        <v>#VALUE!</v>
      </c>
      <c r="AN40" s="42" t="e">
        <v>#VALUE!</v>
      </c>
      <c r="AP40" s="51" t="e">
        <f t="shared" si="2"/>
        <v>#VALUE!</v>
      </c>
      <c r="AQ40" s="42" t="e">
        <v>#VALUE!</v>
      </c>
      <c r="AR40" s="42" t="e">
        <v>#VALUE!</v>
      </c>
      <c r="AS40" s="42" t="e">
        <v>#VALUE!</v>
      </c>
      <c r="AT40" s="42" t="e">
        <v>#VALUE!</v>
      </c>
      <c r="AU40" s="42" t="e">
        <v>#VALUE!</v>
      </c>
      <c r="AV40" s="50" t="e">
        <v>#VALUE!</v>
      </c>
      <c r="AW40" s="42" t="e">
        <v>#VALUE!</v>
      </c>
      <c r="AX40" s="42" t="e">
        <v>#VALUE!</v>
      </c>
      <c r="AY40" s="42" t="e">
        <v>#VALUE!</v>
      </c>
      <c r="AZ40" s="42" t="e">
        <v>#VALUE!</v>
      </c>
      <c r="BA40" s="42" t="e">
        <v>#VALUE!</v>
      </c>
      <c r="BB40" s="42" t="e">
        <v>#VALUE!</v>
      </c>
      <c r="BC40" s="42" t="e">
        <v>#VALUE!</v>
      </c>
      <c r="BD40" s="42" t="e">
        <v>#VALUE!</v>
      </c>
      <c r="BE40" s="42" t="e">
        <v>#VALUE!</v>
      </c>
    </row>
    <row r="41" spans="1:57" ht="13.5" customHeight="1" x14ac:dyDescent="0.3">
      <c r="A41" s="93" t="s">
        <v>13</v>
      </c>
      <c r="B41" s="159" t="s">
        <v>207</v>
      </c>
      <c r="C41" s="95">
        <v>6</v>
      </c>
      <c r="D41" s="420" t="s">
        <v>342</v>
      </c>
      <c r="E41" s="38" t="s">
        <v>85</v>
      </c>
      <c r="F41" s="39" t="e">
        <f t="shared" si="0"/>
        <v>#REF!</v>
      </c>
      <c r="H41" s="37" t="e">
        <v>#REF!</v>
      </c>
      <c r="I41" s="37" t="e">
        <v>#REF!</v>
      </c>
      <c r="J41" s="37" t="e">
        <v>#REF!</v>
      </c>
      <c r="K41" s="37" t="e">
        <v>#REF!</v>
      </c>
      <c r="L41" s="37" t="e">
        <v>#REF!</v>
      </c>
      <c r="M41" s="37" t="e">
        <v>#REF!</v>
      </c>
      <c r="N41" s="37" t="e">
        <v>#REF!</v>
      </c>
      <c r="O41" s="37" t="e">
        <v>#REF!</v>
      </c>
      <c r="P41" s="37" t="e">
        <v>#REF!</v>
      </c>
      <c r="Q41" s="37" t="e">
        <v>#REF!</v>
      </c>
      <c r="R41" s="37" t="e">
        <v>#REF!</v>
      </c>
      <c r="S41" s="37" t="e">
        <v>#REF!</v>
      </c>
      <c r="T41" s="37" t="e">
        <v>#REF!</v>
      </c>
      <c r="U41" s="37" t="e">
        <v>#REF!</v>
      </c>
      <c r="V41" s="37" t="e">
        <v>#REF!</v>
      </c>
      <c r="Y41" s="42" t="e">
        <f t="shared" si="1"/>
        <v>#VALUE!</v>
      </c>
      <c r="Z41" s="42" t="e">
        <v>#VALUE!</v>
      </c>
      <c r="AA41" s="42" t="e">
        <v>#VALUE!</v>
      </c>
      <c r="AB41" s="42" t="e">
        <v>#VALUE!</v>
      </c>
      <c r="AC41" s="42" t="e">
        <v>#VALUE!</v>
      </c>
      <c r="AD41" s="42" t="e">
        <v>#VALUE!</v>
      </c>
      <c r="AE41" s="50" t="e">
        <v>#VALUE!</v>
      </c>
      <c r="AF41" s="42" t="e">
        <v>#VALUE!</v>
      </c>
      <c r="AG41" s="42" t="e">
        <v>#VALUE!</v>
      </c>
      <c r="AH41" s="42" t="e">
        <v>#VALUE!</v>
      </c>
      <c r="AI41" s="42" t="e">
        <v>#VALUE!</v>
      </c>
      <c r="AJ41" s="42" t="e">
        <v>#VALUE!</v>
      </c>
      <c r="AK41" s="42" t="e">
        <v>#VALUE!</v>
      </c>
      <c r="AL41" s="42" t="e">
        <v>#VALUE!</v>
      </c>
      <c r="AM41" s="42" t="e">
        <v>#VALUE!</v>
      </c>
      <c r="AN41" s="42" t="e">
        <v>#VALUE!</v>
      </c>
      <c r="AP41" s="51" t="e">
        <f t="shared" si="2"/>
        <v>#VALUE!</v>
      </c>
      <c r="AQ41" s="42" t="e">
        <v>#VALUE!</v>
      </c>
      <c r="AR41" s="42" t="e">
        <v>#VALUE!</v>
      </c>
      <c r="AS41" s="42" t="e">
        <v>#VALUE!</v>
      </c>
      <c r="AT41" s="42" t="e">
        <v>#VALUE!</v>
      </c>
      <c r="AU41" s="42" t="e">
        <v>#VALUE!</v>
      </c>
      <c r="AV41" s="50" t="e">
        <v>#VALUE!</v>
      </c>
      <c r="AW41" s="42" t="e">
        <v>#VALUE!</v>
      </c>
      <c r="AX41" s="42" t="e">
        <v>#VALUE!</v>
      </c>
      <c r="AY41" s="42" t="e">
        <v>#VALUE!</v>
      </c>
      <c r="AZ41" s="42" t="e">
        <v>#VALUE!</v>
      </c>
      <c r="BA41" s="42" t="e">
        <v>#VALUE!</v>
      </c>
      <c r="BB41" s="42" t="e">
        <v>#VALUE!</v>
      </c>
      <c r="BC41" s="42" t="e">
        <v>#VALUE!</v>
      </c>
      <c r="BD41" s="42" t="e">
        <v>#VALUE!</v>
      </c>
      <c r="BE41" s="42" t="e">
        <v>#VALUE!</v>
      </c>
    </row>
    <row r="42" spans="1:57" ht="13.5" customHeight="1" x14ac:dyDescent="0.3">
      <c r="A42" s="93" t="s">
        <v>13</v>
      </c>
      <c r="B42" s="159" t="s">
        <v>207</v>
      </c>
      <c r="C42" s="95">
        <v>7</v>
      </c>
      <c r="D42" s="420" t="s">
        <v>343</v>
      </c>
      <c r="E42" s="38" t="s">
        <v>85</v>
      </c>
      <c r="F42" s="39" t="e">
        <f t="shared" si="0"/>
        <v>#REF!</v>
      </c>
      <c r="H42" s="37" t="e">
        <v>#REF!</v>
      </c>
      <c r="I42" s="37" t="e">
        <v>#REF!</v>
      </c>
      <c r="J42" s="37" t="e">
        <v>#REF!</v>
      </c>
      <c r="K42" s="37" t="e">
        <v>#REF!</v>
      </c>
      <c r="L42" s="37" t="e">
        <v>#REF!</v>
      </c>
      <c r="M42" s="37" t="e">
        <v>#REF!</v>
      </c>
      <c r="N42" s="37" t="e">
        <v>#REF!</v>
      </c>
      <c r="O42" s="37" t="e">
        <v>#REF!</v>
      </c>
      <c r="P42" s="37" t="e">
        <v>#REF!</v>
      </c>
      <c r="Q42" s="37" t="e">
        <v>#REF!</v>
      </c>
      <c r="R42" s="37" t="e">
        <v>#REF!</v>
      </c>
      <c r="S42" s="37" t="e">
        <v>#REF!</v>
      </c>
      <c r="T42" s="37" t="e">
        <v>#REF!</v>
      </c>
      <c r="U42" s="37" t="e">
        <v>#REF!</v>
      </c>
      <c r="V42" s="37" t="e">
        <v>#REF!</v>
      </c>
      <c r="Y42" s="42" t="e">
        <f t="shared" si="1"/>
        <v>#VALUE!</v>
      </c>
      <c r="Z42" s="42" t="e">
        <v>#VALUE!</v>
      </c>
      <c r="AA42" s="42" t="e">
        <v>#VALUE!</v>
      </c>
      <c r="AB42" s="42" t="e">
        <v>#VALUE!</v>
      </c>
      <c r="AC42" s="42" t="e">
        <v>#VALUE!</v>
      </c>
      <c r="AD42" s="42" t="e">
        <v>#VALUE!</v>
      </c>
      <c r="AE42" s="50" t="e">
        <v>#VALUE!</v>
      </c>
      <c r="AF42" s="42" t="e">
        <v>#VALUE!</v>
      </c>
      <c r="AG42" s="42" t="e">
        <v>#VALUE!</v>
      </c>
      <c r="AH42" s="42" t="e">
        <v>#VALUE!</v>
      </c>
      <c r="AI42" s="42" t="e">
        <v>#VALUE!</v>
      </c>
      <c r="AJ42" s="42" t="e">
        <v>#VALUE!</v>
      </c>
      <c r="AK42" s="42" t="e">
        <v>#VALUE!</v>
      </c>
      <c r="AL42" s="42" t="e">
        <v>#VALUE!</v>
      </c>
      <c r="AM42" s="42" t="e">
        <v>#VALUE!</v>
      </c>
      <c r="AN42" s="42" t="e">
        <v>#VALUE!</v>
      </c>
      <c r="AP42" s="51" t="e">
        <f t="shared" si="2"/>
        <v>#VALUE!</v>
      </c>
      <c r="AQ42" s="42" t="e">
        <v>#VALUE!</v>
      </c>
      <c r="AR42" s="42" t="e">
        <v>#VALUE!</v>
      </c>
      <c r="AS42" s="42" t="e">
        <v>#VALUE!</v>
      </c>
      <c r="AT42" s="42" t="e">
        <v>#VALUE!</v>
      </c>
      <c r="AU42" s="42" t="e">
        <v>#VALUE!</v>
      </c>
      <c r="AV42" s="50" t="e">
        <v>#VALUE!</v>
      </c>
      <c r="AW42" s="42" t="e">
        <v>#VALUE!</v>
      </c>
      <c r="AX42" s="42" t="e">
        <v>#VALUE!</v>
      </c>
      <c r="AY42" s="42" t="e">
        <v>#VALUE!</v>
      </c>
      <c r="AZ42" s="42" t="e">
        <v>#VALUE!</v>
      </c>
      <c r="BA42" s="42" t="e">
        <v>#VALUE!</v>
      </c>
      <c r="BB42" s="42" t="e">
        <v>#VALUE!</v>
      </c>
      <c r="BC42" s="42" t="e">
        <v>#VALUE!</v>
      </c>
      <c r="BD42" s="42" t="e">
        <v>#VALUE!</v>
      </c>
      <c r="BE42" s="42" t="e">
        <v>#VALUE!</v>
      </c>
    </row>
    <row r="43" spans="1:57" ht="13.5" customHeight="1" x14ac:dyDescent="0.3">
      <c r="A43" s="93" t="s">
        <v>13</v>
      </c>
      <c r="B43" s="159" t="s">
        <v>207</v>
      </c>
      <c r="C43" s="95">
        <v>8</v>
      </c>
      <c r="D43" s="420" t="s">
        <v>290</v>
      </c>
      <c r="E43" s="38" t="s">
        <v>85</v>
      </c>
      <c r="F43" s="39" t="e">
        <f t="shared" si="0"/>
        <v>#REF!</v>
      </c>
      <c r="H43" s="37" t="e">
        <v>#REF!</v>
      </c>
      <c r="I43" s="37" t="e">
        <v>#REF!</v>
      </c>
      <c r="J43" s="37" t="e">
        <v>#REF!</v>
      </c>
      <c r="K43" s="37" t="e">
        <v>#REF!</v>
      </c>
      <c r="L43" s="37" t="e">
        <v>#REF!</v>
      </c>
      <c r="M43" s="37" t="e">
        <v>#REF!</v>
      </c>
      <c r="N43" s="37" t="e">
        <v>#REF!</v>
      </c>
      <c r="O43" s="37" t="e">
        <v>#REF!</v>
      </c>
      <c r="P43" s="37" t="e">
        <v>#REF!</v>
      </c>
      <c r="Q43" s="37" t="e">
        <v>#REF!</v>
      </c>
      <c r="R43" s="37" t="e">
        <v>#REF!</v>
      </c>
      <c r="S43" s="37" t="e">
        <v>#REF!</v>
      </c>
      <c r="T43" s="37" t="e">
        <v>#REF!</v>
      </c>
      <c r="U43" s="37" t="e">
        <v>#REF!</v>
      </c>
      <c r="V43" s="37" t="e">
        <v>#REF!</v>
      </c>
      <c r="Y43" s="42" t="e">
        <f t="shared" si="1"/>
        <v>#VALUE!</v>
      </c>
      <c r="Z43" s="42" t="e">
        <v>#VALUE!</v>
      </c>
      <c r="AA43" s="42" t="e">
        <v>#VALUE!</v>
      </c>
      <c r="AB43" s="42" t="e">
        <v>#VALUE!</v>
      </c>
      <c r="AC43" s="42" t="e">
        <v>#VALUE!</v>
      </c>
      <c r="AD43" s="42" t="e">
        <v>#VALUE!</v>
      </c>
      <c r="AE43" s="50" t="e">
        <v>#VALUE!</v>
      </c>
      <c r="AF43" s="42" t="e">
        <v>#VALUE!</v>
      </c>
      <c r="AG43" s="42" t="e">
        <v>#VALUE!</v>
      </c>
      <c r="AH43" s="42" t="e">
        <v>#VALUE!</v>
      </c>
      <c r="AI43" s="42" t="e">
        <v>#VALUE!</v>
      </c>
      <c r="AJ43" s="42" t="e">
        <v>#VALUE!</v>
      </c>
      <c r="AK43" s="42" t="e">
        <v>#VALUE!</v>
      </c>
      <c r="AL43" s="42" t="e">
        <v>#VALUE!</v>
      </c>
      <c r="AM43" s="42" t="e">
        <v>#VALUE!</v>
      </c>
      <c r="AN43" s="42" t="e">
        <v>#VALUE!</v>
      </c>
      <c r="AP43" s="51" t="e">
        <f t="shared" si="2"/>
        <v>#VALUE!</v>
      </c>
      <c r="AQ43" s="42" t="e">
        <v>#VALUE!</v>
      </c>
      <c r="AR43" s="42" t="e">
        <v>#VALUE!</v>
      </c>
      <c r="AS43" s="42" t="e">
        <v>#VALUE!</v>
      </c>
      <c r="AT43" s="42" t="e">
        <v>#VALUE!</v>
      </c>
      <c r="AU43" s="42" t="e">
        <v>#VALUE!</v>
      </c>
      <c r="AV43" s="50" t="e">
        <v>#VALUE!</v>
      </c>
      <c r="AW43" s="42" t="e">
        <v>#VALUE!</v>
      </c>
      <c r="AX43" s="42" t="e">
        <v>#VALUE!</v>
      </c>
      <c r="AY43" s="42" t="e">
        <v>#VALUE!</v>
      </c>
      <c r="AZ43" s="42" t="e">
        <v>#VALUE!</v>
      </c>
      <c r="BA43" s="42" t="e">
        <v>#VALUE!</v>
      </c>
      <c r="BB43" s="42" t="e">
        <v>#VALUE!</v>
      </c>
      <c r="BC43" s="42" t="e">
        <v>#VALUE!</v>
      </c>
      <c r="BD43" s="42" t="e">
        <v>#VALUE!</v>
      </c>
      <c r="BE43" s="42" t="e">
        <v>#VALUE!</v>
      </c>
    </row>
    <row r="44" spans="1:57" ht="13.5" customHeight="1" x14ac:dyDescent="0.3">
      <c r="A44" s="93" t="s">
        <v>13</v>
      </c>
      <c r="B44" s="159" t="s">
        <v>207</v>
      </c>
      <c r="C44" s="95">
        <v>9</v>
      </c>
      <c r="D44" s="420" t="s">
        <v>430</v>
      </c>
      <c r="E44" s="38" t="s">
        <v>85</v>
      </c>
      <c r="F44" s="39" t="e">
        <f t="shared" si="0"/>
        <v>#REF!</v>
      </c>
      <c r="H44" s="37" t="e">
        <v>#REF!</v>
      </c>
      <c r="I44" s="37" t="e">
        <v>#REF!</v>
      </c>
      <c r="J44" s="37" t="e">
        <v>#REF!</v>
      </c>
      <c r="K44" s="37" t="e">
        <v>#REF!</v>
      </c>
      <c r="L44" s="37" t="e">
        <v>#REF!</v>
      </c>
      <c r="M44" s="37" t="e">
        <v>#REF!</v>
      </c>
      <c r="N44" s="37" t="e">
        <v>#REF!</v>
      </c>
      <c r="O44" s="37" t="e">
        <v>#REF!</v>
      </c>
      <c r="P44" s="37" t="e">
        <v>#REF!</v>
      </c>
      <c r="Q44" s="37" t="e">
        <v>#REF!</v>
      </c>
      <c r="R44" s="37" t="e">
        <v>#REF!</v>
      </c>
      <c r="S44" s="37" t="e">
        <v>#REF!</v>
      </c>
      <c r="T44" s="37" t="e">
        <v>#REF!</v>
      </c>
      <c r="U44" s="37" t="e">
        <v>#REF!</v>
      </c>
      <c r="V44" s="37" t="e">
        <v>#REF!</v>
      </c>
      <c r="Y44" s="42" t="e">
        <f t="shared" si="1"/>
        <v>#VALUE!</v>
      </c>
      <c r="Z44" s="42" t="e">
        <v>#VALUE!</v>
      </c>
      <c r="AA44" s="42" t="e">
        <v>#VALUE!</v>
      </c>
      <c r="AB44" s="42" t="e">
        <v>#VALUE!</v>
      </c>
      <c r="AC44" s="42" t="e">
        <v>#VALUE!</v>
      </c>
      <c r="AD44" s="42" t="e">
        <v>#VALUE!</v>
      </c>
      <c r="AE44" s="50" t="e">
        <v>#VALUE!</v>
      </c>
      <c r="AF44" s="42" t="e">
        <v>#VALUE!</v>
      </c>
      <c r="AG44" s="42" t="e">
        <v>#VALUE!</v>
      </c>
      <c r="AH44" s="42" t="e">
        <v>#VALUE!</v>
      </c>
      <c r="AI44" s="42" t="e">
        <v>#VALUE!</v>
      </c>
      <c r="AJ44" s="42" t="e">
        <v>#VALUE!</v>
      </c>
      <c r="AK44" s="42" t="e">
        <v>#VALUE!</v>
      </c>
      <c r="AL44" s="42" t="e">
        <v>#VALUE!</v>
      </c>
      <c r="AM44" s="42" t="e">
        <v>#VALUE!</v>
      </c>
      <c r="AN44" s="42" t="e">
        <v>#VALUE!</v>
      </c>
      <c r="AP44" s="51" t="e">
        <f t="shared" si="2"/>
        <v>#VALUE!</v>
      </c>
      <c r="AQ44" s="42" t="e">
        <v>#VALUE!</v>
      </c>
      <c r="AR44" s="42" t="e">
        <v>#VALUE!</v>
      </c>
      <c r="AS44" s="42" t="e">
        <v>#VALUE!</v>
      </c>
      <c r="AT44" s="42" t="e">
        <v>#VALUE!</v>
      </c>
      <c r="AU44" s="42" t="e">
        <v>#VALUE!</v>
      </c>
      <c r="AV44" s="50" t="e">
        <v>#VALUE!</v>
      </c>
      <c r="AW44" s="42" t="e">
        <v>#VALUE!</v>
      </c>
      <c r="AX44" s="42" t="e">
        <v>#VALUE!</v>
      </c>
      <c r="AY44" s="42" t="e">
        <v>#VALUE!</v>
      </c>
      <c r="AZ44" s="42" t="e">
        <v>#VALUE!</v>
      </c>
      <c r="BA44" s="42" t="e">
        <v>#VALUE!</v>
      </c>
      <c r="BB44" s="42" t="e">
        <v>#VALUE!</v>
      </c>
      <c r="BC44" s="42" t="e">
        <v>#VALUE!</v>
      </c>
      <c r="BD44" s="42" t="e">
        <v>#VALUE!</v>
      </c>
      <c r="BE44" s="42" t="e">
        <v>#VALUE!</v>
      </c>
    </row>
    <row r="45" spans="1:57" ht="13.5" customHeight="1" x14ac:dyDescent="0.3">
      <c r="A45" s="93" t="s">
        <v>13</v>
      </c>
      <c r="B45" s="159" t="s">
        <v>207</v>
      </c>
      <c r="C45" s="95">
        <v>10</v>
      </c>
      <c r="D45" s="420"/>
      <c r="E45" s="38" t="s">
        <v>85</v>
      </c>
      <c r="F45" s="39" t="e">
        <f t="shared" si="0"/>
        <v>#REF!</v>
      </c>
      <c r="H45" s="37" t="e">
        <v>#REF!</v>
      </c>
      <c r="I45" s="37" t="e">
        <v>#REF!</v>
      </c>
      <c r="J45" s="37" t="e">
        <v>#REF!</v>
      </c>
      <c r="K45" s="37" t="e">
        <v>#REF!</v>
      </c>
      <c r="L45" s="37" t="e">
        <v>#REF!</v>
      </c>
      <c r="M45" s="37" t="e">
        <v>#REF!</v>
      </c>
      <c r="N45" s="37" t="e">
        <v>#REF!</v>
      </c>
      <c r="O45" s="37" t="e">
        <v>#REF!</v>
      </c>
      <c r="P45" s="37" t="e">
        <v>#REF!</v>
      </c>
      <c r="Q45" s="37" t="e">
        <v>#REF!</v>
      </c>
      <c r="R45" s="37" t="e">
        <v>#REF!</v>
      </c>
      <c r="S45" s="37" t="e">
        <v>#REF!</v>
      </c>
      <c r="T45" s="37" t="e">
        <v>#REF!</v>
      </c>
      <c r="U45" s="37" t="e">
        <v>#REF!</v>
      </c>
      <c r="V45" s="37" t="e">
        <v>#REF!</v>
      </c>
      <c r="Y45" s="42" t="e">
        <f t="shared" si="1"/>
        <v>#VALUE!</v>
      </c>
      <c r="Z45" s="42" t="e">
        <v>#VALUE!</v>
      </c>
      <c r="AA45" s="42" t="e">
        <v>#VALUE!</v>
      </c>
      <c r="AB45" s="42" t="e">
        <v>#VALUE!</v>
      </c>
      <c r="AC45" s="42" t="e">
        <v>#VALUE!</v>
      </c>
      <c r="AD45" s="42" t="e">
        <v>#VALUE!</v>
      </c>
      <c r="AE45" s="50" t="e">
        <v>#VALUE!</v>
      </c>
      <c r="AF45" s="42" t="e">
        <v>#VALUE!</v>
      </c>
      <c r="AG45" s="42" t="e">
        <v>#VALUE!</v>
      </c>
      <c r="AH45" s="42" t="e">
        <v>#VALUE!</v>
      </c>
      <c r="AI45" s="42" t="e">
        <v>#VALUE!</v>
      </c>
      <c r="AJ45" s="42" t="e">
        <v>#VALUE!</v>
      </c>
      <c r="AK45" s="42" t="e">
        <v>#VALUE!</v>
      </c>
      <c r="AL45" s="42" t="e">
        <v>#VALUE!</v>
      </c>
      <c r="AM45" s="42" t="e">
        <v>#VALUE!</v>
      </c>
      <c r="AN45" s="42" t="e">
        <v>#VALUE!</v>
      </c>
      <c r="AP45" s="51" t="e">
        <f t="shared" si="2"/>
        <v>#VALUE!</v>
      </c>
      <c r="AQ45" s="42" t="e">
        <v>#VALUE!</v>
      </c>
      <c r="AR45" s="42" t="e">
        <v>#VALUE!</v>
      </c>
      <c r="AS45" s="42" t="e">
        <v>#VALUE!</v>
      </c>
      <c r="AT45" s="42" t="e">
        <v>#VALUE!</v>
      </c>
      <c r="AU45" s="42" t="e">
        <v>#VALUE!</v>
      </c>
      <c r="AV45" s="50" t="e">
        <v>#VALUE!</v>
      </c>
      <c r="AW45" s="42" t="e">
        <v>#VALUE!</v>
      </c>
      <c r="AX45" s="42" t="e">
        <v>#VALUE!</v>
      </c>
      <c r="AY45" s="42" t="e">
        <v>#VALUE!</v>
      </c>
      <c r="AZ45" s="42" t="e">
        <v>#VALUE!</v>
      </c>
      <c r="BA45" s="42" t="e">
        <v>#VALUE!</v>
      </c>
      <c r="BB45" s="42" t="e">
        <v>#VALUE!</v>
      </c>
      <c r="BC45" s="42" t="e">
        <v>#VALUE!</v>
      </c>
      <c r="BD45" s="42" t="e">
        <v>#VALUE!</v>
      </c>
      <c r="BE45" s="42" t="e">
        <v>#VALUE!</v>
      </c>
    </row>
    <row r="46" spans="1:57" ht="13.5" customHeight="1" x14ac:dyDescent="0.3">
      <c r="A46" s="93" t="s">
        <v>13</v>
      </c>
      <c r="B46" s="159" t="s">
        <v>207</v>
      </c>
      <c r="C46" s="95">
        <v>11</v>
      </c>
      <c r="D46" s="159"/>
      <c r="E46" s="38" t="s">
        <v>85</v>
      </c>
      <c r="F46" s="39" t="e">
        <f t="shared" si="0"/>
        <v>#REF!</v>
      </c>
      <c r="H46" s="37" t="e">
        <v>#REF!</v>
      </c>
      <c r="I46" s="37" t="e">
        <v>#REF!</v>
      </c>
      <c r="J46" s="37" t="e">
        <v>#REF!</v>
      </c>
      <c r="K46" s="37" t="e">
        <v>#REF!</v>
      </c>
      <c r="L46" s="37" t="e">
        <v>#REF!</v>
      </c>
      <c r="M46" s="37" t="e">
        <v>#REF!</v>
      </c>
      <c r="N46" s="37" t="e">
        <v>#REF!</v>
      </c>
      <c r="O46" s="37" t="e">
        <v>#REF!</v>
      </c>
      <c r="P46" s="37" t="e">
        <v>#REF!</v>
      </c>
      <c r="Q46" s="37" t="e">
        <v>#REF!</v>
      </c>
      <c r="R46" s="37" t="e">
        <v>#REF!</v>
      </c>
      <c r="S46" s="37" t="e">
        <v>#REF!</v>
      </c>
      <c r="T46" s="37" t="e">
        <v>#REF!</v>
      </c>
      <c r="U46" s="37" t="e">
        <v>#REF!</v>
      </c>
      <c r="V46" s="37" t="e">
        <v>#REF!</v>
      </c>
      <c r="Y46" s="42" t="e">
        <f t="shared" si="1"/>
        <v>#VALUE!</v>
      </c>
      <c r="Z46" s="42" t="e">
        <v>#VALUE!</v>
      </c>
      <c r="AA46" s="42" t="e">
        <v>#VALUE!</v>
      </c>
      <c r="AB46" s="42" t="e">
        <v>#VALUE!</v>
      </c>
      <c r="AC46" s="42" t="e">
        <v>#VALUE!</v>
      </c>
      <c r="AD46" s="42" t="e">
        <v>#VALUE!</v>
      </c>
      <c r="AE46" s="50" t="e">
        <v>#VALUE!</v>
      </c>
      <c r="AF46" s="42" t="e">
        <v>#VALUE!</v>
      </c>
      <c r="AG46" s="42" t="e">
        <v>#VALUE!</v>
      </c>
      <c r="AH46" s="42" t="e">
        <v>#VALUE!</v>
      </c>
      <c r="AI46" s="42" t="e">
        <v>#VALUE!</v>
      </c>
      <c r="AJ46" s="42" t="e">
        <v>#VALUE!</v>
      </c>
      <c r="AK46" s="42" t="e">
        <v>#VALUE!</v>
      </c>
      <c r="AL46" s="42" t="e">
        <v>#VALUE!</v>
      </c>
      <c r="AM46" s="42" t="e">
        <v>#VALUE!</v>
      </c>
      <c r="AN46" s="42" t="e">
        <v>#VALUE!</v>
      </c>
      <c r="AP46" s="51" t="e">
        <f t="shared" si="2"/>
        <v>#VALUE!</v>
      </c>
      <c r="AQ46" s="42" t="e">
        <v>#VALUE!</v>
      </c>
      <c r="AR46" s="42" t="e">
        <v>#VALUE!</v>
      </c>
      <c r="AS46" s="42" t="e">
        <v>#VALUE!</v>
      </c>
      <c r="AT46" s="42" t="e">
        <v>#VALUE!</v>
      </c>
      <c r="AU46" s="42" t="e">
        <v>#VALUE!</v>
      </c>
      <c r="AV46" s="50" t="e">
        <v>#VALUE!</v>
      </c>
      <c r="AW46" s="42" t="e">
        <v>#VALUE!</v>
      </c>
      <c r="AX46" s="42" t="e">
        <v>#VALUE!</v>
      </c>
      <c r="AY46" s="42" t="e">
        <v>#VALUE!</v>
      </c>
      <c r="AZ46" s="42" t="e">
        <v>#VALUE!</v>
      </c>
      <c r="BA46" s="42" t="e">
        <v>#VALUE!</v>
      </c>
      <c r="BB46" s="42" t="e">
        <v>#VALUE!</v>
      </c>
      <c r="BC46" s="42" t="e">
        <v>#VALUE!</v>
      </c>
      <c r="BD46" s="42" t="e">
        <v>#VALUE!</v>
      </c>
      <c r="BE46" s="42" t="e">
        <v>#VALUE!</v>
      </c>
    </row>
    <row r="47" spans="1:57" ht="13.5" customHeight="1" x14ac:dyDescent="0.3">
      <c r="A47" s="93" t="s">
        <v>13</v>
      </c>
      <c r="B47" s="159" t="s">
        <v>207</v>
      </c>
      <c r="C47" s="95">
        <v>12</v>
      </c>
      <c r="D47" s="159" t="s">
        <v>87</v>
      </c>
      <c r="E47" s="38" t="s">
        <v>85</v>
      </c>
      <c r="F47" s="39" t="e">
        <f t="shared" si="0"/>
        <v>#REF!</v>
      </c>
      <c r="H47" s="37" t="e">
        <v>#REF!</v>
      </c>
      <c r="I47" s="37" t="e">
        <v>#REF!</v>
      </c>
      <c r="J47" s="37" t="e">
        <v>#REF!</v>
      </c>
      <c r="K47" s="37" t="e">
        <v>#REF!</v>
      </c>
      <c r="L47" s="37" t="e">
        <v>#REF!</v>
      </c>
      <c r="M47" s="37" t="e">
        <v>#REF!</v>
      </c>
      <c r="N47" s="37" t="e">
        <v>#REF!</v>
      </c>
      <c r="O47" s="37" t="e">
        <v>#REF!</v>
      </c>
      <c r="P47" s="37" t="e">
        <v>#REF!</v>
      </c>
      <c r="Q47" s="37" t="e">
        <v>#REF!</v>
      </c>
      <c r="R47" s="37" t="e">
        <v>#REF!</v>
      </c>
      <c r="S47" s="37" t="e">
        <v>#REF!</v>
      </c>
      <c r="T47" s="37" t="e">
        <v>#REF!</v>
      </c>
      <c r="U47" s="37" t="e">
        <v>#REF!</v>
      </c>
      <c r="V47" s="37" t="e">
        <v>#REF!</v>
      </c>
      <c r="Y47" s="42" t="e">
        <f t="shared" si="1"/>
        <v>#VALUE!</v>
      </c>
      <c r="Z47" s="42" t="e">
        <v>#VALUE!</v>
      </c>
      <c r="AA47" s="42" t="e">
        <v>#VALUE!</v>
      </c>
      <c r="AB47" s="42" t="e">
        <v>#VALUE!</v>
      </c>
      <c r="AC47" s="42" t="e">
        <v>#VALUE!</v>
      </c>
      <c r="AD47" s="42" t="e">
        <v>#VALUE!</v>
      </c>
      <c r="AE47" s="50" t="e">
        <v>#VALUE!</v>
      </c>
      <c r="AF47" s="42" t="e">
        <v>#VALUE!</v>
      </c>
      <c r="AG47" s="42" t="e">
        <v>#VALUE!</v>
      </c>
      <c r="AH47" s="42" t="e">
        <v>#VALUE!</v>
      </c>
      <c r="AI47" s="42" t="e">
        <v>#VALUE!</v>
      </c>
      <c r="AJ47" s="42" t="e">
        <v>#VALUE!</v>
      </c>
      <c r="AK47" s="42" t="e">
        <v>#VALUE!</v>
      </c>
      <c r="AL47" s="42" t="e">
        <v>#VALUE!</v>
      </c>
      <c r="AM47" s="42" t="e">
        <v>#VALUE!</v>
      </c>
      <c r="AN47" s="42" t="e">
        <v>#VALUE!</v>
      </c>
      <c r="AP47" s="51" t="e">
        <f t="shared" si="2"/>
        <v>#VALUE!</v>
      </c>
      <c r="AQ47" s="42" t="e">
        <v>#VALUE!</v>
      </c>
      <c r="AR47" s="42" t="e">
        <v>#VALUE!</v>
      </c>
      <c r="AS47" s="42" t="e">
        <v>#VALUE!</v>
      </c>
      <c r="AT47" s="42" t="e">
        <v>#VALUE!</v>
      </c>
      <c r="AU47" s="42" t="e">
        <v>#VALUE!</v>
      </c>
      <c r="AV47" s="50" t="e">
        <v>#VALUE!</v>
      </c>
      <c r="AW47" s="42" t="e">
        <v>#VALUE!</v>
      </c>
      <c r="AX47" s="42" t="e">
        <v>#VALUE!</v>
      </c>
      <c r="AY47" s="42" t="e">
        <v>#VALUE!</v>
      </c>
      <c r="AZ47" s="42" t="e">
        <v>#VALUE!</v>
      </c>
      <c r="BA47" s="42" t="e">
        <v>#VALUE!</v>
      </c>
      <c r="BB47" s="42" t="e">
        <v>#VALUE!</v>
      </c>
      <c r="BC47" s="42" t="e">
        <v>#VALUE!</v>
      </c>
      <c r="BD47" s="42" t="e">
        <v>#VALUE!</v>
      </c>
      <c r="BE47" s="42" t="e">
        <v>#VALUE!</v>
      </c>
    </row>
    <row r="48" spans="1:57" ht="13.5" customHeight="1" x14ac:dyDescent="0.3">
      <c r="A48" s="93" t="s">
        <v>13</v>
      </c>
      <c r="B48" s="159" t="s">
        <v>207</v>
      </c>
      <c r="C48" s="95">
        <v>13</v>
      </c>
      <c r="D48" s="159" t="s">
        <v>87</v>
      </c>
      <c r="E48" s="38" t="s">
        <v>85</v>
      </c>
      <c r="F48" s="39" t="e">
        <f t="shared" si="0"/>
        <v>#REF!</v>
      </c>
      <c r="H48" s="37" t="e">
        <v>#REF!</v>
      </c>
      <c r="I48" s="37" t="e">
        <v>#REF!</v>
      </c>
      <c r="J48" s="37" t="e">
        <v>#REF!</v>
      </c>
      <c r="K48" s="37" t="e">
        <v>#REF!</v>
      </c>
      <c r="L48" s="37" t="e">
        <v>#REF!</v>
      </c>
      <c r="M48" s="37" t="e">
        <v>#REF!</v>
      </c>
      <c r="N48" s="37" t="e">
        <v>#REF!</v>
      </c>
      <c r="O48" s="37" t="e">
        <v>#REF!</v>
      </c>
      <c r="P48" s="37" t="e">
        <v>#REF!</v>
      </c>
      <c r="Q48" s="37" t="e">
        <v>#REF!</v>
      </c>
      <c r="R48" s="37" t="e">
        <v>#REF!</v>
      </c>
      <c r="S48" s="37" t="e">
        <v>#REF!</v>
      </c>
      <c r="T48" s="37" t="e">
        <v>#REF!</v>
      </c>
      <c r="U48" s="37" t="e">
        <v>#REF!</v>
      </c>
      <c r="V48" s="37" t="e">
        <v>#REF!</v>
      </c>
      <c r="Y48" s="42" t="e">
        <f t="shared" si="1"/>
        <v>#VALUE!</v>
      </c>
      <c r="Z48" s="42" t="e">
        <v>#VALUE!</v>
      </c>
      <c r="AA48" s="42" t="e">
        <v>#VALUE!</v>
      </c>
      <c r="AB48" s="42" t="e">
        <v>#VALUE!</v>
      </c>
      <c r="AC48" s="42" t="e">
        <v>#VALUE!</v>
      </c>
      <c r="AD48" s="42" t="e">
        <v>#VALUE!</v>
      </c>
      <c r="AE48" s="50" t="e">
        <v>#VALUE!</v>
      </c>
      <c r="AF48" s="42" t="e">
        <v>#VALUE!</v>
      </c>
      <c r="AG48" s="42" t="e">
        <v>#VALUE!</v>
      </c>
      <c r="AH48" s="42" t="e">
        <v>#VALUE!</v>
      </c>
      <c r="AI48" s="42" t="e">
        <v>#VALUE!</v>
      </c>
      <c r="AJ48" s="42" t="e">
        <v>#VALUE!</v>
      </c>
      <c r="AK48" s="42" t="e">
        <v>#VALUE!</v>
      </c>
      <c r="AL48" s="42" t="e">
        <v>#VALUE!</v>
      </c>
      <c r="AM48" s="42" t="e">
        <v>#VALUE!</v>
      </c>
      <c r="AN48" s="42" t="e">
        <v>#VALUE!</v>
      </c>
      <c r="AP48" s="51" t="e">
        <f t="shared" si="2"/>
        <v>#VALUE!</v>
      </c>
      <c r="AQ48" s="42" t="e">
        <v>#VALUE!</v>
      </c>
      <c r="AR48" s="42" t="e">
        <v>#VALUE!</v>
      </c>
      <c r="AS48" s="42" t="e">
        <v>#VALUE!</v>
      </c>
      <c r="AT48" s="42" t="e">
        <v>#VALUE!</v>
      </c>
      <c r="AU48" s="42" t="e">
        <v>#VALUE!</v>
      </c>
      <c r="AV48" s="50" t="e">
        <v>#VALUE!</v>
      </c>
      <c r="AW48" s="42" t="e">
        <v>#VALUE!</v>
      </c>
      <c r="AX48" s="42" t="e">
        <v>#VALUE!</v>
      </c>
      <c r="AY48" s="42" t="e">
        <v>#VALUE!</v>
      </c>
      <c r="AZ48" s="42" t="e">
        <v>#VALUE!</v>
      </c>
      <c r="BA48" s="42" t="e">
        <v>#VALUE!</v>
      </c>
      <c r="BB48" s="42" t="e">
        <v>#VALUE!</v>
      </c>
      <c r="BC48" s="42" t="e">
        <v>#VALUE!</v>
      </c>
      <c r="BD48" s="42" t="e">
        <v>#VALUE!</v>
      </c>
      <c r="BE48" s="42" t="e">
        <v>#VALUE!</v>
      </c>
    </row>
    <row r="49" spans="1:57" ht="13.5" customHeight="1" x14ac:dyDescent="0.3">
      <c r="A49" s="93" t="s">
        <v>13</v>
      </c>
      <c r="B49" s="159" t="s">
        <v>207</v>
      </c>
      <c r="C49" s="95">
        <v>14</v>
      </c>
      <c r="D49" s="159" t="s">
        <v>87</v>
      </c>
      <c r="E49" s="38" t="s">
        <v>85</v>
      </c>
      <c r="F49" s="39" t="e">
        <f t="shared" si="0"/>
        <v>#REF!</v>
      </c>
      <c r="H49" s="37" t="e">
        <v>#REF!</v>
      </c>
      <c r="I49" s="37" t="e">
        <v>#REF!</v>
      </c>
      <c r="J49" s="37" t="e">
        <v>#REF!</v>
      </c>
      <c r="K49" s="37" t="e">
        <v>#REF!</v>
      </c>
      <c r="L49" s="37" t="e">
        <v>#REF!</v>
      </c>
      <c r="M49" s="37" t="e">
        <v>#REF!</v>
      </c>
      <c r="N49" s="37" t="e">
        <v>#REF!</v>
      </c>
      <c r="O49" s="37" t="e">
        <v>#REF!</v>
      </c>
      <c r="P49" s="37" t="e">
        <v>#REF!</v>
      </c>
      <c r="Q49" s="37" t="e">
        <v>#REF!</v>
      </c>
      <c r="R49" s="37" t="e">
        <v>#REF!</v>
      </c>
      <c r="S49" s="37" t="e">
        <v>#REF!</v>
      </c>
      <c r="T49" s="37" t="e">
        <v>#REF!</v>
      </c>
      <c r="U49" s="37" t="e">
        <v>#REF!</v>
      </c>
      <c r="V49" s="37" t="e">
        <v>#REF!</v>
      </c>
      <c r="Y49" s="42" t="e">
        <f t="shared" si="1"/>
        <v>#VALUE!</v>
      </c>
      <c r="Z49" s="42" t="e">
        <v>#VALUE!</v>
      </c>
      <c r="AA49" s="42" t="e">
        <v>#VALUE!</v>
      </c>
      <c r="AB49" s="42" t="e">
        <v>#VALUE!</v>
      </c>
      <c r="AC49" s="42" t="e">
        <v>#VALUE!</v>
      </c>
      <c r="AD49" s="42" t="e">
        <v>#VALUE!</v>
      </c>
      <c r="AE49" s="50" t="e">
        <v>#VALUE!</v>
      </c>
      <c r="AF49" s="42" t="e">
        <v>#VALUE!</v>
      </c>
      <c r="AG49" s="42" t="e">
        <v>#VALUE!</v>
      </c>
      <c r="AH49" s="42" t="e">
        <v>#VALUE!</v>
      </c>
      <c r="AI49" s="42" t="e">
        <v>#VALUE!</v>
      </c>
      <c r="AJ49" s="42" t="e">
        <v>#VALUE!</v>
      </c>
      <c r="AK49" s="42" t="e">
        <v>#VALUE!</v>
      </c>
      <c r="AL49" s="42" t="e">
        <v>#VALUE!</v>
      </c>
      <c r="AM49" s="42" t="e">
        <v>#VALUE!</v>
      </c>
      <c r="AN49" s="42" t="e">
        <v>#VALUE!</v>
      </c>
      <c r="AP49" s="51" t="e">
        <f t="shared" si="2"/>
        <v>#VALUE!</v>
      </c>
      <c r="AQ49" s="42" t="e">
        <v>#VALUE!</v>
      </c>
      <c r="AR49" s="42" t="e">
        <v>#VALUE!</v>
      </c>
      <c r="AS49" s="42" t="e">
        <v>#VALUE!</v>
      </c>
      <c r="AT49" s="42" t="e">
        <v>#VALUE!</v>
      </c>
      <c r="AU49" s="42" t="e">
        <v>#VALUE!</v>
      </c>
      <c r="AV49" s="50" t="e">
        <v>#VALUE!</v>
      </c>
      <c r="AW49" s="42" t="e">
        <v>#VALUE!</v>
      </c>
      <c r="AX49" s="42" t="e">
        <v>#VALUE!</v>
      </c>
      <c r="AY49" s="42" t="e">
        <v>#VALUE!</v>
      </c>
      <c r="AZ49" s="42" t="e">
        <v>#VALUE!</v>
      </c>
      <c r="BA49" s="42" t="e">
        <v>#VALUE!</v>
      </c>
      <c r="BB49" s="42" t="e">
        <v>#VALUE!</v>
      </c>
      <c r="BC49" s="42" t="e">
        <v>#VALUE!</v>
      </c>
      <c r="BD49" s="42" t="e">
        <v>#VALUE!</v>
      </c>
      <c r="BE49" s="42" t="e">
        <v>#VALUE!</v>
      </c>
    </row>
    <row r="50" spans="1:57" ht="13.5" customHeight="1" x14ac:dyDescent="0.3">
      <c r="A50" s="93"/>
      <c r="B50" s="93"/>
      <c r="C50" s="93"/>
      <c r="D50" s="159"/>
      <c r="H50" s="37" t="e">
        <v>#REF!</v>
      </c>
      <c r="I50" s="37" t="e">
        <v>#REF!</v>
      </c>
      <c r="J50" s="37" t="e">
        <v>#REF!</v>
      </c>
      <c r="K50" s="37" t="e">
        <v>#REF!</v>
      </c>
      <c r="L50" s="37" t="e">
        <v>#REF!</v>
      </c>
      <c r="M50" s="37" t="e">
        <v>#REF!</v>
      </c>
      <c r="N50" s="37" t="e">
        <v>#REF!</v>
      </c>
      <c r="O50" s="37" t="e">
        <v>#REF!</v>
      </c>
      <c r="P50" s="37" t="e">
        <v>#REF!</v>
      </c>
      <c r="Q50" s="37" t="e">
        <v>#REF!</v>
      </c>
      <c r="R50" s="37" t="e">
        <v>#REF!</v>
      </c>
      <c r="S50" s="37" t="e">
        <v>#REF!</v>
      </c>
      <c r="T50" s="37" t="e">
        <v>#REF!</v>
      </c>
      <c r="U50" s="37" t="e">
        <v>#REF!</v>
      </c>
      <c r="V50" s="37" t="e">
        <v>#REF!</v>
      </c>
      <c r="Y50" s="42" t="e">
        <f t="shared" si="1"/>
        <v>#VALUE!</v>
      </c>
      <c r="Z50" s="42" t="e">
        <v>#VALUE!</v>
      </c>
      <c r="AA50" s="42" t="e">
        <v>#VALUE!</v>
      </c>
      <c r="AB50" s="42" t="e">
        <v>#VALUE!</v>
      </c>
      <c r="AC50" s="42" t="e">
        <v>#VALUE!</v>
      </c>
      <c r="AD50" s="42" t="e">
        <v>#VALUE!</v>
      </c>
      <c r="AE50" s="50" t="e">
        <v>#VALUE!</v>
      </c>
      <c r="AF50" s="42" t="e">
        <v>#VALUE!</v>
      </c>
      <c r="AG50" s="42" t="e">
        <v>#VALUE!</v>
      </c>
      <c r="AH50" s="42" t="e">
        <v>#VALUE!</v>
      </c>
      <c r="AI50" s="42" t="e">
        <v>#VALUE!</v>
      </c>
      <c r="AJ50" s="42" t="e">
        <v>#VALUE!</v>
      </c>
      <c r="AK50" s="42" t="e">
        <v>#VALUE!</v>
      </c>
      <c r="AL50" s="42" t="e">
        <v>#VALUE!</v>
      </c>
      <c r="AM50" s="42" t="e">
        <v>#VALUE!</v>
      </c>
      <c r="AN50" s="42" t="e">
        <v>#VALUE!</v>
      </c>
      <c r="AP50" s="51" t="e">
        <f t="shared" si="2"/>
        <v>#VALUE!</v>
      </c>
      <c r="AQ50" s="42" t="e">
        <v>#VALUE!</v>
      </c>
      <c r="AR50" s="42" t="e">
        <v>#VALUE!</v>
      </c>
      <c r="AS50" s="42" t="e">
        <v>#VALUE!</v>
      </c>
      <c r="AT50" s="42" t="e">
        <v>#VALUE!</v>
      </c>
      <c r="AU50" s="42" t="e">
        <v>#VALUE!</v>
      </c>
      <c r="AV50" s="50" t="e">
        <v>#VALUE!</v>
      </c>
      <c r="AW50" s="42" t="e">
        <v>#VALUE!</v>
      </c>
      <c r="AX50" s="42" t="e">
        <v>#VALUE!</v>
      </c>
      <c r="AY50" s="42" t="e">
        <v>#VALUE!</v>
      </c>
      <c r="AZ50" s="42" t="e">
        <v>#VALUE!</v>
      </c>
      <c r="BA50" s="42" t="e">
        <v>#VALUE!</v>
      </c>
      <c r="BB50" s="42" t="e">
        <v>#VALUE!</v>
      </c>
      <c r="BC50" s="42" t="e">
        <v>#VALUE!</v>
      </c>
      <c r="BD50" s="42" t="e">
        <v>#VALUE!</v>
      </c>
      <c r="BE50" s="42" t="e">
        <v>#VALUE!</v>
      </c>
    </row>
    <row r="51" spans="1:57" ht="13.5" customHeight="1" x14ac:dyDescent="0.3">
      <c r="A51" s="98" t="s">
        <v>13</v>
      </c>
      <c r="B51" s="99" t="s">
        <v>35</v>
      </c>
      <c r="C51" s="93"/>
      <c r="D51" s="159"/>
      <c r="H51" s="37" t="e">
        <v>#REF!</v>
      </c>
      <c r="I51" s="37" t="e">
        <v>#REF!</v>
      </c>
      <c r="J51" s="37" t="e">
        <v>#REF!</v>
      </c>
      <c r="K51" s="37" t="e">
        <v>#REF!</v>
      </c>
      <c r="L51" s="37" t="e">
        <v>#REF!</v>
      </c>
      <c r="M51" s="37" t="e">
        <v>#REF!</v>
      </c>
      <c r="N51" s="37" t="e">
        <v>#REF!</v>
      </c>
      <c r="O51" s="37" t="e">
        <v>#REF!</v>
      </c>
      <c r="P51" s="37" t="e">
        <v>#REF!</v>
      </c>
      <c r="Q51" s="37" t="e">
        <v>#REF!</v>
      </c>
      <c r="R51" s="37" t="e">
        <v>#REF!</v>
      </c>
      <c r="S51" s="37" t="e">
        <v>#REF!</v>
      </c>
      <c r="T51" s="37" t="e">
        <v>#REF!</v>
      </c>
      <c r="U51" s="37" t="e">
        <v>#REF!</v>
      </c>
      <c r="V51" s="37" t="e">
        <v>#REF!</v>
      </c>
      <c r="Y51" s="42" t="e">
        <f t="shared" si="1"/>
        <v>#VALUE!</v>
      </c>
      <c r="Z51" s="42" t="e">
        <v>#VALUE!</v>
      </c>
      <c r="AA51" s="42" t="e">
        <v>#VALUE!</v>
      </c>
      <c r="AB51" s="42" t="e">
        <v>#VALUE!</v>
      </c>
      <c r="AC51" s="42" t="e">
        <v>#VALUE!</v>
      </c>
      <c r="AD51" s="42" t="e">
        <v>#VALUE!</v>
      </c>
      <c r="AE51" s="50" t="e">
        <v>#VALUE!</v>
      </c>
      <c r="AF51" s="42" t="e">
        <v>#VALUE!</v>
      </c>
      <c r="AG51" s="42" t="e">
        <v>#VALUE!</v>
      </c>
      <c r="AH51" s="42" t="e">
        <v>#VALUE!</v>
      </c>
      <c r="AI51" s="42" t="e">
        <v>#VALUE!</v>
      </c>
      <c r="AJ51" s="42" t="e">
        <v>#VALUE!</v>
      </c>
      <c r="AK51" s="42" t="e">
        <v>#VALUE!</v>
      </c>
      <c r="AL51" s="42" t="e">
        <v>#VALUE!</v>
      </c>
      <c r="AM51" s="42" t="e">
        <v>#VALUE!</v>
      </c>
      <c r="AN51" s="42" t="e">
        <v>#VALUE!</v>
      </c>
      <c r="AP51" s="51" t="e">
        <f t="shared" si="2"/>
        <v>#VALUE!</v>
      </c>
      <c r="AQ51" s="42" t="e">
        <v>#VALUE!</v>
      </c>
      <c r="AR51" s="42" t="e">
        <v>#VALUE!</v>
      </c>
      <c r="AS51" s="42" t="e">
        <v>#VALUE!</v>
      </c>
      <c r="AT51" s="42" t="e">
        <v>#VALUE!</v>
      </c>
      <c r="AU51" s="42" t="e">
        <v>#VALUE!</v>
      </c>
      <c r="AV51" s="50" t="e">
        <v>#VALUE!</v>
      </c>
      <c r="AW51" s="42" t="e">
        <v>#VALUE!</v>
      </c>
      <c r="AX51" s="42" t="e">
        <v>#VALUE!</v>
      </c>
      <c r="AY51" s="42" t="e">
        <v>#VALUE!</v>
      </c>
      <c r="AZ51" s="42" t="e">
        <v>#VALUE!</v>
      </c>
      <c r="BA51" s="42" t="e">
        <v>#VALUE!</v>
      </c>
      <c r="BB51" s="42" t="e">
        <v>#VALUE!</v>
      </c>
      <c r="BC51" s="42" t="e">
        <v>#VALUE!</v>
      </c>
      <c r="BD51" s="42" t="e">
        <v>#VALUE!</v>
      </c>
      <c r="BE51" s="42" t="e">
        <v>#VALUE!</v>
      </c>
    </row>
    <row r="52" spans="1:57" ht="13.5" customHeight="1" x14ac:dyDescent="0.3">
      <c r="A52" s="93" t="s">
        <v>13</v>
      </c>
      <c r="B52" s="101" t="s">
        <v>35</v>
      </c>
      <c r="C52" s="95">
        <v>1</v>
      </c>
      <c r="D52" s="419" t="s">
        <v>91</v>
      </c>
      <c r="E52" s="38" t="s">
        <v>85</v>
      </c>
      <c r="F52" s="39" t="e">
        <f t="shared" si="0"/>
        <v>#REF!</v>
      </c>
      <c r="H52" s="37" t="e">
        <v>#REF!</v>
      </c>
      <c r="I52" s="37" t="e">
        <v>#REF!</v>
      </c>
      <c r="J52" s="37" t="e">
        <v>#REF!</v>
      </c>
      <c r="K52" s="37" t="e">
        <v>#REF!</v>
      </c>
      <c r="L52" s="37" t="e">
        <v>#REF!</v>
      </c>
      <c r="M52" s="37" t="e">
        <v>#REF!</v>
      </c>
      <c r="N52" s="37" t="e">
        <v>#REF!</v>
      </c>
      <c r="O52" s="37" t="e">
        <v>#REF!</v>
      </c>
      <c r="P52" s="37" t="e">
        <v>#REF!</v>
      </c>
      <c r="Q52" s="37" t="e">
        <v>#REF!</v>
      </c>
      <c r="R52" s="37" t="e">
        <v>#REF!</v>
      </c>
      <c r="S52" s="37" t="e">
        <v>#REF!</v>
      </c>
      <c r="T52" s="37" t="e">
        <v>#REF!</v>
      </c>
      <c r="U52" s="37" t="e">
        <v>#REF!</v>
      </c>
      <c r="V52" s="37" t="e">
        <v>#REF!</v>
      </c>
      <c r="Y52" s="42" t="e">
        <f t="shared" si="1"/>
        <v>#VALUE!</v>
      </c>
      <c r="Z52" s="42" t="e">
        <v>#VALUE!</v>
      </c>
      <c r="AA52" s="42" t="e">
        <v>#VALUE!</v>
      </c>
      <c r="AB52" s="42" t="e">
        <v>#VALUE!</v>
      </c>
      <c r="AC52" s="42" t="e">
        <v>#VALUE!</v>
      </c>
      <c r="AD52" s="42" t="e">
        <v>#VALUE!</v>
      </c>
      <c r="AE52" s="50" t="e">
        <v>#VALUE!</v>
      </c>
      <c r="AF52" s="42" t="e">
        <v>#VALUE!</v>
      </c>
      <c r="AG52" s="42" t="e">
        <v>#VALUE!</v>
      </c>
      <c r="AH52" s="42" t="e">
        <v>#VALUE!</v>
      </c>
      <c r="AI52" s="42" t="e">
        <v>#VALUE!</v>
      </c>
      <c r="AJ52" s="42" t="e">
        <v>#VALUE!</v>
      </c>
      <c r="AK52" s="42" t="e">
        <v>#VALUE!</v>
      </c>
      <c r="AL52" s="42" t="e">
        <v>#VALUE!</v>
      </c>
      <c r="AM52" s="42" t="e">
        <v>#VALUE!</v>
      </c>
      <c r="AN52" s="42" t="e">
        <v>#VALUE!</v>
      </c>
      <c r="AP52" s="51" t="e">
        <f t="shared" si="2"/>
        <v>#VALUE!</v>
      </c>
      <c r="AQ52" s="42" t="e">
        <v>#VALUE!</v>
      </c>
      <c r="AR52" s="42" t="e">
        <v>#VALUE!</v>
      </c>
      <c r="AS52" s="42" t="e">
        <v>#VALUE!</v>
      </c>
      <c r="AT52" s="42" t="e">
        <v>#VALUE!</v>
      </c>
      <c r="AU52" s="42" t="e">
        <v>#VALUE!</v>
      </c>
      <c r="AV52" s="50" t="e">
        <v>#VALUE!</v>
      </c>
      <c r="AW52" s="42" t="e">
        <v>#VALUE!</v>
      </c>
      <c r="AX52" s="42" t="e">
        <v>#VALUE!</v>
      </c>
      <c r="AY52" s="42" t="e">
        <v>#VALUE!</v>
      </c>
      <c r="AZ52" s="42" t="e">
        <v>#VALUE!</v>
      </c>
      <c r="BA52" s="42" t="e">
        <v>#VALUE!</v>
      </c>
      <c r="BB52" s="42" t="e">
        <v>#VALUE!</v>
      </c>
      <c r="BC52" s="42" t="e">
        <v>#VALUE!</v>
      </c>
      <c r="BD52" s="42" t="e">
        <v>#VALUE!</v>
      </c>
      <c r="BE52" s="42" t="e">
        <v>#VALUE!</v>
      </c>
    </row>
    <row r="53" spans="1:57" ht="13.5" customHeight="1" x14ac:dyDescent="0.3">
      <c r="A53" s="93" t="s">
        <v>13</v>
      </c>
      <c r="B53" s="101" t="s">
        <v>35</v>
      </c>
      <c r="C53" s="95">
        <v>2</v>
      </c>
      <c r="D53" s="419" t="s">
        <v>93</v>
      </c>
      <c r="E53" s="38" t="s">
        <v>85</v>
      </c>
      <c r="F53" s="39" t="e">
        <f t="shared" si="0"/>
        <v>#REF!</v>
      </c>
      <c r="H53" s="37" t="e">
        <v>#REF!</v>
      </c>
      <c r="I53" s="37" t="e">
        <v>#REF!</v>
      </c>
      <c r="J53" s="37" t="e">
        <v>#REF!</v>
      </c>
      <c r="K53" s="37" t="e">
        <v>#REF!</v>
      </c>
      <c r="L53" s="37" t="e">
        <v>#REF!</v>
      </c>
      <c r="M53" s="37" t="e">
        <v>#REF!</v>
      </c>
      <c r="N53" s="37" t="e">
        <v>#REF!</v>
      </c>
      <c r="O53" s="37" t="e">
        <v>#REF!</v>
      </c>
      <c r="P53" s="37" t="e">
        <v>#REF!</v>
      </c>
      <c r="Q53" s="37" t="e">
        <v>#REF!</v>
      </c>
      <c r="R53" s="37" t="e">
        <v>#REF!</v>
      </c>
      <c r="S53" s="37" t="e">
        <v>#REF!</v>
      </c>
      <c r="T53" s="37" t="e">
        <v>#REF!</v>
      </c>
      <c r="U53" s="37" t="e">
        <v>#REF!</v>
      </c>
      <c r="V53" s="37" t="e">
        <v>#REF!</v>
      </c>
      <c r="Y53" s="42" t="e">
        <f t="shared" si="1"/>
        <v>#VALUE!</v>
      </c>
      <c r="Z53" s="42" t="e">
        <v>#VALUE!</v>
      </c>
      <c r="AA53" s="42" t="e">
        <v>#VALUE!</v>
      </c>
      <c r="AB53" s="42" t="e">
        <v>#VALUE!</v>
      </c>
      <c r="AC53" s="42" t="e">
        <v>#VALUE!</v>
      </c>
      <c r="AD53" s="42" t="e">
        <v>#VALUE!</v>
      </c>
      <c r="AE53" s="50" t="e">
        <v>#VALUE!</v>
      </c>
      <c r="AF53" s="42" t="e">
        <v>#VALUE!</v>
      </c>
      <c r="AG53" s="42" t="e">
        <v>#VALUE!</v>
      </c>
      <c r="AH53" s="42" t="e">
        <v>#VALUE!</v>
      </c>
      <c r="AI53" s="42" t="e">
        <v>#VALUE!</v>
      </c>
      <c r="AJ53" s="42" t="e">
        <v>#VALUE!</v>
      </c>
      <c r="AK53" s="42" t="e">
        <v>#VALUE!</v>
      </c>
      <c r="AL53" s="42" t="e">
        <v>#VALUE!</v>
      </c>
      <c r="AM53" s="42" t="e">
        <v>#VALUE!</v>
      </c>
      <c r="AN53" s="42" t="e">
        <v>#VALUE!</v>
      </c>
      <c r="AP53" s="51" t="e">
        <f t="shared" si="2"/>
        <v>#VALUE!</v>
      </c>
      <c r="AQ53" s="42" t="e">
        <v>#VALUE!</v>
      </c>
      <c r="AR53" s="42" t="e">
        <v>#VALUE!</v>
      </c>
      <c r="AS53" s="42" t="e">
        <v>#VALUE!</v>
      </c>
      <c r="AT53" s="42" t="e">
        <v>#VALUE!</v>
      </c>
      <c r="AU53" s="42" t="e">
        <v>#VALUE!</v>
      </c>
      <c r="AV53" s="50" t="e">
        <v>#VALUE!</v>
      </c>
      <c r="AW53" s="42" t="e">
        <v>#VALUE!</v>
      </c>
      <c r="AX53" s="42" t="e">
        <v>#VALUE!</v>
      </c>
      <c r="AY53" s="42" t="e">
        <v>#VALUE!</v>
      </c>
      <c r="AZ53" s="42" t="e">
        <v>#VALUE!</v>
      </c>
      <c r="BA53" s="42" t="e">
        <v>#VALUE!</v>
      </c>
      <c r="BB53" s="42" t="e">
        <v>#VALUE!</v>
      </c>
      <c r="BC53" s="42" t="e">
        <v>#VALUE!</v>
      </c>
      <c r="BD53" s="42" t="e">
        <v>#VALUE!</v>
      </c>
      <c r="BE53" s="42" t="e">
        <v>#VALUE!</v>
      </c>
    </row>
    <row r="54" spans="1:57" ht="13.5" customHeight="1" x14ac:dyDescent="0.3">
      <c r="A54" s="93" t="s">
        <v>13</v>
      </c>
      <c r="B54" s="101" t="s">
        <v>35</v>
      </c>
      <c r="C54" s="95">
        <v>3</v>
      </c>
      <c r="D54" s="419" t="s">
        <v>309</v>
      </c>
      <c r="E54" s="38" t="s">
        <v>85</v>
      </c>
      <c r="F54" s="39" t="e">
        <f t="shared" si="0"/>
        <v>#REF!</v>
      </c>
      <c r="H54" s="37" t="e">
        <v>#REF!</v>
      </c>
      <c r="I54" s="37" t="e">
        <v>#REF!</v>
      </c>
      <c r="J54" s="37" t="e">
        <v>#REF!</v>
      </c>
      <c r="K54" s="37" t="e">
        <v>#REF!</v>
      </c>
      <c r="L54" s="37" t="e">
        <v>#REF!</v>
      </c>
      <c r="M54" s="37" t="e">
        <v>#REF!</v>
      </c>
      <c r="N54" s="37" t="e">
        <v>#REF!</v>
      </c>
      <c r="O54" s="37" t="e">
        <v>#REF!</v>
      </c>
      <c r="P54" s="37" t="e">
        <v>#REF!</v>
      </c>
      <c r="Q54" s="37" t="e">
        <v>#REF!</v>
      </c>
      <c r="R54" s="37" t="e">
        <v>#REF!</v>
      </c>
      <c r="S54" s="37" t="e">
        <v>#REF!</v>
      </c>
      <c r="T54" s="37" t="e">
        <v>#REF!</v>
      </c>
      <c r="U54" s="37" t="e">
        <v>#REF!</v>
      </c>
      <c r="V54" s="37" t="e">
        <v>#REF!</v>
      </c>
      <c r="Y54" s="42" t="e">
        <f t="shared" si="1"/>
        <v>#VALUE!</v>
      </c>
      <c r="Z54" s="42" t="e">
        <v>#VALUE!</v>
      </c>
      <c r="AA54" s="42" t="e">
        <v>#VALUE!</v>
      </c>
      <c r="AB54" s="42" t="e">
        <v>#VALUE!</v>
      </c>
      <c r="AC54" s="42" t="e">
        <v>#VALUE!</v>
      </c>
      <c r="AD54" s="42" t="e">
        <v>#VALUE!</v>
      </c>
      <c r="AE54" s="50" t="e">
        <v>#VALUE!</v>
      </c>
      <c r="AF54" s="42" t="e">
        <v>#VALUE!</v>
      </c>
      <c r="AG54" s="42" t="e">
        <v>#VALUE!</v>
      </c>
      <c r="AH54" s="42" t="e">
        <v>#VALUE!</v>
      </c>
      <c r="AI54" s="42" t="e">
        <v>#VALUE!</v>
      </c>
      <c r="AJ54" s="42" t="e">
        <v>#VALUE!</v>
      </c>
      <c r="AK54" s="42" t="e">
        <v>#VALUE!</v>
      </c>
      <c r="AL54" s="42" t="e">
        <v>#VALUE!</v>
      </c>
      <c r="AM54" s="42" t="e">
        <v>#VALUE!</v>
      </c>
      <c r="AN54" s="42" t="e">
        <v>#VALUE!</v>
      </c>
      <c r="AP54" s="51" t="e">
        <f t="shared" si="2"/>
        <v>#VALUE!</v>
      </c>
      <c r="AQ54" s="42" t="e">
        <v>#VALUE!</v>
      </c>
      <c r="AR54" s="42" t="e">
        <v>#VALUE!</v>
      </c>
      <c r="AS54" s="42" t="e">
        <v>#VALUE!</v>
      </c>
      <c r="AT54" s="42" t="e">
        <v>#VALUE!</v>
      </c>
      <c r="AU54" s="42" t="e">
        <v>#VALUE!</v>
      </c>
      <c r="AV54" s="50" t="e">
        <v>#VALUE!</v>
      </c>
      <c r="AW54" s="42" t="e">
        <v>#VALUE!</v>
      </c>
      <c r="AX54" s="42" t="e">
        <v>#VALUE!</v>
      </c>
      <c r="AY54" s="42" t="e">
        <v>#VALUE!</v>
      </c>
      <c r="AZ54" s="42" t="e">
        <v>#VALUE!</v>
      </c>
      <c r="BA54" s="42" t="e">
        <v>#VALUE!</v>
      </c>
      <c r="BB54" s="42" t="e">
        <v>#VALUE!</v>
      </c>
      <c r="BC54" s="42" t="e">
        <v>#VALUE!</v>
      </c>
      <c r="BD54" s="42" t="e">
        <v>#VALUE!</v>
      </c>
      <c r="BE54" s="42" t="e">
        <v>#VALUE!</v>
      </c>
    </row>
    <row r="55" spans="1:57" ht="13.5" customHeight="1" x14ac:dyDescent="0.3">
      <c r="A55" s="93" t="s">
        <v>13</v>
      </c>
      <c r="B55" s="101" t="s">
        <v>35</v>
      </c>
      <c r="C55" s="95">
        <v>4</v>
      </c>
      <c r="D55" s="419" t="s">
        <v>338</v>
      </c>
      <c r="E55" s="38" t="s">
        <v>85</v>
      </c>
      <c r="F55" s="39" t="e">
        <f t="shared" si="0"/>
        <v>#REF!</v>
      </c>
      <c r="H55" s="37" t="e">
        <v>#REF!</v>
      </c>
      <c r="I55" s="37" t="e">
        <v>#REF!</v>
      </c>
      <c r="J55" s="37" t="e">
        <v>#REF!</v>
      </c>
      <c r="K55" s="37" t="e">
        <v>#REF!</v>
      </c>
      <c r="L55" s="37" t="e">
        <v>#REF!</v>
      </c>
      <c r="M55" s="37" t="e">
        <v>#REF!</v>
      </c>
      <c r="N55" s="37" t="e">
        <v>#REF!</v>
      </c>
      <c r="O55" s="37" t="e">
        <v>#REF!</v>
      </c>
      <c r="P55" s="37" t="e">
        <v>#REF!</v>
      </c>
      <c r="Q55" s="37" t="e">
        <v>#REF!</v>
      </c>
      <c r="R55" s="37" t="e">
        <v>#REF!</v>
      </c>
      <c r="S55" s="37" t="e">
        <v>#REF!</v>
      </c>
      <c r="T55" s="37" t="e">
        <v>#REF!</v>
      </c>
      <c r="U55" s="37" t="e">
        <v>#REF!</v>
      </c>
      <c r="V55" s="37" t="e">
        <v>#REF!</v>
      </c>
      <c r="Y55" s="42" t="e">
        <f t="shared" si="1"/>
        <v>#VALUE!</v>
      </c>
      <c r="Z55" s="42" t="e">
        <v>#VALUE!</v>
      </c>
      <c r="AA55" s="42" t="e">
        <v>#VALUE!</v>
      </c>
      <c r="AB55" s="42" t="e">
        <v>#VALUE!</v>
      </c>
      <c r="AC55" s="42" t="e">
        <v>#VALUE!</v>
      </c>
      <c r="AD55" s="42" t="e">
        <v>#VALUE!</v>
      </c>
      <c r="AE55" s="50" t="e">
        <v>#VALUE!</v>
      </c>
      <c r="AF55" s="42" t="e">
        <v>#VALUE!</v>
      </c>
      <c r="AG55" s="42" t="e">
        <v>#VALUE!</v>
      </c>
      <c r="AH55" s="42" t="e">
        <v>#VALUE!</v>
      </c>
      <c r="AI55" s="42" t="e">
        <v>#VALUE!</v>
      </c>
      <c r="AJ55" s="42" t="e">
        <v>#VALUE!</v>
      </c>
      <c r="AK55" s="42" t="e">
        <v>#VALUE!</v>
      </c>
      <c r="AL55" s="42" t="e">
        <v>#VALUE!</v>
      </c>
      <c r="AM55" s="42" t="e">
        <v>#VALUE!</v>
      </c>
      <c r="AN55" s="42" t="e">
        <v>#VALUE!</v>
      </c>
      <c r="AP55" s="51" t="e">
        <f t="shared" si="2"/>
        <v>#VALUE!</v>
      </c>
      <c r="AQ55" s="42" t="e">
        <v>#VALUE!</v>
      </c>
      <c r="AR55" s="42" t="e">
        <v>#VALUE!</v>
      </c>
      <c r="AS55" s="42" t="e">
        <v>#VALUE!</v>
      </c>
      <c r="AT55" s="42" t="e">
        <v>#VALUE!</v>
      </c>
      <c r="AU55" s="42" t="e">
        <v>#VALUE!</v>
      </c>
      <c r="AV55" s="50" t="e">
        <v>#VALUE!</v>
      </c>
      <c r="AW55" s="42" t="e">
        <v>#VALUE!</v>
      </c>
      <c r="AX55" s="42" t="e">
        <v>#VALUE!</v>
      </c>
      <c r="AY55" s="42" t="e">
        <v>#VALUE!</v>
      </c>
      <c r="AZ55" s="42" t="e">
        <v>#VALUE!</v>
      </c>
      <c r="BA55" s="42" t="e">
        <v>#VALUE!</v>
      </c>
      <c r="BB55" s="42" t="e">
        <v>#VALUE!</v>
      </c>
      <c r="BC55" s="42" t="e">
        <v>#VALUE!</v>
      </c>
      <c r="BD55" s="42" t="e">
        <v>#VALUE!</v>
      </c>
      <c r="BE55" s="42" t="e">
        <v>#VALUE!</v>
      </c>
    </row>
    <row r="56" spans="1:57" ht="13.5" customHeight="1" x14ac:dyDescent="0.3">
      <c r="A56" s="93" t="s">
        <v>13</v>
      </c>
      <c r="B56" s="101" t="s">
        <v>35</v>
      </c>
      <c r="C56" s="95">
        <v>5</v>
      </c>
      <c r="D56" s="419" t="s">
        <v>339</v>
      </c>
      <c r="E56" s="38" t="s">
        <v>85</v>
      </c>
      <c r="F56" s="39" t="e">
        <f t="shared" si="0"/>
        <v>#REF!</v>
      </c>
      <c r="H56" s="37" t="e">
        <v>#REF!</v>
      </c>
      <c r="I56" s="37" t="e">
        <v>#REF!</v>
      </c>
      <c r="J56" s="37" t="e">
        <v>#REF!</v>
      </c>
      <c r="K56" s="37" t="e">
        <v>#REF!</v>
      </c>
      <c r="L56" s="37" t="e">
        <v>#REF!</v>
      </c>
      <c r="M56" s="37" t="e">
        <v>#REF!</v>
      </c>
      <c r="N56" s="37" t="e">
        <v>#REF!</v>
      </c>
      <c r="O56" s="37" t="e">
        <v>#REF!</v>
      </c>
      <c r="P56" s="37" t="e">
        <v>#REF!</v>
      </c>
      <c r="Q56" s="37" t="e">
        <v>#REF!</v>
      </c>
      <c r="R56" s="37" t="e">
        <v>#REF!</v>
      </c>
      <c r="S56" s="37" t="e">
        <v>#REF!</v>
      </c>
      <c r="T56" s="37" t="e">
        <v>#REF!</v>
      </c>
      <c r="U56" s="37" t="e">
        <v>#REF!</v>
      </c>
      <c r="V56" s="37" t="e">
        <v>#REF!</v>
      </c>
      <c r="Y56" s="42" t="e">
        <f t="shared" si="1"/>
        <v>#VALUE!</v>
      </c>
      <c r="Z56" s="42" t="e">
        <v>#VALUE!</v>
      </c>
      <c r="AA56" s="42" t="e">
        <v>#VALUE!</v>
      </c>
      <c r="AB56" s="42" t="e">
        <v>#VALUE!</v>
      </c>
      <c r="AC56" s="42" t="e">
        <v>#VALUE!</v>
      </c>
      <c r="AD56" s="42" t="e">
        <v>#VALUE!</v>
      </c>
      <c r="AE56" s="50" t="e">
        <v>#VALUE!</v>
      </c>
      <c r="AF56" s="42" t="e">
        <v>#VALUE!</v>
      </c>
      <c r="AG56" s="42" t="e">
        <v>#VALUE!</v>
      </c>
      <c r="AH56" s="42" t="e">
        <v>#VALUE!</v>
      </c>
      <c r="AI56" s="42" t="e">
        <v>#VALUE!</v>
      </c>
      <c r="AJ56" s="42" t="e">
        <v>#VALUE!</v>
      </c>
      <c r="AK56" s="42" t="e">
        <v>#VALUE!</v>
      </c>
      <c r="AL56" s="42" t="e">
        <v>#VALUE!</v>
      </c>
      <c r="AM56" s="42" t="e">
        <v>#VALUE!</v>
      </c>
      <c r="AN56" s="42" t="e">
        <v>#VALUE!</v>
      </c>
      <c r="AP56" s="51" t="e">
        <f t="shared" si="2"/>
        <v>#VALUE!</v>
      </c>
      <c r="AQ56" s="42" t="e">
        <v>#VALUE!</v>
      </c>
      <c r="AR56" s="42" t="e">
        <v>#VALUE!</v>
      </c>
      <c r="AS56" s="42" t="e">
        <v>#VALUE!</v>
      </c>
      <c r="AT56" s="42" t="e">
        <v>#VALUE!</v>
      </c>
      <c r="AU56" s="42" t="e">
        <v>#VALUE!</v>
      </c>
      <c r="AV56" s="50" t="e">
        <v>#VALUE!</v>
      </c>
      <c r="AW56" s="42" t="e">
        <v>#VALUE!</v>
      </c>
      <c r="AX56" s="42" t="e">
        <v>#VALUE!</v>
      </c>
      <c r="AY56" s="42" t="e">
        <v>#VALUE!</v>
      </c>
      <c r="AZ56" s="42" t="e">
        <v>#VALUE!</v>
      </c>
      <c r="BA56" s="42" t="e">
        <v>#VALUE!</v>
      </c>
      <c r="BB56" s="42" t="e">
        <v>#VALUE!</v>
      </c>
      <c r="BC56" s="42" t="e">
        <v>#VALUE!</v>
      </c>
      <c r="BD56" s="42" t="e">
        <v>#VALUE!</v>
      </c>
      <c r="BE56" s="42" t="e">
        <v>#VALUE!</v>
      </c>
    </row>
    <row r="57" spans="1:57" ht="13.5" customHeight="1" x14ac:dyDescent="0.3">
      <c r="A57" s="93" t="s">
        <v>13</v>
      </c>
      <c r="B57" s="101" t="s">
        <v>35</v>
      </c>
      <c r="C57" s="95">
        <v>6</v>
      </c>
      <c r="D57" s="419" t="s">
        <v>424</v>
      </c>
      <c r="E57" s="38" t="s">
        <v>85</v>
      </c>
      <c r="F57" s="39" t="e">
        <f t="shared" si="0"/>
        <v>#REF!</v>
      </c>
      <c r="H57" s="37" t="e">
        <v>#REF!</v>
      </c>
      <c r="I57" s="37" t="e">
        <v>#REF!</v>
      </c>
      <c r="J57" s="37" t="e">
        <v>#REF!</v>
      </c>
      <c r="K57" s="37" t="e">
        <v>#REF!</v>
      </c>
      <c r="L57" s="37" t="e">
        <v>#REF!</v>
      </c>
      <c r="M57" s="37" t="e">
        <v>#REF!</v>
      </c>
      <c r="N57" s="37" t="e">
        <v>#REF!</v>
      </c>
      <c r="O57" s="37" t="e">
        <v>#REF!</v>
      </c>
      <c r="P57" s="37" t="e">
        <v>#REF!</v>
      </c>
      <c r="Q57" s="37" t="e">
        <v>#REF!</v>
      </c>
      <c r="R57" s="37" t="e">
        <v>#REF!</v>
      </c>
      <c r="S57" s="37" t="e">
        <v>#REF!</v>
      </c>
      <c r="T57" s="37" t="e">
        <v>#REF!</v>
      </c>
      <c r="U57" s="37" t="e">
        <v>#REF!</v>
      </c>
      <c r="V57" s="37" t="e">
        <v>#REF!</v>
      </c>
      <c r="Y57" s="42" t="e">
        <f t="shared" si="1"/>
        <v>#VALUE!</v>
      </c>
      <c r="Z57" s="42" t="e">
        <v>#VALUE!</v>
      </c>
      <c r="AA57" s="42" t="e">
        <v>#VALUE!</v>
      </c>
      <c r="AB57" s="42" t="e">
        <v>#VALUE!</v>
      </c>
      <c r="AC57" s="42" t="e">
        <v>#VALUE!</v>
      </c>
      <c r="AD57" s="42" t="e">
        <v>#VALUE!</v>
      </c>
      <c r="AE57" s="50" t="e">
        <v>#VALUE!</v>
      </c>
      <c r="AF57" s="42" t="e">
        <v>#VALUE!</v>
      </c>
      <c r="AG57" s="42" t="e">
        <v>#VALUE!</v>
      </c>
      <c r="AH57" s="42" t="e">
        <v>#VALUE!</v>
      </c>
      <c r="AI57" s="42" t="e">
        <v>#VALUE!</v>
      </c>
      <c r="AJ57" s="42" t="e">
        <v>#VALUE!</v>
      </c>
      <c r="AK57" s="42" t="e">
        <v>#VALUE!</v>
      </c>
      <c r="AL57" s="42" t="e">
        <v>#VALUE!</v>
      </c>
      <c r="AM57" s="42" t="e">
        <v>#VALUE!</v>
      </c>
      <c r="AN57" s="42" t="e">
        <v>#VALUE!</v>
      </c>
      <c r="AP57" s="51" t="e">
        <f t="shared" si="2"/>
        <v>#VALUE!</v>
      </c>
      <c r="AQ57" s="42" t="e">
        <v>#VALUE!</v>
      </c>
      <c r="AR57" s="42" t="e">
        <v>#VALUE!</v>
      </c>
      <c r="AS57" s="42" t="e">
        <v>#VALUE!</v>
      </c>
      <c r="AT57" s="42" t="e">
        <v>#VALUE!</v>
      </c>
      <c r="AU57" s="42" t="e">
        <v>#VALUE!</v>
      </c>
      <c r="AV57" s="50" t="e">
        <v>#VALUE!</v>
      </c>
      <c r="AW57" s="42" t="e">
        <v>#VALUE!</v>
      </c>
      <c r="AX57" s="42" t="e">
        <v>#VALUE!</v>
      </c>
      <c r="AY57" s="42" t="e">
        <v>#VALUE!</v>
      </c>
      <c r="AZ57" s="42" t="e">
        <v>#VALUE!</v>
      </c>
      <c r="BA57" s="42" t="e">
        <v>#VALUE!</v>
      </c>
      <c r="BB57" s="42" t="e">
        <v>#VALUE!</v>
      </c>
      <c r="BC57" s="42" t="e">
        <v>#VALUE!</v>
      </c>
      <c r="BD57" s="42" t="e">
        <v>#VALUE!</v>
      </c>
      <c r="BE57" s="42" t="e">
        <v>#VALUE!</v>
      </c>
    </row>
    <row r="58" spans="1:57" ht="13.5" customHeight="1" x14ac:dyDescent="0.3">
      <c r="A58" s="93" t="s">
        <v>13</v>
      </c>
      <c r="B58" s="101" t="s">
        <v>35</v>
      </c>
      <c r="C58" s="95">
        <v>7</v>
      </c>
      <c r="D58" s="419" t="s">
        <v>95</v>
      </c>
      <c r="E58" s="38" t="s">
        <v>85</v>
      </c>
      <c r="F58" s="39" t="e">
        <f t="shared" si="0"/>
        <v>#REF!</v>
      </c>
      <c r="H58" s="37" t="e">
        <v>#REF!</v>
      </c>
      <c r="I58" s="37" t="e">
        <v>#REF!</v>
      </c>
      <c r="J58" s="37" t="e">
        <v>#REF!</v>
      </c>
      <c r="K58" s="37" t="e">
        <v>#REF!</v>
      </c>
      <c r="L58" s="37" t="e">
        <v>#REF!</v>
      </c>
      <c r="M58" s="37" t="e">
        <v>#REF!</v>
      </c>
      <c r="N58" s="37" t="e">
        <v>#REF!</v>
      </c>
      <c r="O58" s="37" t="e">
        <v>#REF!</v>
      </c>
      <c r="P58" s="37" t="e">
        <v>#REF!</v>
      </c>
      <c r="Q58" s="37" t="e">
        <v>#REF!</v>
      </c>
      <c r="R58" s="37" t="e">
        <v>#REF!</v>
      </c>
      <c r="S58" s="37" t="e">
        <v>#REF!</v>
      </c>
      <c r="T58" s="37" t="e">
        <v>#REF!</v>
      </c>
      <c r="U58" s="37" t="e">
        <v>#REF!</v>
      </c>
      <c r="V58" s="37" t="e">
        <v>#REF!</v>
      </c>
      <c r="Y58" s="42" t="e">
        <f t="shared" si="1"/>
        <v>#VALUE!</v>
      </c>
      <c r="Z58" s="42" t="e">
        <v>#VALUE!</v>
      </c>
      <c r="AA58" s="42" t="e">
        <v>#VALUE!</v>
      </c>
      <c r="AB58" s="42" t="e">
        <v>#VALUE!</v>
      </c>
      <c r="AC58" s="42" t="e">
        <v>#VALUE!</v>
      </c>
      <c r="AD58" s="42" t="e">
        <v>#VALUE!</v>
      </c>
      <c r="AE58" s="50" t="e">
        <v>#VALUE!</v>
      </c>
      <c r="AF58" s="42" t="e">
        <v>#VALUE!</v>
      </c>
      <c r="AG58" s="42" t="e">
        <v>#VALUE!</v>
      </c>
      <c r="AH58" s="42" t="e">
        <v>#VALUE!</v>
      </c>
      <c r="AI58" s="42" t="e">
        <v>#VALUE!</v>
      </c>
      <c r="AJ58" s="42" t="e">
        <v>#VALUE!</v>
      </c>
      <c r="AK58" s="42" t="e">
        <v>#VALUE!</v>
      </c>
      <c r="AL58" s="42" t="e">
        <v>#VALUE!</v>
      </c>
      <c r="AM58" s="42" t="e">
        <v>#VALUE!</v>
      </c>
      <c r="AN58" s="42" t="e">
        <v>#VALUE!</v>
      </c>
      <c r="AP58" s="51" t="e">
        <f t="shared" si="2"/>
        <v>#VALUE!</v>
      </c>
      <c r="AQ58" s="42" t="e">
        <v>#VALUE!</v>
      </c>
      <c r="AR58" s="42" t="e">
        <v>#VALUE!</v>
      </c>
      <c r="AS58" s="42" t="e">
        <v>#VALUE!</v>
      </c>
      <c r="AT58" s="42" t="e">
        <v>#VALUE!</v>
      </c>
      <c r="AU58" s="42" t="e">
        <v>#VALUE!</v>
      </c>
      <c r="AV58" s="50" t="e">
        <v>#VALUE!</v>
      </c>
      <c r="AW58" s="42" t="e">
        <v>#VALUE!</v>
      </c>
      <c r="AX58" s="42" t="e">
        <v>#VALUE!</v>
      </c>
      <c r="AY58" s="42" t="e">
        <v>#VALUE!</v>
      </c>
      <c r="AZ58" s="42" t="e">
        <v>#VALUE!</v>
      </c>
      <c r="BA58" s="42" t="e">
        <v>#VALUE!</v>
      </c>
      <c r="BB58" s="42" t="e">
        <v>#VALUE!</v>
      </c>
      <c r="BC58" s="42" t="e">
        <v>#VALUE!</v>
      </c>
      <c r="BD58" s="42" t="e">
        <v>#VALUE!</v>
      </c>
      <c r="BE58" s="42" t="e">
        <v>#VALUE!</v>
      </c>
    </row>
    <row r="59" spans="1:57" ht="13.5" customHeight="1" x14ac:dyDescent="0.3">
      <c r="A59" s="93" t="s">
        <v>13</v>
      </c>
      <c r="B59" s="101" t="s">
        <v>35</v>
      </c>
      <c r="C59" s="95">
        <v>8</v>
      </c>
      <c r="D59" s="419" t="s">
        <v>92</v>
      </c>
      <c r="E59" s="38" t="s">
        <v>85</v>
      </c>
      <c r="F59" s="39" t="e">
        <f t="shared" si="0"/>
        <v>#REF!</v>
      </c>
      <c r="H59" s="37" t="e">
        <v>#REF!</v>
      </c>
      <c r="I59" s="37" t="e">
        <v>#REF!</v>
      </c>
      <c r="J59" s="37" t="e">
        <v>#REF!</v>
      </c>
      <c r="K59" s="37" t="e">
        <v>#REF!</v>
      </c>
      <c r="L59" s="37" t="e">
        <v>#REF!</v>
      </c>
      <c r="M59" s="37" t="e">
        <v>#REF!</v>
      </c>
      <c r="N59" s="37" t="e">
        <v>#REF!</v>
      </c>
      <c r="O59" s="37" t="e">
        <v>#REF!</v>
      </c>
      <c r="P59" s="37" t="e">
        <v>#REF!</v>
      </c>
      <c r="Q59" s="37" t="e">
        <v>#REF!</v>
      </c>
      <c r="R59" s="37" t="e">
        <v>#REF!</v>
      </c>
      <c r="S59" s="37" t="e">
        <v>#REF!</v>
      </c>
      <c r="T59" s="37" t="e">
        <v>#REF!</v>
      </c>
      <c r="U59" s="37" t="e">
        <v>#REF!</v>
      </c>
      <c r="V59" s="37" t="e">
        <v>#REF!</v>
      </c>
      <c r="Y59" s="42" t="e">
        <f t="shared" si="1"/>
        <v>#VALUE!</v>
      </c>
      <c r="Z59" s="42" t="e">
        <v>#VALUE!</v>
      </c>
      <c r="AA59" s="42" t="e">
        <v>#VALUE!</v>
      </c>
      <c r="AB59" s="42" t="e">
        <v>#VALUE!</v>
      </c>
      <c r="AC59" s="42" t="e">
        <v>#VALUE!</v>
      </c>
      <c r="AD59" s="42" t="e">
        <v>#VALUE!</v>
      </c>
      <c r="AE59" s="50" t="e">
        <v>#VALUE!</v>
      </c>
      <c r="AF59" s="42" t="e">
        <v>#VALUE!</v>
      </c>
      <c r="AG59" s="42" t="e">
        <v>#VALUE!</v>
      </c>
      <c r="AH59" s="42" t="e">
        <v>#VALUE!</v>
      </c>
      <c r="AI59" s="42" t="e">
        <v>#VALUE!</v>
      </c>
      <c r="AJ59" s="42" t="e">
        <v>#VALUE!</v>
      </c>
      <c r="AK59" s="42" t="e">
        <v>#VALUE!</v>
      </c>
      <c r="AL59" s="42" t="e">
        <v>#VALUE!</v>
      </c>
      <c r="AM59" s="42" t="e">
        <v>#VALUE!</v>
      </c>
      <c r="AN59" s="42" t="e">
        <v>#VALUE!</v>
      </c>
      <c r="AP59" s="51" t="e">
        <f t="shared" si="2"/>
        <v>#VALUE!</v>
      </c>
      <c r="AQ59" s="42" t="e">
        <v>#VALUE!</v>
      </c>
      <c r="AR59" s="42" t="e">
        <v>#VALUE!</v>
      </c>
      <c r="AS59" s="42" t="e">
        <v>#VALUE!</v>
      </c>
      <c r="AT59" s="42" t="e">
        <v>#VALUE!</v>
      </c>
      <c r="AU59" s="42" t="e">
        <v>#VALUE!</v>
      </c>
      <c r="AV59" s="50" t="e">
        <v>#VALUE!</v>
      </c>
      <c r="AW59" s="42" t="e">
        <v>#VALUE!</v>
      </c>
      <c r="AX59" s="42" t="e">
        <v>#VALUE!</v>
      </c>
      <c r="AY59" s="42" t="e">
        <v>#VALUE!</v>
      </c>
      <c r="AZ59" s="42" t="e">
        <v>#VALUE!</v>
      </c>
      <c r="BA59" s="42" t="e">
        <v>#VALUE!</v>
      </c>
      <c r="BB59" s="42" t="e">
        <v>#VALUE!</v>
      </c>
      <c r="BC59" s="42" t="e">
        <v>#VALUE!</v>
      </c>
      <c r="BD59" s="42" t="e">
        <v>#VALUE!</v>
      </c>
      <c r="BE59" s="42" t="e">
        <v>#VALUE!</v>
      </c>
    </row>
    <row r="60" spans="1:57" ht="13.5" customHeight="1" x14ac:dyDescent="0.3">
      <c r="A60" s="93" t="s">
        <v>13</v>
      </c>
      <c r="B60" s="101" t="s">
        <v>35</v>
      </c>
      <c r="C60" s="95">
        <v>9</v>
      </c>
      <c r="D60" s="419" t="s">
        <v>249</v>
      </c>
      <c r="E60" s="38" t="s">
        <v>85</v>
      </c>
      <c r="F60" s="39" t="e">
        <f t="shared" si="0"/>
        <v>#REF!</v>
      </c>
      <c r="H60" s="37" t="e">
        <v>#REF!</v>
      </c>
      <c r="I60" s="37" t="e">
        <v>#REF!</v>
      </c>
      <c r="J60" s="37" t="e">
        <v>#REF!</v>
      </c>
      <c r="K60" s="37" t="e">
        <v>#REF!</v>
      </c>
      <c r="L60" s="37" t="e">
        <v>#REF!</v>
      </c>
      <c r="M60" s="37" t="e">
        <v>#REF!</v>
      </c>
      <c r="N60" s="37" t="e">
        <v>#REF!</v>
      </c>
      <c r="O60" s="37" t="e">
        <v>#REF!</v>
      </c>
      <c r="P60" s="37" t="e">
        <v>#REF!</v>
      </c>
      <c r="Q60" s="37" t="e">
        <v>#REF!</v>
      </c>
      <c r="R60" s="37" t="e">
        <v>#REF!</v>
      </c>
      <c r="S60" s="37" t="e">
        <v>#REF!</v>
      </c>
      <c r="T60" s="37" t="e">
        <v>#REF!</v>
      </c>
      <c r="U60" s="37" t="e">
        <v>#REF!</v>
      </c>
      <c r="V60" s="37" t="e">
        <v>#REF!</v>
      </c>
      <c r="Y60" s="42" t="e">
        <f t="shared" si="1"/>
        <v>#VALUE!</v>
      </c>
      <c r="Z60" s="42" t="e">
        <v>#VALUE!</v>
      </c>
      <c r="AA60" s="42" t="e">
        <v>#VALUE!</v>
      </c>
      <c r="AB60" s="42" t="e">
        <v>#VALUE!</v>
      </c>
      <c r="AC60" s="42" t="e">
        <v>#VALUE!</v>
      </c>
      <c r="AD60" s="42" t="e">
        <v>#VALUE!</v>
      </c>
      <c r="AE60" s="50" t="e">
        <v>#VALUE!</v>
      </c>
      <c r="AF60" s="42" t="e">
        <v>#VALUE!</v>
      </c>
      <c r="AG60" s="42" t="e">
        <v>#VALUE!</v>
      </c>
      <c r="AH60" s="42" t="e">
        <v>#VALUE!</v>
      </c>
      <c r="AI60" s="42" t="e">
        <v>#VALUE!</v>
      </c>
      <c r="AJ60" s="42" t="e">
        <v>#VALUE!</v>
      </c>
      <c r="AK60" s="42" t="e">
        <v>#VALUE!</v>
      </c>
      <c r="AL60" s="42" t="e">
        <v>#VALUE!</v>
      </c>
      <c r="AM60" s="42" t="e">
        <v>#VALUE!</v>
      </c>
      <c r="AN60" s="42" t="e">
        <v>#VALUE!</v>
      </c>
      <c r="AP60" s="51" t="e">
        <f t="shared" si="2"/>
        <v>#VALUE!</v>
      </c>
      <c r="AQ60" s="42" t="e">
        <v>#VALUE!</v>
      </c>
      <c r="AR60" s="42" t="e">
        <v>#VALUE!</v>
      </c>
      <c r="AS60" s="42" t="e">
        <v>#VALUE!</v>
      </c>
      <c r="AT60" s="42" t="e">
        <v>#VALUE!</v>
      </c>
      <c r="AU60" s="42" t="e">
        <v>#VALUE!</v>
      </c>
      <c r="AV60" s="50" t="e">
        <v>#VALUE!</v>
      </c>
      <c r="AW60" s="42" t="e">
        <v>#VALUE!</v>
      </c>
      <c r="AX60" s="42" t="e">
        <v>#VALUE!</v>
      </c>
      <c r="AY60" s="42" t="e">
        <v>#VALUE!</v>
      </c>
      <c r="AZ60" s="42" t="e">
        <v>#VALUE!</v>
      </c>
      <c r="BA60" s="42" t="e">
        <v>#VALUE!</v>
      </c>
      <c r="BB60" s="42" t="e">
        <v>#VALUE!</v>
      </c>
      <c r="BC60" s="42" t="e">
        <v>#VALUE!</v>
      </c>
      <c r="BD60" s="42" t="e">
        <v>#VALUE!</v>
      </c>
      <c r="BE60" s="42" t="e">
        <v>#VALUE!</v>
      </c>
    </row>
    <row r="61" spans="1:57" ht="13.5" customHeight="1" x14ac:dyDescent="0.3">
      <c r="A61" s="93" t="s">
        <v>13</v>
      </c>
      <c r="B61" s="101" t="s">
        <v>35</v>
      </c>
      <c r="C61" s="95">
        <v>10</v>
      </c>
      <c r="D61" s="168" t="s">
        <v>425</v>
      </c>
      <c r="E61" s="38" t="s">
        <v>85</v>
      </c>
      <c r="F61" s="39" t="e">
        <f t="shared" si="0"/>
        <v>#REF!</v>
      </c>
      <c r="H61" s="37" t="e">
        <v>#REF!</v>
      </c>
      <c r="I61" s="37" t="e">
        <v>#REF!</v>
      </c>
      <c r="J61" s="37" t="e">
        <v>#REF!</v>
      </c>
      <c r="K61" s="37" t="e">
        <v>#REF!</v>
      </c>
      <c r="L61" s="37" t="e">
        <v>#REF!</v>
      </c>
      <c r="M61" s="37" t="e">
        <v>#REF!</v>
      </c>
      <c r="N61" s="37" t="e">
        <v>#REF!</v>
      </c>
      <c r="O61" s="37" t="e">
        <v>#REF!</v>
      </c>
      <c r="P61" s="37" t="e">
        <v>#REF!</v>
      </c>
      <c r="Q61" s="37" t="e">
        <v>#REF!</v>
      </c>
      <c r="R61" s="37" t="e">
        <v>#REF!</v>
      </c>
      <c r="S61" s="37" t="e">
        <v>#REF!</v>
      </c>
      <c r="T61" s="37" t="e">
        <v>#REF!</v>
      </c>
      <c r="U61" s="37" t="e">
        <v>#REF!</v>
      </c>
      <c r="V61" s="37" t="e">
        <v>#REF!</v>
      </c>
      <c r="Y61" s="42" t="e">
        <f t="shared" si="1"/>
        <v>#VALUE!</v>
      </c>
      <c r="Z61" s="42" t="e">
        <v>#VALUE!</v>
      </c>
      <c r="AA61" s="42" t="e">
        <v>#VALUE!</v>
      </c>
      <c r="AB61" s="42" t="e">
        <v>#VALUE!</v>
      </c>
      <c r="AC61" s="42" t="e">
        <v>#VALUE!</v>
      </c>
      <c r="AD61" s="42" t="e">
        <v>#VALUE!</v>
      </c>
      <c r="AE61" s="50" t="e">
        <v>#VALUE!</v>
      </c>
      <c r="AF61" s="42" t="e">
        <v>#VALUE!</v>
      </c>
      <c r="AG61" s="42" t="e">
        <v>#VALUE!</v>
      </c>
      <c r="AH61" s="42" t="e">
        <v>#VALUE!</v>
      </c>
      <c r="AI61" s="42" t="e">
        <v>#VALUE!</v>
      </c>
      <c r="AJ61" s="42" t="e">
        <v>#VALUE!</v>
      </c>
      <c r="AK61" s="42" t="e">
        <v>#VALUE!</v>
      </c>
      <c r="AL61" s="42" t="e">
        <v>#VALUE!</v>
      </c>
      <c r="AM61" s="42" t="e">
        <v>#VALUE!</v>
      </c>
      <c r="AN61" s="42" t="e">
        <v>#VALUE!</v>
      </c>
      <c r="AP61" s="51" t="e">
        <f t="shared" si="2"/>
        <v>#VALUE!</v>
      </c>
      <c r="AQ61" s="42" t="e">
        <v>#VALUE!</v>
      </c>
      <c r="AR61" s="42" t="e">
        <v>#VALUE!</v>
      </c>
      <c r="AS61" s="42" t="e">
        <v>#VALUE!</v>
      </c>
      <c r="AT61" s="42" t="e">
        <v>#VALUE!</v>
      </c>
      <c r="AU61" s="42" t="e">
        <v>#VALUE!</v>
      </c>
      <c r="AV61" s="50" t="e">
        <v>#VALUE!</v>
      </c>
      <c r="AW61" s="42" t="e">
        <v>#VALUE!</v>
      </c>
      <c r="AX61" s="42" t="e">
        <v>#VALUE!</v>
      </c>
      <c r="AY61" s="42" t="e">
        <v>#VALUE!</v>
      </c>
      <c r="AZ61" s="42" t="e">
        <v>#VALUE!</v>
      </c>
      <c r="BA61" s="42" t="e">
        <v>#VALUE!</v>
      </c>
      <c r="BB61" s="42" t="e">
        <v>#VALUE!</v>
      </c>
      <c r="BC61" s="42" t="e">
        <v>#VALUE!</v>
      </c>
      <c r="BD61" s="42" t="e">
        <v>#VALUE!</v>
      </c>
      <c r="BE61" s="42" t="e">
        <v>#VALUE!</v>
      </c>
    </row>
    <row r="62" spans="1:57" ht="13.5" customHeight="1" x14ac:dyDescent="0.3">
      <c r="A62" s="93" t="s">
        <v>13</v>
      </c>
      <c r="B62" s="101" t="s">
        <v>35</v>
      </c>
      <c r="C62" s="95">
        <v>11</v>
      </c>
      <c r="D62" s="159" t="s">
        <v>87</v>
      </c>
      <c r="E62" s="38" t="s">
        <v>85</v>
      </c>
      <c r="F62" s="39" t="e">
        <f t="shared" si="0"/>
        <v>#REF!</v>
      </c>
      <c r="H62" s="37" t="e">
        <v>#REF!</v>
      </c>
      <c r="I62" s="37" t="e">
        <v>#REF!</v>
      </c>
      <c r="J62" s="37" t="e">
        <v>#REF!</v>
      </c>
      <c r="K62" s="37" t="e">
        <v>#REF!</v>
      </c>
      <c r="L62" s="37" t="e">
        <v>#REF!</v>
      </c>
      <c r="M62" s="37" t="e">
        <v>#REF!</v>
      </c>
      <c r="N62" s="37" t="e">
        <v>#REF!</v>
      </c>
      <c r="O62" s="37" t="e">
        <v>#REF!</v>
      </c>
      <c r="P62" s="37" t="e">
        <v>#REF!</v>
      </c>
      <c r="Q62" s="37" t="e">
        <v>#REF!</v>
      </c>
      <c r="R62" s="37" t="e">
        <v>#REF!</v>
      </c>
      <c r="S62" s="37" t="e">
        <v>#REF!</v>
      </c>
      <c r="T62" s="37" t="e">
        <v>#REF!</v>
      </c>
      <c r="U62" s="37" t="e">
        <v>#REF!</v>
      </c>
      <c r="V62" s="37" t="e">
        <v>#REF!</v>
      </c>
      <c r="Y62" s="42" t="e">
        <f t="shared" si="1"/>
        <v>#VALUE!</v>
      </c>
      <c r="Z62" s="42" t="e">
        <v>#VALUE!</v>
      </c>
      <c r="AA62" s="42" t="e">
        <v>#VALUE!</v>
      </c>
      <c r="AB62" s="42" t="e">
        <v>#VALUE!</v>
      </c>
      <c r="AC62" s="42" t="e">
        <v>#VALUE!</v>
      </c>
      <c r="AD62" s="42" t="e">
        <v>#VALUE!</v>
      </c>
      <c r="AE62" s="50" t="e">
        <v>#VALUE!</v>
      </c>
      <c r="AF62" s="42" t="e">
        <v>#VALUE!</v>
      </c>
      <c r="AG62" s="42" t="e">
        <v>#VALUE!</v>
      </c>
      <c r="AH62" s="42" t="e">
        <v>#VALUE!</v>
      </c>
      <c r="AI62" s="42" t="e">
        <v>#VALUE!</v>
      </c>
      <c r="AJ62" s="42" t="e">
        <v>#VALUE!</v>
      </c>
      <c r="AK62" s="42" t="e">
        <v>#VALUE!</v>
      </c>
      <c r="AL62" s="42" t="e">
        <v>#VALUE!</v>
      </c>
      <c r="AM62" s="42" t="e">
        <v>#VALUE!</v>
      </c>
      <c r="AN62" s="42" t="e">
        <v>#VALUE!</v>
      </c>
      <c r="AP62" s="51" t="e">
        <f t="shared" si="2"/>
        <v>#VALUE!</v>
      </c>
      <c r="AQ62" s="42" t="e">
        <v>#VALUE!</v>
      </c>
      <c r="AR62" s="42" t="e">
        <v>#VALUE!</v>
      </c>
      <c r="AS62" s="42" t="e">
        <v>#VALUE!</v>
      </c>
      <c r="AT62" s="42" t="e">
        <v>#VALUE!</v>
      </c>
      <c r="AU62" s="42" t="e">
        <v>#VALUE!</v>
      </c>
      <c r="AV62" s="50" t="e">
        <v>#VALUE!</v>
      </c>
      <c r="AW62" s="42" t="e">
        <v>#VALUE!</v>
      </c>
      <c r="AX62" s="42" t="e">
        <v>#VALUE!</v>
      </c>
      <c r="AY62" s="42" t="e">
        <v>#VALUE!</v>
      </c>
      <c r="AZ62" s="42" t="e">
        <v>#VALUE!</v>
      </c>
      <c r="BA62" s="42" t="e">
        <v>#VALUE!</v>
      </c>
      <c r="BB62" s="42" t="e">
        <v>#VALUE!</v>
      </c>
      <c r="BC62" s="42" t="e">
        <v>#VALUE!</v>
      </c>
      <c r="BD62" s="42" t="e">
        <v>#VALUE!</v>
      </c>
      <c r="BE62" s="42" t="e">
        <v>#VALUE!</v>
      </c>
    </row>
    <row r="63" spans="1:57" ht="13.5" customHeight="1" x14ac:dyDescent="0.3">
      <c r="A63" s="93" t="s">
        <v>13</v>
      </c>
      <c r="B63" s="101" t="s">
        <v>35</v>
      </c>
      <c r="C63" s="95">
        <v>12</v>
      </c>
      <c r="D63" s="159" t="s">
        <v>87</v>
      </c>
      <c r="E63" s="38" t="s">
        <v>85</v>
      </c>
      <c r="F63" s="39" t="e">
        <f t="shared" si="0"/>
        <v>#REF!</v>
      </c>
      <c r="H63" s="37" t="e">
        <v>#REF!</v>
      </c>
      <c r="I63" s="37" t="e">
        <v>#REF!</v>
      </c>
      <c r="J63" s="37" t="e">
        <v>#REF!</v>
      </c>
      <c r="K63" s="37" t="e">
        <v>#REF!</v>
      </c>
      <c r="L63" s="37" t="e">
        <v>#REF!</v>
      </c>
      <c r="M63" s="37" t="e">
        <v>#REF!</v>
      </c>
      <c r="N63" s="37" t="e">
        <v>#REF!</v>
      </c>
      <c r="O63" s="37" t="e">
        <v>#REF!</v>
      </c>
      <c r="P63" s="37" t="e">
        <v>#REF!</v>
      </c>
      <c r="Q63" s="37" t="e">
        <v>#REF!</v>
      </c>
      <c r="R63" s="37" t="e">
        <v>#REF!</v>
      </c>
      <c r="S63" s="37" t="e">
        <v>#REF!</v>
      </c>
      <c r="T63" s="37" t="e">
        <v>#REF!</v>
      </c>
      <c r="U63" s="37" t="e">
        <v>#REF!</v>
      </c>
      <c r="V63" s="37" t="e">
        <v>#REF!</v>
      </c>
      <c r="Y63" s="42" t="e">
        <f t="shared" si="1"/>
        <v>#VALUE!</v>
      </c>
      <c r="Z63" s="42" t="e">
        <v>#VALUE!</v>
      </c>
      <c r="AA63" s="42" t="e">
        <v>#VALUE!</v>
      </c>
      <c r="AB63" s="42" t="e">
        <v>#VALUE!</v>
      </c>
      <c r="AC63" s="42" t="e">
        <v>#VALUE!</v>
      </c>
      <c r="AD63" s="42" t="e">
        <v>#VALUE!</v>
      </c>
      <c r="AE63" s="50" t="e">
        <v>#VALUE!</v>
      </c>
      <c r="AF63" s="42" t="e">
        <v>#VALUE!</v>
      </c>
      <c r="AG63" s="42" t="e">
        <v>#VALUE!</v>
      </c>
      <c r="AH63" s="42" t="e">
        <v>#VALUE!</v>
      </c>
      <c r="AI63" s="42" t="e">
        <v>#VALUE!</v>
      </c>
      <c r="AJ63" s="42" t="e">
        <v>#VALUE!</v>
      </c>
      <c r="AK63" s="42" t="e">
        <v>#VALUE!</v>
      </c>
      <c r="AL63" s="42" t="e">
        <v>#VALUE!</v>
      </c>
      <c r="AM63" s="42" t="e">
        <v>#VALUE!</v>
      </c>
      <c r="AN63" s="42" t="e">
        <v>#VALUE!</v>
      </c>
      <c r="AP63" s="51" t="e">
        <f t="shared" si="2"/>
        <v>#VALUE!</v>
      </c>
      <c r="AQ63" s="42" t="e">
        <v>#VALUE!</v>
      </c>
      <c r="AR63" s="42" t="e">
        <v>#VALUE!</v>
      </c>
      <c r="AS63" s="42" t="e">
        <v>#VALUE!</v>
      </c>
      <c r="AT63" s="42" t="e">
        <v>#VALUE!</v>
      </c>
      <c r="AU63" s="42" t="e">
        <v>#VALUE!</v>
      </c>
      <c r="AV63" s="50" t="e">
        <v>#VALUE!</v>
      </c>
      <c r="AW63" s="42" t="e">
        <v>#VALUE!</v>
      </c>
      <c r="AX63" s="42" t="e">
        <v>#VALUE!</v>
      </c>
      <c r="AY63" s="42" t="e">
        <v>#VALUE!</v>
      </c>
      <c r="AZ63" s="42" t="e">
        <v>#VALUE!</v>
      </c>
      <c r="BA63" s="42" t="e">
        <v>#VALUE!</v>
      </c>
      <c r="BB63" s="42" t="e">
        <v>#VALUE!</v>
      </c>
      <c r="BC63" s="42" t="e">
        <v>#VALUE!</v>
      </c>
      <c r="BD63" s="42" t="e">
        <v>#VALUE!</v>
      </c>
      <c r="BE63" s="42" t="e">
        <v>#VALUE!</v>
      </c>
    </row>
    <row r="64" spans="1:57" ht="13.5" customHeight="1" x14ac:dyDescent="0.3">
      <c r="A64" s="93" t="s">
        <v>13</v>
      </c>
      <c r="B64" s="101" t="s">
        <v>35</v>
      </c>
      <c r="C64" s="95">
        <v>13</v>
      </c>
      <c r="D64" s="159" t="s">
        <v>87</v>
      </c>
      <c r="E64" s="38" t="s">
        <v>85</v>
      </c>
      <c r="F64" s="39" t="e">
        <f t="shared" si="0"/>
        <v>#REF!</v>
      </c>
      <c r="H64" s="37" t="e">
        <v>#REF!</v>
      </c>
      <c r="I64" s="37" t="e">
        <v>#REF!</v>
      </c>
      <c r="J64" s="37" t="e">
        <v>#REF!</v>
      </c>
      <c r="K64" s="37" t="e">
        <v>#REF!</v>
      </c>
      <c r="L64" s="37" t="e">
        <v>#REF!</v>
      </c>
      <c r="M64" s="37" t="e">
        <v>#REF!</v>
      </c>
      <c r="N64" s="37" t="e">
        <v>#REF!</v>
      </c>
      <c r="O64" s="37" t="e">
        <v>#REF!</v>
      </c>
      <c r="P64" s="37" t="e">
        <v>#REF!</v>
      </c>
      <c r="Q64" s="37" t="e">
        <v>#REF!</v>
      </c>
      <c r="R64" s="37" t="e">
        <v>#REF!</v>
      </c>
      <c r="S64" s="37" t="e">
        <v>#REF!</v>
      </c>
      <c r="T64" s="37" t="e">
        <v>#REF!</v>
      </c>
      <c r="U64" s="37" t="e">
        <v>#REF!</v>
      </c>
      <c r="V64" s="37" t="e">
        <v>#REF!</v>
      </c>
      <c r="Y64" s="42" t="e">
        <f t="shared" si="1"/>
        <v>#VALUE!</v>
      </c>
      <c r="Z64" s="42" t="e">
        <v>#VALUE!</v>
      </c>
      <c r="AA64" s="42" t="e">
        <v>#VALUE!</v>
      </c>
      <c r="AB64" s="42" t="e">
        <v>#VALUE!</v>
      </c>
      <c r="AC64" s="42" t="e">
        <v>#VALUE!</v>
      </c>
      <c r="AD64" s="42" t="e">
        <v>#VALUE!</v>
      </c>
      <c r="AE64" s="50" t="e">
        <v>#VALUE!</v>
      </c>
      <c r="AF64" s="42" t="e">
        <v>#VALUE!</v>
      </c>
      <c r="AG64" s="42" t="e">
        <v>#VALUE!</v>
      </c>
      <c r="AH64" s="42" t="e">
        <v>#VALUE!</v>
      </c>
      <c r="AI64" s="42" t="e">
        <v>#VALUE!</v>
      </c>
      <c r="AJ64" s="42" t="e">
        <v>#VALUE!</v>
      </c>
      <c r="AK64" s="42" t="e">
        <v>#VALUE!</v>
      </c>
      <c r="AL64" s="42" t="e">
        <v>#VALUE!</v>
      </c>
      <c r="AM64" s="42" t="e">
        <v>#VALUE!</v>
      </c>
      <c r="AN64" s="42" t="e">
        <v>#VALUE!</v>
      </c>
      <c r="AP64" s="51" t="e">
        <f t="shared" si="2"/>
        <v>#VALUE!</v>
      </c>
      <c r="AQ64" s="42" t="e">
        <v>#VALUE!</v>
      </c>
      <c r="AR64" s="42" t="e">
        <v>#VALUE!</v>
      </c>
      <c r="AS64" s="42" t="e">
        <v>#VALUE!</v>
      </c>
      <c r="AT64" s="42" t="e">
        <v>#VALUE!</v>
      </c>
      <c r="AU64" s="42" t="e">
        <v>#VALUE!</v>
      </c>
      <c r="AV64" s="50" t="e">
        <v>#VALUE!</v>
      </c>
      <c r="AW64" s="42" t="e">
        <v>#VALUE!</v>
      </c>
      <c r="AX64" s="42" t="e">
        <v>#VALUE!</v>
      </c>
      <c r="AY64" s="42" t="e">
        <v>#VALUE!</v>
      </c>
      <c r="AZ64" s="42" t="e">
        <v>#VALUE!</v>
      </c>
      <c r="BA64" s="42" t="e">
        <v>#VALUE!</v>
      </c>
      <c r="BB64" s="42" t="e">
        <v>#VALUE!</v>
      </c>
      <c r="BC64" s="42" t="e">
        <v>#VALUE!</v>
      </c>
      <c r="BD64" s="42" t="e">
        <v>#VALUE!</v>
      </c>
      <c r="BE64" s="42" t="e">
        <v>#VALUE!</v>
      </c>
    </row>
    <row r="65" spans="1:57" ht="13.5" customHeight="1" x14ac:dyDescent="0.3">
      <c r="A65" s="93" t="s">
        <v>13</v>
      </c>
      <c r="B65" s="101" t="s">
        <v>35</v>
      </c>
      <c r="C65" s="95">
        <v>14</v>
      </c>
      <c r="D65" s="159" t="s">
        <v>87</v>
      </c>
      <c r="F65" s="39" t="e">
        <f t="shared" si="0"/>
        <v>#REF!</v>
      </c>
      <c r="H65" s="37" t="e">
        <v>#REF!</v>
      </c>
      <c r="I65" s="37" t="e">
        <v>#REF!</v>
      </c>
      <c r="J65" s="37" t="e">
        <v>#REF!</v>
      </c>
      <c r="K65" s="37" t="e">
        <v>#REF!</v>
      </c>
      <c r="L65" s="37" t="e">
        <v>#REF!</v>
      </c>
      <c r="M65" s="37" t="e">
        <v>#REF!</v>
      </c>
      <c r="N65" s="37" t="e">
        <v>#REF!</v>
      </c>
      <c r="O65" s="37" t="e">
        <v>#REF!</v>
      </c>
      <c r="P65" s="37" t="e">
        <v>#REF!</v>
      </c>
      <c r="Q65" s="37" t="e">
        <v>#REF!</v>
      </c>
      <c r="R65" s="37" t="e">
        <v>#REF!</v>
      </c>
      <c r="S65" s="37" t="e">
        <v>#REF!</v>
      </c>
      <c r="T65" s="37" t="e">
        <v>#REF!</v>
      </c>
      <c r="U65" s="37" t="e">
        <v>#REF!</v>
      </c>
      <c r="V65" s="37" t="e">
        <v>#REF!</v>
      </c>
      <c r="Y65" s="42" t="e">
        <f t="shared" si="1"/>
        <v>#VALUE!</v>
      </c>
      <c r="Z65" s="42" t="e">
        <v>#VALUE!</v>
      </c>
      <c r="AA65" s="42" t="e">
        <v>#VALUE!</v>
      </c>
      <c r="AB65" s="42" t="e">
        <v>#VALUE!</v>
      </c>
      <c r="AC65" s="42" t="e">
        <v>#VALUE!</v>
      </c>
      <c r="AD65" s="42" t="e">
        <v>#VALUE!</v>
      </c>
      <c r="AE65" s="50" t="e">
        <v>#VALUE!</v>
      </c>
      <c r="AF65" s="42" t="e">
        <v>#VALUE!</v>
      </c>
      <c r="AG65" s="42" t="e">
        <v>#VALUE!</v>
      </c>
      <c r="AH65" s="42" t="e">
        <v>#VALUE!</v>
      </c>
      <c r="AI65" s="42" t="e">
        <v>#VALUE!</v>
      </c>
      <c r="AJ65" s="42" t="e">
        <v>#VALUE!</v>
      </c>
      <c r="AK65" s="42" t="e">
        <v>#VALUE!</v>
      </c>
      <c r="AL65" s="42" t="e">
        <v>#VALUE!</v>
      </c>
      <c r="AM65" s="42" t="e">
        <v>#VALUE!</v>
      </c>
      <c r="AN65" s="42" t="e">
        <v>#VALUE!</v>
      </c>
      <c r="AP65" s="51" t="e">
        <f t="shared" si="2"/>
        <v>#VALUE!</v>
      </c>
      <c r="AQ65" s="42" t="e">
        <v>#VALUE!</v>
      </c>
      <c r="AR65" s="42" t="e">
        <v>#VALUE!</v>
      </c>
      <c r="AS65" s="42" t="e">
        <v>#VALUE!</v>
      </c>
      <c r="AT65" s="42" t="e">
        <v>#VALUE!</v>
      </c>
      <c r="AU65" s="42" t="e">
        <v>#VALUE!</v>
      </c>
      <c r="AV65" s="50" t="e">
        <v>#VALUE!</v>
      </c>
      <c r="AW65" s="42" t="e">
        <v>#VALUE!</v>
      </c>
      <c r="AX65" s="42" t="e">
        <v>#VALUE!</v>
      </c>
      <c r="AY65" s="42" t="e">
        <v>#VALUE!</v>
      </c>
      <c r="AZ65" s="42" t="e">
        <v>#VALUE!</v>
      </c>
      <c r="BA65" s="42" t="e">
        <v>#VALUE!</v>
      </c>
      <c r="BB65" s="42" t="e">
        <v>#VALUE!</v>
      </c>
      <c r="BC65" s="42" t="e">
        <v>#VALUE!</v>
      </c>
      <c r="BD65" s="42" t="e">
        <v>#VALUE!</v>
      </c>
      <c r="BE65" s="42" t="e">
        <v>#VALUE!</v>
      </c>
    </row>
    <row r="66" spans="1:57" ht="13.5" customHeight="1" x14ac:dyDescent="0.3">
      <c r="A66" s="93"/>
      <c r="B66" s="93"/>
      <c r="C66" s="93"/>
      <c r="D66" s="180"/>
      <c r="H66" s="37" t="e">
        <v>#REF!</v>
      </c>
      <c r="I66" s="37" t="e">
        <v>#REF!</v>
      </c>
      <c r="J66" s="37" t="e">
        <v>#REF!</v>
      </c>
      <c r="K66" s="37" t="e">
        <v>#REF!</v>
      </c>
      <c r="L66" s="37" t="e">
        <v>#REF!</v>
      </c>
      <c r="M66" s="37" t="e">
        <v>#REF!</v>
      </c>
      <c r="N66" s="37" t="e">
        <v>#REF!</v>
      </c>
      <c r="O66" s="37" t="e">
        <v>#REF!</v>
      </c>
      <c r="P66" s="37" t="e">
        <v>#REF!</v>
      </c>
      <c r="Q66" s="37" t="e">
        <v>#REF!</v>
      </c>
      <c r="R66" s="37" t="e">
        <v>#REF!</v>
      </c>
      <c r="S66" s="37" t="e">
        <v>#REF!</v>
      </c>
      <c r="T66" s="37" t="e">
        <v>#REF!</v>
      </c>
      <c r="U66" s="37" t="e">
        <v>#REF!</v>
      </c>
      <c r="V66" s="37" t="e">
        <v>#REF!</v>
      </c>
      <c r="Y66" s="42" t="e">
        <f t="shared" si="1"/>
        <v>#VALUE!</v>
      </c>
      <c r="Z66" s="42" t="e">
        <v>#VALUE!</v>
      </c>
      <c r="AA66" s="42" t="e">
        <v>#VALUE!</v>
      </c>
      <c r="AB66" s="42" t="e">
        <v>#VALUE!</v>
      </c>
      <c r="AC66" s="42" t="e">
        <v>#VALUE!</v>
      </c>
      <c r="AD66" s="42" t="e">
        <v>#VALUE!</v>
      </c>
      <c r="AE66" s="50" t="e">
        <v>#VALUE!</v>
      </c>
      <c r="AF66" s="42" t="e">
        <v>#VALUE!</v>
      </c>
      <c r="AG66" s="42" t="e">
        <v>#VALUE!</v>
      </c>
      <c r="AH66" s="42" t="e">
        <v>#VALUE!</v>
      </c>
      <c r="AI66" s="42" t="e">
        <v>#VALUE!</v>
      </c>
      <c r="AJ66" s="42" t="e">
        <v>#VALUE!</v>
      </c>
      <c r="AK66" s="42" t="e">
        <v>#VALUE!</v>
      </c>
      <c r="AL66" s="42" t="e">
        <v>#VALUE!</v>
      </c>
      <c r="AM66" s="42" t="e">
        <v>#VALUE!</v>
      </c>
      <c r="AN66" s="42" t="e">
        <v>#VALUE!</v>
      </c>
      <c r="AP66" s="51" t="e">
        <f t="shared" si="2"/>
        <v>#VALUE!</v>
      </c>
      <c r="AQ66" s="42" t="e">
        <v>#VALUE!</v>
      </c>
      <c r="AR66" s="42" t="e">
        <v>#VALUE!</v>
      </c>
      <c r="AS66" s="42" t="e">
        <v>#VALUE!</v>
      </c>
      <c r="AT66" s="42" t="e">
        <v>#VALUE!</v>
      </c>
      <c r="AU66" s="42" t="e">
        <v>#VALUE!</v>
      </c>
      <c r="AV66" s="50" t="e">
        <v>#VALUE!</v>
      </c>
      <c r="AW66" s="42" t="e">
        <v>#VALUE!</v>
      </c>
      <c r="AX66" s="42" t="e">
        <v>#VALUE!</v>
      </c>
      <c r="AY66" s="42" t="e">
        <v>#VALUE!</v>
      </c>
      <c r="AZ66" s="42" t="e">
        <v>#VALUE!</v>
      </c>
      <c r="BA66" s="42" t="e">
        <v>#VALUE!</v>
      </c>
      <c r="BB66" s="42" t="e">
        <v>#VALUE!</v>
      </c>
      <c r="BC66" s="42" t="e">
        <v>#VALUE!</v>
      </c>
      <c r="BD66" s="42" t="e">
        <v>#VALUE!</v>
      </c>
      <c r="BE66" s="42" t="e">
        <v>#VALUE!</v>
      </c>
    </row>
    <row r="67" spans="1:57" ht="13.5" customHeight="1" x14ac:dyDescent="0.3">
      <c r="A67" s="98" t="s">
        <v>13</v>
      </c>
      <c r="B67" s="99" t="s">
        <v>34</v>
      </c>
      <c r="C67" s="93"/>
      <c r="D67" s="159"/>
      <c r="H67" s="37" t="e">
        <v>#REF!</v>
      </c>
      <c r="I67" s="37" t="e">
        <v>#REF!</v>
      </c>
      <c r="J67" s="37" t="e">
        <v>#REF!</v>
      </c>
      <c r="K67" s="37" t="e">
        <v>#REF!</v>
      </c>
      <c r="L67" s="37" t="e">
        <v>#REF!</v>
      </c>
      <c r="M67" s="37" t="e">
        <v>#REF!</v>
      </c>
      <c r="N67" s="37" t="e">
        <v>#REF!</v>
      </c>
      <c r="O67" s="37" t="e">
        <v>#REF!</v>
      </c>
      <c r="P67" s="37" t="e">
        <v>#REF!</v>
      </c>
      <c r="Q67" s="37" t="e">
        <v>#REF!</v>
      </c>
      <c r="R67" s="37" t="e">
        <v>#REF!</v>
      </c>
      <c r="S67" s="37" t="e">
        <v>#REF!</v>
      </c>
      <c r="T67" s="37" t="e">
        <v>#REF!</v>
      </c>
      <c r="U67" s="37" t="e">
        <v>#REF!</v>
      </c>
      <c r="V67" s="37" t="e">
        <v>#REF!</v>
      </c>
      <c r="Y67" s="42" t="e">
        <f t="shared" si="1"/>
        <v>#VALUE!</v>
      </c>
      <c r="Z67" s="42" t="e">
        <v>#VALUE!</v>
      </c>
      <c r="AA67" s="42" t="e">
        <v>#VALUE!</v>
      </c>
      <c r="AB67" s="42" t="e">
        <v>#VALUE!</v>
      </c>
      <c r="AC67" s="42" t="e">
        <v>#VALUE!</v>
      </c>
      <c r="AD67" s="42" t="e">
        <v>#VALUE!</v>
      </c>
      <c r="AE67" s="50" t="e">
        <v>#VALUE!</v>
      </c>
      <c r="AF67" s="42" t="e">
        <v>#VALUE!</v>
      </c>
      <c r="AG67" s="42" t="e">
        <v>#VALUE!</v>
      </c>
      <c r="AH67" s="42" t="e">
        <v>#VALUE!</v>
      </c>
      <c r="AI67" s="42" t="e">
        <v>#VALUE!</v>
      </c>
      <c r="AJ67" s="42" t="e">
        <v>#VALUE!</v>
      </c>
      <c r="AK67" s="42" t="e">
        <v>#VALUE!</v>
      </c>
      <c r="AL67" s="42" t="e">
        <v>#VALUE!</v>
      </c>
      <c r="AM67" s="42" t="e">
        <v>#VALUE!</v>
      </c>
      <c r="AN67" s="42" t="e">
        <v>#VALUE!</v>
      </c>
      <c r="AP67" s="51" t="e">
        <f t="shared" si="2"/>
        <v>#VALUE!</v>
      </c>
      <c r="AQ67" s="42" t="e">
        <v>#VALUE!</v>
      </c>
      <c r="AR67" s="42" t="e">
        <v>#VALUE!</v>
      </c>
      <c r="AS67" s="42" t="e">
        <v>#VALUE!</v>
      </c>
      <c r="AT67" s="42" t="e">
        <v>#VALUE!</v>
      </c>
      <c r="AU67" s="42" t="e">
        <v>#VALUE!</v>
      </c>
      <c r="AV67" s="50" t="e">
        <v>#VALUE!</v>
      </c>
      <c r="AW67" s="42" t="e">
        <v>#VALUE!</v>
      </c>
      <c r="AX67" s="42" t="e">
        <v>#VALUE!</v>
      </c>
      <c r="AY67" s="42" t="e">
        <v>#VALUE!</v>
      </c>
      <c r="AZ67" s="42" t="e">
        <v>#VALUE!</v>
      </c>
      <c r="BA67" s="42" t="e">
        <v>#VALUE!</v>
      </c>
      <c r="BB67" s="42" t="e">
        <v>#VALUE!</v>
      </c>
      <c r="BC67" s="42" t="e">
        <v>#VALUE!</v>
      </c>
      <c r="BD67" s="42" t="e">
        <v>#VALUE!</v>
      </c>
      <c r="BE67" s="42" t="e">
        <v>#VALUE!</v>
      </c>
    </row>
    <row r="68" spans="1:57" ht="13.5" customHeight="1" x14ac:dyDescent="0.3">
      <c r="A68" s="93" t="s">
        <v>13</v>
      </c>
      <c r="B68" s="101" t="s">
        <v>34</v>
      </c>
      <c r="C68" s="95">
        <v>1</v>
      </c>
      <c r="D68" s="168"/>
      <c r="E68" s="38" t="s">
        <v>85</v>
      </c>
      <c r="F68" s="39" t="e">
        <f t="shared" si="0"/>
        <v>#REF!</v>
      </c>
      <c r="H68" s="37" t="e">
        <v>#REF!</v>
      </c>
      <c r="I68" s="37" t="e">
        <v>#REF!</v>
      </c>
      <c r="J68" s="37" t="e">
        <v>#REF!</v>
      </c>
      <c r="K68" s="37" t="e">
        <v>#REF!</v>
      </c>
      <c r="L68" s="37" t="e">
        <v>#REF!</v>
      </c>
      <c r="M68" s="37" t="e">
        <v>#REF!</v>
      </c>
      <c r="N68" s="37" t="e">
        <v>#REF!</v>
      </c>
      <c r="O68" s="37" t="e">
        <v>#REF!</v>
      </c>
      <c r="P68" s="37" t="e">
        <v>#REF!</v>
      </c>
      <c r="Q68" s="37" t="e">
        <v>#REF!</v>
      </c>
      <c r="R68" s="37" t="e">
        <v>#REF!</v>
      </c>
      <c r="S68" s="37" t="e">
        <v>#REF!</v>
      </c>
      <c r="T68" s="37" t="e">
        <v>#REF!</v>
      </c>
      <c r="U68" s="37" t="e">
        <v>#REF!</v>
      </c>
      <c r="V68" s="37" t="e">
        <v>#REF!</v>
      </c>
      <c r="Y68" s="42" t="e">
        <f t="shared" si="1"/>
        <v>#VALUE!</v>
      </c>
      <c r="Z68" s="42" t="e">
        <v>#VALUE!</v>
      </c>
      <c r="AA68" s="42" t="e">
        <v>#VALUE!</v>
      </c>
      <c r="AB68" s="42" t="e">
        <v>#VALUE!</v>
      </c>
      <c r="AC68" s="42" t="e">
        <v>#VALUE!</v>
      </c>
      <c r="AD68" s="42" t="e">
        <v>#VALUE!</v>
      </c>
      <c r="AE68" s="50" t="e">
        <v>#VALUE!</v>
      </c>
      <c r="AF68" s="42" t="e">
        <v>#VALUE!</v>
      </c>
      <c r="AG68" s="42" t="e">
        <v>#VALUE!</v>
      </c>
      <c r="AH68" s="42" t="e">
        <v>#VALUE!</v>
      </c>
      <c r="AI68" s="42" t="e">
        <v>#VALUE!</v>
      </c>
      <c r="AJ68" s="42" t="e">
        <v>#VALUE!</v>
      </c>
      <c r="AK68" s="42" t="e">
        <v>#VALUE!</v>
      </c>
      <c r="AL68" s="42" t="e">
        <v>#VALUE!</v>
      </c>
      <c r="AM68" s="42" t="e">
        <v>#VALUE!</v>
      </c>
      <c r="AN68" s="42" t="e">
        <v>#VALUE!</v>
      </c>
      <c r="AP68" s="51" t="e">
        <f t="shared" si="2"/>
        <v>#VALUE!</v>
      </c>
      <c r="AQ68" s="42" t="e">
        <v>#VALUE!</v>
      </c>
      <c r="AR68" s="42" t="e">
        <v>#VALUE!</v>
      </c>
      <c r="AS68" s="42" t="e">
        <v>#VALUE!</v>
      </c>
      <c r="AT68" s="42" t="e">
        <v>#VALUE!</v>
      </c>
      <c r="AU68" s="42" t="e">
        <v>#VALUE!</v>
      </c>
      <c r="AV68" s="50" t="e">
        <v>#VALUE!</v>
      </c>
      <c r="AW68" s="42" t="e">
        <v>#VALUE!</v>
      </c>
      <c r="AX68" s="42" t="e">
        <v>#VALUE!</v>
      </c>
      <c r="AY68" s="42" t="e">
        <v>#VALUE!</v>
      </c>
      <c r="AZ68" s="42" t="e">
        <v>#VALUE!</v>
      </c>
      <c r="BA68" s="42" t="e">
        <v>#VALUE!</v>
      </c>
      <c r="BB68" s="42" t="e">
        <v>#VALUE!</v>
      </c>
      <c r="BC68" s="42" t="e">
        <v>#VALUE!</v>
      </c>
      <c r="BD68" s="42" t="e">
        <v>#VALUE!</v>
      </c>
      <c r="BE68" s="42" t="e">
        <v>#VALUE!</v>
      </c>
    </row>
    <row r="69" spans="1:57" ht="13.5" customHeight="1" x14ac:dyDescent="0.3">
      <c r="A69" s="93" t="s">
        <v>13</v>
      </c>
      <c r="B69" s="101" t="s">
        <v>34</v>
      </c>
      <c r="C69" s="95">
        <v>2</v>
      </c>
      <c r="D69" s="168"/>
      <c r="E69" s="38" t="s">
        <v>85</v>
      </c>
      <c r="F69" s="39" t="e">
        <f t="shared" ref="F69:F132" si="3">SUM(H69:V69)</f>
        <v>#REF!</v>
      </c>
      <c r="H69" s="37" t="e">
        <v>#REF!</v>
      </c>
      <c r="I69" s="37" t="e">
        <v>#REF!</v>
      </c>
      <c r="J69" s="37" t="e">
        <v>#REF!</v>
      </c>
      <c r="K69" s="37" t="e">
        <v>#REF!</v>
      </c>
      <c r="L69" s="37" t="e">
        <v>#REF!</v>
      </c>
      <c r="M69" s="37" t="e">
        <v>#REF!</v>
      </c>
      <c r="N69" s="37" t="e">
        <v>#REF!</v>
      </c>
      <c r="O69" s="37" t="e">
        <v>#REF!</v>
      </c>
      <c r="P69" s="37" t="e">
        <v>#REF!</v>
      </c>
      <c r="Q69" s="37" t="e">
        <v>#REF!</v>
      </c>
      <c r="R69" s="37" t="e">
        <v>#REF!</v>
      </c>
      <c r="S69" s="37" t="e">
        <v>#REF!</v>
      </c>
      <c r="T69" s="37" t="e">
        <v>#REF!</v>
      </c>
      <c r="U69" s="37" t="e">
        <v>#REF!</v>
      </c>
      <c r="V69" s="37" t="e">
        <v>#REF!</v>
      </c>
      <c r="Y69" s="42" t="e">
        <f t="shared" ref="Y69:Y132" si="4">SUM(Z69:AO69)</f>
        <v>#VALUE!</v>
      </c>
      <c r="Z69" s="42" t="e">
        <v>#VALUE!</v>
      </c>
      <c r="AA69" s="42" t="e">
        <v>#VALUE!</v>
      </c>
      <c r="AB69" s="42" t="e">
        <v>#VALUE!</v>
      </c>
      <c r="AC69" s="42" t="e">
        <v>#VALUE!</v>
      </c>
      <c r="AD69" s="42" t="e">
        <v>#VALUE!</v>
      </c>
      <c r="AE69" s="50" t="e">
        <v>#VALUE!</v>
      </c>
      <c r="AF69" s="42" t="e">
        <v>#VALUE!</v>
      </c>
      <c r="AG69" s="42" t="e">
        <v>#VALUE!</v>
      </c>
      <c r="AH69" s="42" t="e">
        <v>#VALUE!</v>
      </c>
      <c r="AI69" s="42" t="e">
        <v>#VALUE!</v>
      </c>
      <c r="AJ69" s="42" t="e">
        <v>#VALUE!</v>
      </c>
      <c r="AK69" s="42" t="e">
        <v>#VALUE!</v>
      </c>
      <c r="AL69" s="42" t="e">
        <v>#VALUE!</v>
      </c>
      <c r="AM69" s="42" t="e">
        <v>#VALUE!</v>
      </c>
      <c r="AN69" s="42" t="e">
        <v>#VALUE!</v>
      </c>
      <c r="AP69" s="51" t="e">
        <f t="shared" ref="AP69:AP132" si="5">SUM(AQ69:BE69)</f>
        <v>#VALUE!</v>
      </c>
      <c r="AQ69" s="42" t="e">
        <v>#VALUE!</v>
      </c>
      <c r="AR69" s="42" t="e">
        <v>#VALUE!</v>
      </c>
      <c r="AS69" s="42" t="e">
        <v>#VALUE!</v>
      </c>
      <c r="AT69" s="42" t="e">
        <v>#VALUE!</v>
      </c>
      <c r="AU69" s="42" t="e">
        <v>#VALUE!</v>
      </c>
      <c r="AV69" s="50" t="e">
        <v>#VALUE!</v>
      </c>
      <c r="AW69" s="42" t="e">
        <v>#VALUE!</v>
      </c>
      <c r="AX69" s="42" t="e">
        <v>#VALUE!</v>
      </c>
      <c r="AY69" s="42" t="e">
        <v>#VALUE!</v>
      </c>
      <c r="AZ69" s="42" t="e">
        <v>#VALUE!</v>
      </c>
      <c r="BA69" s="42" t="e">
        <v>#VALUE!</v>
      </c>
      <c r="BB69" s="42" t="e">
        <v>#VALUE!</v>
      </c>
      <c r="BC69" s="42" t="e">
        <v>#VALUE!</v>
      </c>
      <c r="BD69" s="42" t="e">
        <v>#VALUE!</v>
      </c>
      <c r="BE69" s="42" t="e">
        <v>#VALUE!</v>
      </c>
    </row>
    <row r="70" spans="1:57" ht="13.5" customHeight="1" x14ac:dyDescent="0.3">
      <c r="A70" s="93" t="s">
        <v>13</v>
      </c>
      <c r="B70" s="101" t="s">
        <v>34</v>
      </c>
      <c r="C70" s="95">
        <v>3</v>
      </c>
      <c r="D70" s="168"/>
      <c r="E70" s="38" t="s">
        <v>85</v>
      </c>
      <c r="F70" s="39" t="e">
        <f t="shared" si="3"/>
        <v>#REF!</v>
      </c>
      <c r="H70" s="37" t="e">
        <v>#REF!</v>
      </c>
      <c r="I70" s="37" t="e">
        <v>#REF!</v>
      </c>
      <c r="J70" s="37" t="e">
        <v>#REF!</v>
      </c>
      <c r="K70" s="37" t="e">
        <v>#REF!</v>
      </c>
      <c r="L70" s="37" t="e">
        <v>#REF!</v>
      </c>
      <c r="M70" s="37" t="e">
        <v>#REF!</v>
      </c>
      <c r="N70" s="37" t="e">
        <v>#REF!</v>
      </c>
      <c r="O70" s="37" t="e">
        <v>#REF!</v>
      </c>
      <c r="P70" s="37" t="e">
        <v>#REF!</v>
      </c>
      <c r="Q70" s="37" t="e">
        <v>#REF!</v>
      </c>
      <c r="R70" s="37" t="e">
        <v>#REF!</v>
      </c>
      <c r="S70" s="37" t="e">
        <v>#REF!</v>
      </c>
      <c r="T70" s="37" t="e">
        <v>#REF!</v>
      </c>
      <c r="U70" s="37" t="e">
        <v>#REF!</v>
      </c>
      <c r="V70" s="37" t="e">
        <v>#REF!</v>
      </c>
      <c r="Y70" s="42" t="e">
        <f t="shared" si="4"/>
        <v>#VALUE!</v>
      </c>
      <c r="Z70" s="42" t="e">
        <v>#VALUE!</v>
      </c>
      <c r="AA70" s="42" t="e">
        <v>#VALUE!</v>
      </c>
      <c r="AB70" s="42" t="e">
        <v>#VALUE!</v>
      </c>
      <c r="AC70" s="42" t="e">
        <v>#VALUE!</v>
      </c>
      <c r="AD70" s="42" t="e">
        <v>#VALUE!</v>
      </c>
      <c r="AE70" s="50" t="e">
        <v>#VALUE!</v>
      </c>
      <c r="AF70" s="42" t="e">
        <v>#VALUE!</v>
      </c>
      <c r="AG70" s="42" t="e">
        <v>#VALUE!</v>
      </c>
      <c r="AH70" s="42" t="e">
        <v>#VALUE!</v>
      </c>
      <c r="AI70" s="42" t="e">
        <v>#VALUE!</v>
      </c>
      <c r="AJ70" s="42" t="e">
        <v>#VALUE!</v>
      </c>
      <c r="AK70" s="42" t="e">
        <v>#VALUE!</v>
      </c>
      <c r="AL70" s="42" t="e">
        <v>#VALUE!</v>
      </c>
      <c r="AM70" s="42" t="e">
        <v>#VALUE!</v>
      </c>
      <c r="AN70" s="42" t="e">
        <v>#VALUE!</v>
      </c>
      <c r="AP70" s="51" t="e">
        <f t="shared" si="5"/>
        <v>#VALUE!</v>
      </c>
      <c r="AQ70" s="42" t="e">
        <v>#VALUE!</v>
      </c>
      <c r="AR70" s="42" t="e">
        <v>#VALUE!</v>
      </c>
      <c r="AS70" s="42" t="e">
        <v>#VALUE!</v>
      </c>
      <c r="AT70" s="42" t="e">
        <v>#VALUE!</v>
      </c>
      <c r="AU70" s="42" t="e">
        <v>#VALUE!</v>
      </c>
      <c r="AV70" s="50" t="e">
        <v>#VALUE!</v>
      </c>
      <c r="AW70" s="42" t="e">
        <v>#VALUE!</v>
      </c>
      <c r="AX70" s="42" t="e">
        <v>#VALUE!</v>
      </c>
      <c r="AY70" s="42" t="e">
        <v>#VALUE!</v>
      </c>
      <c r="AZ70" s="42" t="e">
        <v>#VALUE!</v>
      </c>
      <c r="BA70" s="42" t="e">
        <v>#VALUE!</v>
      </c>
      <c r="BB70" s="42" t="e">
        <v>#VALUE!</v>
      </c>
      <c r="BC70" s="42" t="e">
        <v>#VALUE!</v>
      </c>
      <c r="BD70" s="42" t="e">
        <v>#VALUE!</v>
      </c>
      <c r="BE70" s="42" t="e">
        <v>#VALUE!</v>
      </c>
    </row>
    <row r="71" spans="1:57" ht="13.5" customHeight="1" x14ac:dyDescent="0.3">
      <c r="A71" s="93" t="s">
        <v>13</v>
      </c>
      <c r="B71" s="101" t="s">
        <v>34</v>
      </c>
      <c r="C71" s="95">
        <v>4</v>
      </c>
      <c r="D71" s="168"/>
      <c r="E71" s="38" t="s">
        <v>85</v>
      </c>
      <c r="F71" s="39" t="e">
        <f t="shared" si="3"/>
        <v>#REF!</v>
      </c>
      <c r="H71" s="37" t="e">
        <v>#REF!</v>
      </c>
      <c r="I71" s="37" t="e">
        <v>#REF!</v>
      </c>
      <c r="J71" s="37" t="e">
        <v>#REF!</v>
      </c>
      <c r="K71" s="37" t="e">
        <v>#REF!</v>
      </c>
      <c r="L71" s="37" t="e">
        <v>#REF!</v>
      </c>
      <c r="M71" s="37" t="e">
        <v>#REF!</v>
      </c>
      <c r="N71" s="37" t="e">
        <v>#REF!</v>
      </c>
      <c r="O71" s="37" t="e">
        <v>#REF!</v>
      </c>
      <c r="P71" s="37" t="e">
        <v>#REF!</v>
      </c>
      <c r="Q71" s="37" t="e">
        <v>#REF!</v>
      </c>
      <c r="R71" s="37" t="e">
        <v>#REF!</v>
      </c>
      <c r="S71" s="37" t="e">
        <v>#REF!</v>
      </c>
      <c r="T71" s="37" t="e">
        <v>#REF!</v>
      </c>
      <c r="U71" s="37" t="e">
        <v>#REF!</v>
      </c>
      <c r="V71" s="37" t="e">
        <v>#REF!</v>
      </c>
      <c r="Y71" s="42" t="e">
        <f t="shared" si="4"/>
        <v>#VALUE!</v>
      </c>
      <c r="Z71" s="42" t="e">
        <v>#VALUE!</v>
      </c>
      <c r="AA71" s="42" t="e">
        <v>#VALUE!</v>
      </c>
      <c r="AB71" s="42" t="e">
        <v>#VALUE!</v>
      </c>
      <c r="AC71" s="42" t="e">
        <v>#VALUE!</v>
      </c>
      <c r="AD71" s="42" t="e">
        <v>#VALUE!</v>
      </c>
      <c r="AE71" s="50" t="e">
        <v>#VALUE!</v>
      </c>
      <c r="AF71" s="42" t="e">
        <v>#VALUE!</v>
      </c>
      <c r="AG71" s="42" t="e">
        <v>#VALUE!</v>
      </c>
      <c r="AH71" s="42" t="e">
        <v>#VALUE!</v>
      </c>
      <c r="AI71" s="42" t="e">
        <v>#VALUE!</v>
      </c>
      <c r="AJ71" s="42" t="e">
        <v>#VALUE!</v>
      </c>
      <c r="AK71" s="42" t="e">
        <v>#VALUE!</v>
      </c>
      <c r="AL71" s="42" t="e">
        <v>#VALUE!</v>
      </c>
      <c r="AM71" s="42" t="e">
        <v>#VALUE!</v>
      </c>
      <c r="AN71" s="42" t="e">
        <v>#VALUE!</v>
      </c>
      <c r="AP71" s="51" t="e">
        <f t="shared" si="5"/>
        <v>#VALUE!</v>
      </c>
      <c r="AQ71" s="42" t="e">
        <v>#VALUE!</v>
      </c>
      <c r="AR71" s="42" t="e">
        <v>#VALUE!</v>
      </c>
      <c r="AS71" s="42" t="e">
        <v>#VALUE!</v>
      </c>
      <c r="AT71" s="42" t="e">
        <v>#VALUE!</v>
      </c>
      <c r="AU71" s="42" t="e">
        <v>#VALUE!</v>
      </c>
      <c r="AV71" s="50" t="e">
        <v>#VALUE!</v>
      </c>
      <c r="AW71" s="42" t="e">
        <v>#VALUE!</v>
      </c>
      <c r="AX71" s="42" t="e">
        <v>#VALUE!</v>
      </c>
      <c r="AY71" s="42" t="e">
        <v>#VALUE!</v>
      </c>
      <c r="AZ71" s="42" t="e">
        <v>#VALUE!</v>
      </c>
      <c r="BA71" s="42" t="e">
        <v>#VALUE!</v>
      </c>
      <c r="BB71" s="42" t="e">
        <v>#VALUE!</v>
      </c>
      <c r="BC71" s="42" t="e">
        <v>#VALUE!</v>
      </c>
      <c r="BD71" s="42" t="e">
        <v>#VALUE!</v>
      </c>
      <c r="BE71" s="42" t="e">
        <v>#VALUE!</v>
      </c>
    </row>
    <row r="72" spans="1:57" ht="13.5" customHeight="1" x14ac:dyDescent="0.3">
      <c r="A72" s="93" t="s">
        <v>13</v>
      </c>
      <c r="B72" s="101" t="s">
        <v>34</v>
      </c>
      <c r="C72" s="95">
        <v>5</v>
      </c>
      <c r="D72" s="162"/>
      <c r="E72" s="38" t="s">
        <v>85</v>
      </c>
      <c r="F72" s="39" t="e">
        <f t="shared" si="3"/>
        <v>#REF!</v>
      </c>
      <c r="H72" s="37" t="e">
        <v>#REF!</v>
      </c>
      <c r="I72" s="37" t="e">
        <v>#REF!</v>
      </c>
      <c r="J72" s="37" t="e">
        <v>#REF!</v>
      </c>
      <c r="K72" s="37" t="e">
        <v>#REF!</v>
      </c>
      <c r="L72" s="37" t="e">
        <v>#REF!</v>
      </c>
      <c r="M72" s="37" t="e">
        <v>#REF!</v>
      </c>
      <c r="N72" s="37" t="e">
        <v>#REF!</v>
      </c>
      <c r="O72" s="37" t="e">
        <v>#REF!</v>
      </c>
      <c r="P72" s="37" t="e">
        <v>#REF!</v>
      </c>
      <c r="Q72" s="37" t="e">
        <v>#REF!</v>
      </c>
      <c r="R72" s="37" t="e">
        <v>#REF!</v>
      </c>
      <c r="S72" s="37" t="e">
        <v>#REF!</v>
      </c>
      <c r="T72" s="37" t="e">
        <v>#REF!</v>
      </c>
      <c r="U72" s="37" t="e">
        <v>#REF!</v>
      </c>
      <c r="V72" s="37" t="e">
        <v>#REF!</v>
      </c>
      <c r="Y72" s="42" t="e">
        <f t="shared" si="4"/>
        <v>#VALUE!</v>
      </c>
      <c r="Z72" s="42" t="e">
        <v>#VALUE!</v>
      </c>
      <c r="AA72" s="42" t="e">
        <v>#VALUE!</v>
      </c>
      <c r="AB72" s="42" t="e">
        <v>#VALUE!</v>
      </c>
      <c r="AC72" s="42" t="e">
        <v>#VALUE!</v>
      </c>
      <c r="AD72" s="42" t="e">
        <v>#VALUE!</v>
      </c>
      <c r="AE72" s="50" t="e">
        <v>#VALUE!</v>
      </c>
      <c r="AF72" s="42" t="e">
        <v>#VALUE!</v>
      </c>
      <c r="AG72" s="42" t="e">
        <v>#VALUE!</v>
      </c>
      <c r="AH72" s="42" t="e">
        <v>#VALUE!</v>
      </c>
      <c r="AI72" s="42" t="e">
        <v>#VALUE!</v>
      </c>
      <c r="AJ72" s="42" t="e">
        <v>#VALUE!</v>
      </c>
      <c r="AK72" s="42" t="e">
        <v>#VALUE!</v>
      </c>
      <c r="AL72" s="42" t="e">
        <v>#VALUE!</v>
      </c>
      <c r="AM72" s="42" t="e">
        <v>#VALUE!</v>
      </c>
      <c r="AN72" s="42" t="e">
        <v>#VALUE!</v>
      </c>
      <c r="AP72" s="51" t="e">
        <f t="shared" si="5"/>
        <v>#VALUE!</v>
      </c>
      <c r="AQ72" s="42" t="e">
        <v>#VALUE!</v>
      </c>
      <c r="AR72" s="42" t="e">
        <v>#VALUE!</v>
      </c>
      <c r="AS72" s="42" t="e">
        <v>#VALUE!</v>
      </c>
      <c r="AT72" s="42" t="e">
        <v>#VALUE!</v>
      </c>
      <c r="AU72" s="42" t="e">
        <v>#VALUE!</v>
      </c>
      <c r="AV72" s="50" t="e">
        <v>#VALUE!</v>
      </c>
      <c r="AW72" s="42" t="e">
        <v>#VALUE!</v>
      </c>
      <c r="AX72" s="42" t="e">
        <v>#VALUE!</v>
      </c>
      <c r="AY72" s="42" t="e">
        <v>#VALUE!</v>
      </c>
      <c r="AZ72" s="42" t="e">
        <v>#VALUE!</v>
      </c>
      <c r="BA72" s="42" t="e">
        <v>#VALUE!</v>
      </c>
      <c r="BB72" s="42" t="e">
        <v>#VALUE!</v>
      </c>
      <c r="BC72" s="42" t="e">
        <v>#VALUE!</v>
      </c>
      <c r="BD72" s="42" t="e">
        <v>#VALUE!</v>
      </c>
      <c r="BE72" s="42" t="e">
        <v>#VALUE!</v>
      </c>
    </row>
    <row r="73" spans="1:57" ht="13.5" customHeight="1" x14ac:dyDescent="0.3">
      <c r="A73" s="93" t="s">
        <v>13</v>
      </c>
      <c r="B73" s="101" t="s">
        <v>34</v>
      </c>
      <c r="C73" s="95">
        <v>6</v>
      </c>
      <c r="D73" s="168"/>
      <c r="E73" s="38" t="s">
        <v>85</v>
      </c>
      <c r="F73" s="39" t="e">
        <f t="shared" si="3"/>
        <v>#REF!</v>
      </c>
      <c r="H73" s="37" t="e">
        <v>#REF!</v>
      </c>
      <c r="I73" s="37" t="e">
        <v>#REF!</v>
      </c>
      <c r="J73" s="37" t="e">
        <v>#REF!</v>
      </c>
      <c r="K73" s="37" t="e">
        <v>#REF!</v>
      </c>
      <c r="L73" s="37" t="e">
        <v>#REF!</v>
      </c>
      <c r="M73" s="37" t="e">
        <v>#REF!</v>
      </c>
      <c r="N73" s="37" t="e">
        <v>#REF!</v>
      </c>
      <c r="O73" s="37" t="e">
        <v>#REF!</v>
      </c>
      <c r="P73" s="37" t="e">
        <v>#REF!</v>
      </c>
      <c r="Q73" s="37" t="e">
        <v>#REF!</v>
      </c>
      <c r="R73" s="37" t="e">
        <v>#REF!</v>
      </c>
      <c r="S73" s="37" t="e">
        <v>#REF!</v>
      </c>
      <c r="T73" s="37" t="e">
        <v>#REF!</v>
      </c>
      <c r="U73" s="37" t="e">
        <v>#REF!</v>
      </c>
      <c r="V73" s="37" t="e">
        <v>#REF!</v>
      </c>
      <c r="Y73" s="42" t="e">
        <f t="shared" si="4"/>
        <v>#VALUE!</v>
      </c>
      <c r="Z73" s="42" t="e">
        <v>#VALUE!</v>
      </c>
      <c r="AA73" s="42" t="e">
        <v>#VALUE!</v>
      </c>
      <c r="AB73" s="42" t="e">
        <v>#VALUE!</v>
      </c>
      <c r="AC73" s="42" t="e">
        <v>#VALUE!</v>
      </c>
      <c r="AD73" s="42" t="e">
        <v>#VALUE!</v>
      </c>
      <c r="AE73" s="50" t="e">
        <v>#VALUE!</v>
      </c>
      <c r="AF73" s="42" t="e">
        <v>#VALUE!</v>
      </c>
      <c r="AG73" s="42" t="e">
        <v>#VALUE!</v>
      </c>
      <c r="AH73" s="42" t="e">
        <v>#VALUE!</v>
      </c>
      <c r="AI73" s="42" t="e">
        <v>#VALUE!</v>
      </c>
      <c r="AJ73" s="42" t="e">
        <v>#VALUE!</v>
      </c>
      <c r="AK73" s="42" t="e">
        <v>#VALUE!</v>
      </c>
      <c r="AL73" s="42" t="e">
        <v>#VALUE!</v>
      </c>
      <c r="AM73" s="42" t="e">
        <v>#VALUE!</v>
      </c>
      <c r="AN73" s="42" t="e">
        <v>#VALUE!</v>
      </c>
      <c r="AP73" s="51" t="e">
        <f t="shared" si="5"/>
        <v>#VALUE!</v>
      </c>
      <c r="AQ73" s="42" t="e">
        <v>#VALUE!</v>
      </c>
      <c r="AR73" s="42" t="e">
        <v>#VALUE!</v>
      </c>
      <c r="AS73" s="42" t="e">
        <v>#VALUE!</v>
      </c>
      <c r="AT73" s="42" t="e">
        <v>#VALUE!</v>
      </c>
      <c r="AU73" s="42" t="e">
        <v>#VALUE!</v>
      </c>
      <c r="AV73" s="50" t="e">
        <v>#VALUE!</v>
      </c>
      <c r="AW73" s="42" t="e">
        <v>#VALUE!</v>
      </c>
      <c r="AX73" s="42" t="e">
        <v>#VALUE!</v>
      </c>
      <c r="AY73" s="42" t="e">
        <v>#VALUE!</v>
      </c>
      <c r="AZ73" s="42" t="e">
        <v>#VALUE!</v>
      </c>
      <c r="BA73" s="42" t="e">
        <v>#VALUE!</v>
      </c>
      <c r="BB73" s="42" t="e">
        <v>#VALUE!</v>
      </c>
      <c r="BC73" s="42" t="e">
        <v>#VALUE!</v>
      </c>
      <c r="BD73" s="42" t="e">
        <v>#VALUE!</v>
      </c>
      <c r="BE73" s="42" t="e">
        <v>#VALUE!</v>
      </c>
    </row>
    <row r="74" spans="1:57" ht="13.5" customHeight="1" x14ac:dyDescent="0.3">
      <c r="A74" s="93" t="s">
        <v>13</v>
      </c>
      <c r="B74" s="101" t="s">
        <v>34</v>
      </c>
      <c r="C74" s="95">
        <v>7</v>
      </c>
      <c r="D74" s="168"/>
      <c r="E74" s="38" t="s">
        <v>85</v>
      </c>
      <c r="F74" s="39" t="e">
        <f t="shared" si="3"/>
        <v>#REF!</v>
      </c>
      <c r="H74" s="37" t="e">
        <v>#REF!</v>
      </c>
      <c r="I74" s="37" t="e">
        <v>#REF!</v>
      </c>
      <c r="J74" s="37" t="e">
        <v>#REF!</v>
      </c>
      <c r="K74" s="37" t="e">
        <v>#REF!</v>
      </c>
      <c r="L74" s="37" t="e">
        <v>#REF!</v>
      </c>
      <c r="M74" s="37" t="e">
        <v>#REF!</v>
      </c>
      <c r="N74" s="37" t="e">
        <v>#REF!</v>
      </c>
      <c r="O74" s="37" t="e">
        <v>#REF!</v>
      </c>
      <c r="P74" s="37" t="e">
        <v>#REF!</v>
      </c>
      <c r="Q74" s="37" t="e">
        <v>#REF!</v>
      </c>
      <c r="R74" s="37" t="e">
        <v>#REF!</v>
      </c>
      <c r="S74" s="37" t="e">
        <v>#REF!</v>
      </c>
      <c r="T74" s="37" t="e">
        <v>#REF!</v>
      </c>
      <c r="U74" s="37" t="e">
        <v>#REF!</v>
      </c>
      <c r="V74" s="37" t="e">
        <v>#REF!</v>
      </c>
      <c r="Y74" s="42" t="e">
        <f t="shared" si="4"/>
        <v>#VALUE!</v>
      </c>
      <c r="Z74" s="42" t="e">
        <v>#VALUE!</v>
      </c>
      <c r="AA74" s="42" t="e">
        <v>#VALUE!</v>
      </c>
      <c r="AB74" s="42" t="e">
        <v>#VALUE!</v>
      </c>
      <c r="AC74" s="42" t="e">
        <v>#VALUE!</v>
      </c>
      <c r="AD74" s="42" t="e">
        <v>#VALUE!</v>
      </c>
      <c r="AE74" s="50" t="e">
        <v>#VALUE!</v>
      </c>
      <c r="AF74" s="42" t="e">
        <v>#VALUE!</v>
      </c>
      <c r="AG74" s="42" t="e">
        <v>#VALUE!</v>
      </c>
      <c r="AH74" s="42" t="e">
        <v>#VALUE!</v>
      </c>
      <c r="AI74" s="42" t="e">
        <v>#VALUE!</v>
      </c>
      <c r="AJ74" s="42" t="e">
        <v>#VALUE!</v>
      </c>
      <c r="AK74" s="42" t="e">
        <v>#VALUE!</v>
      </c>
      <c r="AL74" s="42" t="e">
        <v>#VALUE!</v>
      </c>
      <c r="AM74" s="42" t="e">
        <v>#VALUE!</v>
      </c>
      <c r="AN74" s="42" t="e">
        <v>#VALUE!</v>
      </c>
      <c r="AP74" s="51" t="e">
        <f t="shared" si="5"/>
        <v>#VALUE!</v>
      </c>
      <c r="AQ74" s="42" t="e">
        <v>#VALUE!</v>
      </c>
      <c r="AR74" s="42" t="e">
        <v>#VALUE!</v>
      </c>
      <c r="AS74" s="42" t="e">
        <v>#VALUE!</v>
      </c>
      <c r="AT74" s="42" t="e">
        <v>#VALUE!</v>
      </c>
      <c r="AU74" s="42" t="e">
        <v>#VALUE!</v>
      </c>
      <c r="AV74" s="50" t="e">
        <v>#VALUE!</v>
      </c>
      <c r="AW74" s="42" t="e">
        <v>#VALUE!</v>
      </c>
      <c r="AX74" s="42" t="e">
        <v>#VALUE!</v>
      </c>
      <c r="AY74" s="42" t="e">
        <v>#VALUE!</v>
      </c>
      <c r="AZ74" s="42" t="e">
        <v>#VALUE!</v>
      </c>
      <c r="BA74" s="42" t="e">
        <v>#VALUE!</v>
      </c>
      <c r="BB74" s="42" t="e">
        <v>#VALUE!</v>
      </c>
      <c r="BC74" s="42" t="e">
        <v>#VALUE!</v>
      </c>
      <c r="BD74" s="42" t="e">
        <v>#VALUE!</v>
      </c>
      <c r="BE74" s="42" t="e">
        <v>#VALUE!</v>
      </c>
    </row>
    <row r="75" spans="1:57" ht="13.5" customHeight="1" x14ac:dyDescent="0.3">
      <c r="A75" s="93" t="s">
        <v>13</v>
      </c>
      <c r="B75" s="101" t="s">
        <v>34</v>
      </c>
      <c r="C75" s="95">
        <v>8</v>
      </c>
      <c r="D75" s="168"/>
      <c r="E75" s="38" t="s">
        <v>85</v>
      </c>
      <c r="F75" s="39" t="e">
        <f t="shared" si="3"/>
        <v>#REF!</v>
      </c>
      <c r="H75" s="37" t="e">
        <v>#REF!</v>
      </c>
      <c r="I75" s="37" t="e">
        <v>#REF!</v>
      </c>
      <c r="J75" s="37" t="e">
        <v>#REF!</v>
      </c>
      <c r="K75" s="37" t="e">
        <v>#REF!</v>
      </c>
      <c r="L75" s="37" t="e">
        <v>#REF!</v>
      </c>
      <c r="M75" s="37" t="e">
        <v>#REF!</v>
      </c>
      <c r="N75" s="37" t="e">
        <v>#REF!</v>
      </c>
      <c r="O75" s="37" t="e">
        <v>#REF!</v>
      </c>
      <c r="P75" s="37" t="e">
        <v>#REF!</v>
      </c>
      <c r="Q75" s="37" t="e">
        <v>#REF!</v>
      </c>
      <c r="R75" s="37" t="e">
        <v>#REF!</v>
      </c>
      <c r="S75" s="37" t="e">
        <v>#REF!</v>
      </c>
      <c r="T75" s="37" t="e">
        <v>#REF!</v>
      </c>
      <c r="U75" s="37" t="e">
        <v>#REF!</v>
      </c>
      <c r="V75" s="37" t="e">
        <v>#REF!</v>
      </c>
      <c r="Y75" s="42" t="e">
        <f t="shared" si="4"/>
        <v>#VALUE!</v>
      </c>
      <c r="Z75" s="42" t="e">
        <v>#VALUE!</v>
      </c>
      <c r="AA75" s="42" t="e">
        <v>#VALUE!</v>
      </c>
      <c r="AB75" s="42" t="e">
        <v>#VALUE!</v>
      </c>
      <c r="AC75" s="42" t="e">
        <v>#VALUE!</v>
      </c>
      <c r="AD75" s="42" t="e">
        <v>#VALUE!</v>
      </c>
      <c r="AE75" s="50" t="e">
        <v>#VALUE!</v>
      </c>
      <c r="AF75" s="42" t="e">
        <v>#VALUE!</v>
      </c>
      <c r="AG75" s="42" t="e">
        <v>#VALUE!</v>
      </c>
      <c r="AH75" s="42" t="e">
        <v>#VALUE!</v>
      </c>
      <c r="AI75" s="42" t="e">
        <v>#VALUE!</v>
      </c>
      <c r="AJ75" s="42" t="e">
        <v>#VALUE!</v>
      </c>
      <c r="AK75" s="42" t="e">
        <v>#VALUE!</v>
      </c>
      <c r="AL75" s="42" t="e">
        <v>#VALUE!</v>
      </c>
      <c r="AM75" s="42" t="e">
        <v>#VALUE!</v>
      </c>
      <c r="AN75" s="42" t="e">
        <v>#VALUE!</v>
      </c>
      <c r="AP75" s="51" t="e">
        <f t="shared" si="5"/>
        <v>#VALUE!</v>
      </c>
      <c r="AQ75" s="42" t="e">
        <v>#VALUE!</v>
      </c>
      <c r="AR75" s="42" t="e">
        <v>#VALUE!</v>
      </c>
      <c r="AS75" s="42" t="e">
        <v>#VALUE!</v>
      </c>
      <c r="AT75" s="42" t="e">
        <v>#VALUE!</v>
      </c>
      <c r="AU75" s="42" t="e">
        <v>#VALUE!</v>
      </c>
      <c r="AV75" s="50" t="e">
        <v>#VALUE!</v>
      </c>
      <c r="AW75" s="42" t="e">
        <v>#VALUE!</v>
      </c>
      <c r="AX75" s="42" t="e">
        <v>#VALUE!</v>
      </c>
      <c r="AY75" s="42" t="e">
        <v>#VALUE!</v>
      </c>
      <c r="AZ75" s="42" t="e">
        <v>#VALUE!</v>
      </c>
      <c r="BA75" s="42" t="e">
        <v>#VALUE!</v>
      </c>
      <c r="BB75" s="42" t="e">
        <v>#VALUE!</v>
      </c>
      <c r="BC75" s="42" t="e">
        <v>#VALUE!</v>
      </c>
      <c r="BD75" s="42" t="e">
        <v>#VALUE!</v>
      </c>
      <c r="BE75" s="42" t="e">
        <v>#VALUE!</v>
      </c>
    </row>
    <row r="76" spans="1:57" ht="13.5" customHeight="1" x14ac:dyDescent="0.3">
      <c r="A76" s="93" t="s">
        <v>13</v>
      </c>
      <c r="B76" s="101" t="s">
        <v>34</v>
      </c>
      <c r="C76" s="95">
        <v>9</v>
      </c>
      <c r="D76" s="162"/>
      <c r="E76" s="38" t="s">
        <v>85</v>
      </c>
      <c r="F76" s="39" t="e">
        <f t="shared" si="3"/>
        <v>#REF!</v>
      </c>
      <c r="H76" s="37" t="e">
        <v>#REF!</v>
      </c>
      <c r="I76" s="37" t="e">
        <v>#REF!</v>
      </c>
      <c r="J76" s="37" t="e">
        <v>#REF!</v>
      </c>
      <c r="K76" s="37" t="e">
        <v>#REF!</v>
      </c>
      <c r="L76" s="37" t="e">
        <v>#REF!</v>
      </c>
      <c r="M76" s="37" t="e">
        <v>#REF!</v>
      </c>
      <c r="N76" s="37" t="e">
        <v>#REF!</v>
      </c>
      <c r="O76" s="37" t="e">
        <v>#REF!</v>
      </c>
      <c r="P76" s="37" t="e">
        <v>#REF!</v>
      </c>
      <c r="Q76" s="37" t="e">
        <v>#REF!</v>
      </c>
      <c r="R76" s="37" t="e">
        <v>#REF!</v>
      </c>
      <c r="S76" s="37" t="e">
        <v>#REF!</v>
      </c>
      <c r="T76" s="37" t="e">
        <v>#REF!</v>
      </c>
      <c r="U76" s="37" t="e">
        <v>#REF!</v>
      </c>
      <c r="V76" s="37" t="e">
        <v>#REF!</v>
      </c>
      <c r="Y76" s="42" t="e">
        <f t="shared" si="4"/>
        <v>#VALUE!</v>
      </c>
      <c r="Z76" s="42" t="e">
        <v>#VALUE!</v>
      </c>
      <c r="AA76" s="42" t="e">
        <v>#VALUE!</v>
      </c>
      <c r="AB76" s="42" t="e">
        <v>#VALUE!</v>
      </c>
      <c r="AC76" s="42" t="e">
        <v>#VALUE!</v>
      </c>
      <c r="AD76" s="42" t="e">
        <v>#VALUE!</v>
      </c>
      <c r="AE76" s="50" t="e">
        <v>#VALUE!</v>
      </c>
      <c r="AF76" s="42" t="e">
        <v>#VALUE!</v>
      </c>
      <c r="AG76" s="42" t="e">
        <v>#VALUE!</v>
      </c>
      <c r="AH76" s="42" t="e">
        <v>#VALUE!</v>
      </c>
      <c r="AI76" s="42" t="e">
        <v>#VALUE!</v>
      </c>
      <c r="AJ76" s="42" t="e">
        <v>#VALUE!</v>
      </c>
      <c r="AK76" s="42" t="e">
        <v>#VALUE!</v>
      </c>
      <c r="AL76" s="42" t="e">
        <v>#VALUE!</v>
      </c>
      <c r="AM76" s="42" t="e">
        <v>#VALUE!</v>
      </c>
      <c r="AN76" s="42" t="e">
        <v>#VALUE!</v>
      </c>
      <c r="AP76" s="51" t="e">
        <f t="shared" si="5"/>
        <v>#VALUE!</v>
      </c>
      <c r="AQ76" s="42" t="e">
        <v>#VALUE!</v>
      </c>
      <c r="AR76" s="42" t="e">
        <v>#VALUE!</v>
      </c>
      <c r="AS76" s="42" t="e">
        <v>#VALUE!</v>
      </c>
      <c r="AT76" s="42" t="e">
        <v>#VALUE!</v>
      </c>
      <c r="AU76" s="42" t="e">
        <v>#VALUE!</v>
      </c>
      <c r="AV76" s="50" t="e">
        <v>#VALUE!</v>
      </c>
      <c r="AW76" s="42" t="e">
        <v>#VALUE!</v>
      </c>
      <c r="AX76" s="42" t="e">
        <v>#VALUE!</v>
      </c>
      <c r="AY76" s="42" t="e">
        <v>#VALUE!</v>
      </c>
      <c r="AZ76" s="42" t="e">
        <v>#VALUE!</v>
      </c>
      <c r="BA76" s="42" t="e">
        <v>#VALUE!</v>
      </c>
      <c r="BB76" s="42" t="e">
        <v>#VALUE!</v>
      </c>
      <c r="BC76" s="42" t="e">
        <v>#VALUE!</v>
      </c>
      <c r="BD76" s="42" t="e">
        <v>#VALUE!</v>
      </c>
      <c r="BE76" s="42" t="e">
        <v>#VALUE!</v>
      </c>
    </row>
    <row r="77" spans="1:57" ht="13.5" customHeight="1" x14ac:dyDescent="0.3">
      <c r="A77" s="93" t="s">
        <v>13</v>
      </c>
      <c r="B77" s="101" t="s">
        <v>34</v>
      </c>
      <c r="C77" s="95">
        <v>10</v>
      </c>
      <c r="D77" s="162"/>
      <c r="E77" s="38" t="s">
        <v>85</v>
      </c>
      <c r="F77" s="39" t="e">
        <f t="shared" si="3"/>
        <v>#REF!</v>
      </c>
      <c r="H77" s="37" t="e">
        <v>#REF!</v>
      </c>
      <c r="I77" s="37" t="e">
        <v>#REF!</v>
      </c>
      <c r="J77" s="37" t="e">
        <v>#REF!</v>
      </c>
      <c r="K77" s="37" t="e">
        <v>#REF!</v>
      </c>
      <c r="L77" s="37" t="e">
        <v>#REF!</v>
      </c>
      <c r="M77" s="37" t="e">
        <v>#REF!</v>
      </c>
      <c r="N77" s="37" t="e">
        <v>#REF!</v>
      </c>
      <c r="O77" s="37" t="e">
        <v>#REF!</v>
      </c>
      <c r="P77" s="37" t="e">
        <v>#REF!</v>
      </c>
      <c r="Q77" s="37" t="e">
        <v>#REF!</v>
      </c>
      <c r="R77" s="37" t="e">
        <v>#REF!</v>
      </c>
      <c r="S77" s="37" t="e">
        <v>#REF!</v>
      </c>
      <c r="T77" s="37" t="e">
        <v>#REF!</v>
      </c>
      <c r="U77" s="37" t="e">
        <v>#REF!</v>
      </c>
      <c r="V77" s="37" t="e">
        <v>#REF!</v>
      </c>
      <c r="Y77" s="42" t="e">
        <f t="shared" si="4"/>
        <v>#VALUE!</v>
      </c>
      <c r="Z77" s="42" t="e">
        <v>#VALUE!</v>
      </c>
      <c r="AA77" s="42" t="e">
        <v>#VALUE!</v>
      </c>
      <c r="AB77" s="42" t="e">
        <v>#VALUE!</v>
      </c>
      <c r="AC77" s="42" t="e">
        <v>#VALUE!</v>
      </c>
      <c r="AD77" s="42" t="e">
        <v>#VALUE!</v>
      </c>
      <c r="AE77" s="50" t="e">
        <v>#VALUE!</v>
      </c>
      <c r="AF77" s="42" t="e">
        <v>#VALUE!</v>
      </c>
      <c r="AG77" s="42" t="e">
        <v>#VALUE!</v>
      </c>
      <c r="AH77" s="42" t="e">
        <v>#VALUE!</v>
      </c>
      <c r="AI77" s="42" t="e">
        <v>#VALUE!</v>
      </c>
      <c r="AJ77" s="42" t="e">
        <v>#VALUE!</v>
      </c>
      <c r="AK77" s="42" t="e">
        <v>#VALUE!</v>
      </c>
      <c r="AL77" s="42" t="e">
        <v>#VALUE!</v>
      </c>
      <c r="AM77" s="42" t="e">
        <v>#VALUE!</v>
      </c>
      <c r="AN77" s="42" t="e">
        <v>#VALUE!</v>
      </c>
      <c r="AP77" s="51" t="e">
        <f t="shared" si="5"/>
        <v>#VALUE!</v>
      </c>
      <c r="AQ77" s="42" t="e">
        <v>#VALUE!</v>
      </c>
      <c r="AR77" s="42" t="e">
        <v>#VALUE!</v>
      </c>
      <c r="AS77" s="42" t="e">
        <v>#VALUE!</v>
      </c>
      <c r="AT77" s="42" t="e">
        <v>#VALUE!</v>
      </c>
      <c r="AU77" s="42" t="e">
        <v>#VALUE!</v>
      </c>
      <c r="AV77" s="50" t="e">
        <v>#VALUE!</v>
      </c>
      <c r="AW77" s="42" t="e">
        <v>#VALUE!</v>
      </c>
      <c r="AX77" s="42" t="e">
        <v>#VALUE!</v>
      </c>
      <c r="AY77" s="42" t="e">
        <v>#VALUE!</v>
      </c>
      <c r="AZ77" s="42" t="e">
        <v>#VALUE!</v>
      </c>
      <c r="BA77" s="42" t="e">
        <v>#VALUE!</v>
      </c>
      <c r="BB77" s="42" t="e">
        <v>#VALUE!</v>
      </c>
      <c r="BC77" s="42" t="e">
        <v>#VALUE!</v>
      </c>
      <c r="BD77" s="42" t="e">
        <v>#VALUE!</v>
      </c>
      <c r="BE77" s="42" t="e">
        <v>#VALUE!</v>
      </c>
    </row>
    <row r="78" spans="1:57" ht="13.5" customHeight="1" x14ac:dyDescent="0.3">
      <c r="A78" s="93" t="s">
        <v>13</v>
      </c>
      <c r="B78" s="101" t="s">
        <v>34</v>
      </c>
      <c r="C78" s="95">
        <v>11</v>
      </c>
      <c r="D78" s="160"/>
      <c r="E78" s="38" t="s">
        <v>85</v>
      </c>
      <c r="F78" s="39" t="e">
        <f t="shared" si="3"/>
        <v>#REF!</v>
      </c>
      <c r="H78" s="37" t="e">
        <v>#REF!</v>
      </c>
      <c r="I78" s="37" t="e">
        <v>#REF!</v>
      </c>
      <c r="J78" s="37" t="e">
        <v>#REF!</v>
      </c>
      <c r="K78" s="37" t="e">
        <v>#REF!</v>
      </c>
      <c r="L78" s="37" t="e">
        <v>#REF!</v>
      </c>
      <c r="M78" s="37" t="e">
        <v>#REF!</v>
      </c>
      <c r="N78" s="37" t="e">
        <v>#REF!</v>
      </c>
      <c r="O78" s="37" t="e">
        <v>#REF!</v>
      </c>
      <c r="P78" s="37" t="e">
        <v>#REF!</v>
      </c>
      <c r="Q78" s="37" t="e">
        <v>#REF!</v>
      </c>
      <c r="R78" s="37" t="e">
        <v>#REF!</v>
      </c>
      <c r="S78" s="37" t="e">
        <v>#REF!</v>
      </c>
      <c r="T78" s="37" t="e">
        <v>#REF!</v>
      </c>
      <c r="U78" s="37" t="e">
        <v>#REF!</v>
      </c>
      <c r="V78" s="37" t="e">
        <v>#REF!</v>
      </c>
      <c r="Y78" s="42" t="e">
        <f t="shared" si="4"/>
        <v>#VALUE!</v>
      </c>
      <c r="Z78" s="42" t="e">
        <v>#VALUE!</v>
      </c>
      <c r="AA78" s="42" t="e">
        <v>#VALUE!</v>
      </c>
      <c r="AB78" s="42" t="e">
        <v>#VALUE!</v>
      </c>
      <c r="AC78" s="42" t="e">
        <v>#VALUE!</v>
      </c>
      <c r="AD78" s="42" t="e">
        <v>#VALUE!</v>
      </c>
      <c r="AE78" s="50" t="e">
        <v>#VALUE!</v>
      </c>
      <c r="AF78" s="42" t="e">
        <v>#VALUE!</v>
      </c>
      <c r="AG78" s="42" t="e">
        <v>#VALUE!</v>
      </c>
      <c r="AH78" s="42" t="e">
        <v>#VALUE!</v>
      </c>
      <c r="AI78" s="42" t="e">
        <v>#VALUE!</v>
      </c>
      <c r="AJ78" s="42" t="e">
        <v>#VALUE!</v>
      </c>
      <c r="AK78" s="42" t="e">
        <v>#VALUE!</v>
      </c>
      <c r="AL78" s="42" t="e">
        <v>#VALUE!</v>
      </c>
      <c r="AM78" s="42" t="e">
        <v>#VALUE!</v>
      </c>
      <c r="AN78" s="42" t="e">
        <v>#VALUE!</v>
      </c>
      <c r="AP78" s="51" t="e">
        <f t="shared" si="5"/>
        <v>#VALUE!</v>
      </c>
      <c r="AQ78" s="42" t="e">
        <v>#VALUE!</v>
      </c>
      <c r="AR78" s="42" t="e">
        <v>#VALUE!</v>
      </c>
      <c r="AS78" s="42" t="e">
        <v>#VALUE!</v>
      </c>
      <c r="AT78" s="42" t="e">
        <v>#VALUE!</v>
      </c>
      <c r="AU78" s="42" t="e">
        <v>#VALUE!</v>
      </c>
      <c r="AV78" s="50" t="e">
        <v>#VALUE!</v>
      </c>
      <c r="AW78" s="42" t="e">
        <v>#VALUE!</v>
      </c>
      <c r="AX78" s="42" t="e">
        <v>#VALUE!</v>
      </c>
      <c r="AY78" s="42" t="e">
        <v>#VALUE!</v>
      </c>
      <c r="AZ78" s="42" t="e">
        <v>#VALUE!</v>
      </c>
      <c r="BA78" s="42" t="e">
        <v>#VALUE!</v>
      </c>
      <c r="BB78" s="42" t="e">
        <v>#VALUE!</v>
      </c>
      <c r="BC78" s="42" t="e">
        <v>#VALUE!</v>
      </c>
      <c r="BD78" s="42" t="e">
        <v>#VALUE!</v>
      </c>
      <c r="BE78" s="42" t="e">
        <v>#VALUE!</v>
      </c>
    </row>
    <row r="79" spans="1:57" ht="13.5" customHeight="1" x14ac:dyDescent="0.3">
      <c r="A79" s="93" t="s">
        <v>13</v>
      </c>
      <c r="B79" s="101" t="s">
        <v>34</v>
      </c>
      <c r="C79" s="95">
        <v>12</v>
      </c>
      <c r="D79" s="159"/>
      <c r="E79" s="38" t="s">
        <v>85</v>
      </c>
      <c r="F79" s="39" t="e">
        <f t="shared" si="3"/>
        <v>#REF!</v>
      </c>
      <c r="H79" s="37" t="e">
        <v>#REF!</v>
      </c>
      <c r="I79" s="37" t="e">
        <v>#REF!</v>
      </c>
      <c r="J79" s="37" t="e">
        <v>#REF!</v>
      </c>
      <c r="K79" s="37" t="e">
        <v>#REF!</v>
      </c>
      <c r="L79" s="37" t="e">
        <v>#REF!</v>
      </c>
      <c r="M79" s="37" t="e">
        <v>#REF!</v>
      </c>
      <c r="N79" s="37" t="e">
        <v>#REF!</v>
      </c>
      <c r="O79" s="37" t="e">
        <v>#REF!</v>
      </c>
      <c r="P79" s="37" t="e">
        <v>#REF!</v>
      </c>
      <c r="Q79" s="37" t="e">
        <v>#REF!</v>
      </c>
      <c r="R79" s="37" t="e">
        <v>#REF!</v>
      </c>
      <c r="S79" s="37" t="e">
        <v>#REF!</v>
      </c>
      <c r="T79" s="37" t="e">
        <v>#REF!</v>
      </c>
      <c r="U79" s="37" t="e">
        <v>#REF!</v>
      </c>
      <c r="V79" s="37" t="e">
        <v>#REF!</v>
      </c>
      <c r="Y79" s="42" t="e">
        <f t="shared" si="4"/>
        <v>#VALUE!</v>
      </c>
      <c r="Z79" s="42" t="e">
        <v>#VALUE!</v>
      </c>
      <c r="AA79" s="42" t="e">
        <v>#VALUE!</v>
      </c>
      <c r="AB79" s="42" t="e">
        <v>#VALUE!</v>
      </c>
      <c r="AC79" s="42" t="e">
        <v>#VALUE!</v>
      </c>
      <c r="AD79" s="42" t="e">
        <v>#VALUE!</v>
      </c>
      <c r="AE79" s="50" t="e">
        <v>#VALUE!</v>
      </c>
      <c r="AF79" s="42" t="e">
        <v>#VALUE!</v>
      </c>
      <c r="AG79" s="42" t="e">
        <v>#VALUE!</v>
      </c>
      <c r="AH79" s="42" t="e">
        <v>#VALUE!</v>
      </c>
      <c r="AI79" s="42" t="e">
        <v>#VALUE!</v>
      </c>
      <c r="AJ79" s="42" t="e">
        <v>#VALUE!</v>
      </c>
      <c r="AK79" s="42" t="e">
        <v>#VALUE!</v>
      </c>
      <c r="AL79" s="42" t="e">
        <v>#VALUE!</v>
      </c>
      <c r="AM79" s="42" t="e">
        <v>#VALUE!</v>
      </c>
      <c r="AN79" s="42" t="e">
        <v>#VALUE!</v>
      </c>
      <c r="AP79" s="51" t="e">
        <f t="shared" si="5"/>
        <v>#VALUE!</v>
      </c>
      <c r="AQ79" s="42" t="e">
        <v>#VALUE!</v>
      </c>
      <c r="AR79" s="42" t="e">
        <v>#VALUE!</v>
      </c>
      <c r="AS79" s="42" t="e">
        <v>#VALUE!</v>
      </c>
      <c r="AT79" s="42" t="e">
        <v>#VALUE!</v>
      </c>
      <c r="AU79" s="42" t="e">
        <v>#VALUE!</v>
      </c>
      <c r="AV79" s="50" t="e">
        <v>#VALUE!</v>
      </c>
      <c r="AW79" s="42" t="e">
        <v>#VALUE!</v>
      </c>
      <c r="AX79" s="42" t="e">
        <v>#VALUE!</v>
      </c>
      <c r="AY79" s="42" t="e">
        <v>#VALUE!</v>
      </c>
      <c r="AZ79" s="42" t="e">
        <v>#VALUE!</v>
      </c>
      <c r="BA79" s="42" t="e">
        <v>#VALUE!</v>
      </c>
      <c r="BB79" s="42" t="e">
        <v>#VALUE!</v>
      </c>
      <c r="BC79" s="42" t="e">
        <v>#VALUE!</v>
      </c>
      <c r="BD79" s="42" t="e">
        <v>#VALUE!</v>
      </c>
      <c r="BE79" s="42" t="e">
        <v>#VALUE!</v>
      </c>
    </row>
    <row r="80" spans="1:57" ht="13.5" customHeight="1" x14ac:dyDescent="0.3">
      <c r="A80" s="93" t="s">
        <v>13</v>
      </c>
      <c r="B80" s="101" t="s">
        <v>34</v>
      </c>
      <c r="C80" s="95">
        <v>13</v>
      </c>
      <c r="D80" s="159" t="s">
        <v>87</v>
      </c>
      <c r="E80" s="38" t="s">
        <v>85</v>
      </c>
      <c r="F80" s="39" t="e">
        <f t="shared" si="3"/>
        <v>#REF!</v>
      </c>
      <c r="H80" s="37" t="e">
        <v>#REF!</v>
      </c>
      <c r="I80" s="37" t="e">
        <v>#REF!</v>
      </c>
      <c r="J80" s="37" t="e">
        <v>#REF!</v>
      </c>
      <c r="K80" s="37" t="e">
        <v>#REF!</v>
      </c>
      <c r="L80" s="37" t="e">
        <v>#REF!</v>
      </c>
      <c r="M80" s="37" t="e">
        <v>#REF!</v>
      </c>
      <c r="N80" s="37" t="e">
        <v>#REF!</v>
      </c>
      <c r="O80" s="37" t="e">
        <v>#REF!</v>
      </c>
      <c r="P80" s="37" t="e">
        <v>#REF!</v>
      </c>
      <c r="Q80" s="37" t="e">
        <v>#REF!</v>
      </c>
      <c r="R80" s="37" t="e">
        <v>#REF!</v>
      </c>
      <c r="S80" s="37" t="e">
        <v>#REF!</v>
      </c>
      <c r="T80" s="37" t="e">
        <v>#REF!</v>
      </c>
      <c r="U80" s="37" t="e">
        <v>#REF!</v>
      </c>
      <c r="V80" s="37" t="e">
        <v>#REF!</v>
      </c>
      <c r="Y80" s="42" t="e">
        <f t="shared" si="4"/>
        <v>#VALUE!</v>
      </c>
      <c r="Z80" s="42" t="e">
        <v>#VALUE!</v>
      </c>
      <c r="AA80" s="42" t="e">
        <v>#VALUE!</v>
      </c>
      <c r="AB80" s="42" t="e">
        <v>#VALUE!</v>
      </c>
      <c r="AC80" s="42" t="e">
        <v>#VALUE!</v>
      </c>
      <c r="AD80" s="42" t="e">
        <v>#VALUE!</v>
      </c>
      <c r="AE80" s="50" t="e">
        <v>#VALUE!</v>
      </c>
      <c r="AF80" s="42" t="e">
        <v>#VALUE!</v>
      </c>
      <c r="AG80" s="42" t="e">
        <v>#VALUE!</v>
      </c>
      <c r="AH80" s="42" t="e">
        <v>#VALUE!</v>
      </c>
      <c r="AI80" s="42" t="e">
        <v>#VALUE!</v>
      </c>
      <c r="AJ80" s="42" t="e">
        <v>#VALUE!</v>
      </c>
      <c r="AK80" s="42" t="e">
        <v>#VALUE!</v>
      </c>
      <c r="AL80" s="42" t="e">
        <v>#VALUE!</v>
      </c>
      <c r="AM80" s="42" t="e">
        <v>#VALUE!</v>
      </c>
      <c r="AN80" s="42" t="e">
        <v>#VALUE!</v>
      </c>
      <c r="AP80" s="51" t="e">
        <f t="shared" si="5"/>
        <v>#VALUE!</v>
      </c>
      <c r="AQ80" s="42" t="e">
        <v>#VALUE!</v>
      </c>
      <c r="AR80" s="42" t="e">
        <v>#VALUE!</v>
      </c>
      <c r="AS80" s="42" t="e">
        <v>#VALUE!</v>
      </c>
      <c r="AT80" s="42" t="e">
        <v>#VALUE!</v>
      </c>
      <c r="AU80" s="42" t="e">
        <v>#VALUE!</v>
      </c>
      <c r="AV80" s="50" t="e">
        <v>#VALUE!</v>
      </c>
      <c r="AW80" s="42" t="e">
        <v>#VALUE!</v>
      </c>
      <c r="AX80" s="42" t="e">
        <v>#VALUE!</v>
      </c>
      <c r="AY80" s="42" t="e">
        <v>#VALUE!</v>
      </c>
      <c r="AZ80" s="42" t="e">
        <v>#VALUE!</v>
      </c>
      <c r="BA80" s="42" t="e">
        <v>#VALUE!</v>
      </c>
      <c r="BB80" s="42" t="e">
        <v>#VALUE!</v>
      </c>
      <c r="BC80" s="42" t="e">
        <v>#VALUE!</v>
      </c>
      <c r="BD80" s="42" t="e">
        <v>#VALUE!</v>
      </c>
      <c r="BE80" s="42" t="e">
        <v>#VALUE!</v>
      </c>
    </row>
    <row r="81" spans="1:57" ht="13.5" customHeight="1" x14ac:dyDescent="0.3">
      <c r="A81" s="93" t="s">
        <v>13</v>
      </c>
      <c r="B81" s="101" t="s">
        <v>34</v>
      </c>
      <c r="C81" s="95">
        <v>14</v>
      </c>
      <c r="D81" s="159" t="s">
        <v>87</v>
      </c>
      <c r="E81" s="38" t="s">
        <v>85</v>
      </c>
      <c r="F81" s="39" t="e">
        <f t="shared" si="3"/>
        <v>#REF!</v>
      </c>
      <c r="H81" s="37" t="e">
        <v>#REF!</v>
      </c>
      <c r="I81" s="37" t="e">
        <v>#REF!</v>
      </c>
      <c r="J81" s="37" t="e">
        <v>#REF!</v>
      </c>
      <c r="K81" s="37" t="e">
        <v>#REF!</v>
      </c>
      <c r="L81" s="37" t="e">
        <v>#REF!</v>
      </c>
      <c r="M81" s="37" t="e">
        <v>#REF!</v>
      </c>
      <c r="N81" s="37" t="e">
        <v>#REF!</v>
      </c>
      <c r="O81" s="37" t="e">
        <v>#REF!</v>
      </c>
      <c r="P81" s="37" t="e">
        <v>#REF!</v>
      </c>
      <c r="Q81" s="37" t="e">
        <v>#REF!</v>
      </c>
      <c r="R81" s="37" t="e">
        <v>#REF!</v>
      </c>
      <c r="S81" s="37" t="e">
        <v>#REF!</v>
      </c>
      <c r="T81" s="37" t="e">
        <v>#REF!</v>
      </c>
      <c r="U81" s="37" t="e">
        <v>#REF!</v>
      </c>
      <c r="V81" s="37" t="e">
        <v>#REF!</v>
      </c>
      <c r="Y81" s="42" t="e">
        <f t="shared" si="4"/>
        <v>#VALUE!</v>
      </c>
      <c r="Z81" s="42" t="e">
        <v>#VALUE!</v>
      </c>
      <c r="AA81" s="42" t="e">
        <v>#VALUE!</v>
      </c>
      <c r="AB81" s="42" t="e">
        <v>#VALUE!</v>
      </c>
      <c r="AC81" s="42" t="e">
        <v>#VALUE!</v>
      </c>
      <c r="AD81" s="42" t="e">
        <v>#VALUE!</v>
      </c>
      <c r="AE81" s="50" t="e">
        <v>#VALUE!</v>
      </c>
      <c r="AF81" s="42" t="e">
        <v>#VALUE!</v>
      </c>
      <c r="AG81" s="42" t="e">
        <v>#VALUE!</v>
      </c>
      <c r="AH81" s="42" t="e">
        <v>#VALUE!</v>
      </c>
      <c r="AI81" s="42" t="e">
        <v>#VALUE!</v>
      </c>
      <c r="AJ81" s="42" t="e">
        <v>#VALUE!</v>
      </c>
      <c r="AK81" s="42" t="e">
        <v>#VALUE!</v>
      </c>
      <c r="AL81" s="42" t="e">
        <v>#VALUE!</v>
      </c>
      <c r="AM81" s="42" t="e">
        <v>#VALUE!</v>
      </c>
      <c r="AN81" s="42" t="e">
        <v>#VALUE!</v>
      </c>
      <c r="AP81" s="51" t="e">
        <f t="shared" si="5"/>
        <v>#VALUE!</v>
      </c>
      <c r="AQ81" s="42" t="e">
        <v>#VALUE!</v>
      </c>
      <c r="AR81" s="42" t="e">
        <v>#VALUE!</v>
      </c>
      <c r="AS81" s="42" t="e">
        <v>#VALUE!</v>
      </c>
      <c r="AT81" s="42" t="e">
        <v>#VALUE!</v>
      </c>
      <c r="AU81" s="42" t="e">
        <v>#VALUE!</v>
      </c>
      <c r="AV81" s="50" t="e">
        <v>#VALUE!</v>
      </c>
      <c r="AW81" s="42" t="e">
        <v>#VALUE!</v>
      </c>
      <c r="AX81" s="42" t="e">
        <v>#VALUE!</v>
      </c>
      <c r="AY81" s="42" t="e">
        <v>#VALUE!</v>
      </c>
      <c r="AZ81" s="42" t="e">
        <v>#VALUE!</v>
      </c>
      <c r="BA81" s="42" t="e">
        <v>#VALUE!</v>
      </c>
      <c r="BB81" s="42" t="e">
        <v>#VALUE!</v>
      </c>
      <c r="BC81" s="42" t="e">
        <v>#VALUE!</v>
      </c>
      <c r="BD81" s="42" t="e">
        <v>#VALUE!</v>
      </c>
      <c r="BE81" s="42" t="e">
        <v>#VALUE!</v>
      </c>
    </row>
    <row r="82" spans="1:57" ht="13.5" customHeight="1" x14ac:dyDescent="0.3">
      <c r="A82" s="93"/>
      <c r="B82" s="93"/>
      <c r="C82" s="93"/>
      <c r="D82" s="159"/>
      <c r="H82" s="37" t="e">
        <v>#REF!</v>
      </c>
      <c r="I82" s="37" t="e">
        <v>#REF!</v>
      </c>
      <c r="J82" s="37" t="e">
        <v>#REF!</v>
      </c>
      <c r="K82" s="37" t="e">
        <v>#REF!</v>
      </c>
      <c r="L82" s="37" t="e">
        <v>#REF!</v>
      </c>
      <c r="M82" s="37" t="e">
        <v>#REF!</v>
      </c>
      <c r="N82" s="37" t="e">
        <v>#REF!</v>
      </c>
      <c r="O82" s="37" t="e">
        <v>#REF!</v>
      </c>
      <c r="P82" s="37" t="e">
        <v>#REF!</v>
      </c>
      <c r="Q82" s="37" t="e">
        <v>#REF!</v>
      </c>
      <c r="R82" s="37" t="e">
        <v>#REF!</v>
      </c>
      <c r="S82" s="37" t="e">
        <v>#REF!</v>
      </c>
      <c r="T82" s="37" t="e">
        <v>#REF!</v>
      </c>
      <c r="U82" s="37" t="e">
        <v>#REF!</v>
      </c>
      <c r="V82" s="37" t="e">
        <v>#REF!</v>
      </c>
      <c r="Y82" s="42" t="e">
        <f t="shared" si="4"/>
        <v>#VALUE!</v>
      </c>
      <c r="Z82" s="42" t="e">
        <v>#VALUE!</v>
      </c>
      <c r="AA82" s="42" t="e">
        <v>#VALUE!</v>
      </c>
      <c r="AB82" s="42" t="e">
        <v>#VALUE!</v>
      </c>
      <c r="AC82" s="42" t="e">
        <v>#VALUE!</v>
      </c>
      <c r="AD82" s="42" t="e">
        <v>#VALUE!</v>
      </c>
      <c r="AE82" s="50" t="e">
        <v>#VALUE!</v>
      </c>
      <c r="AF82" s="42" t="e">
        <v>#VALUE!</v>
      </c>
      <c r="AG82" s="42" t="e">
        <v>#VALUE!</v>
      </c>
      <c r="AH82" s="42" t="e">
        <v>#VALUE!</v>
      </c>
      <c r="AI82" s="42" t="e">
        <v>#VALUE!</v>
      </c>
      <c r="AJ82" s="42" t="e">
        <v>#VALUE!</v>
      </c>
      <c r="AK82" s="42" t="e">
        <v>#VALUE!</v>
      </c>
      <c r="AL82" s="42" t="e">
        <v>#VALUE!</v>
      </c>
      <c r="AM82" s="42" t="e">
        <v>#VALUE!</v>
      </c>
      <c r="AN82" s="42" t="e">
        <v>#VALUE!</v>
      </c>
      <c r="AP82" s="51" t="e">
        <f t="shared" si="5"/>
        <v>#VALUE!</v>
      </c>
      <c r="AQ82" s="42" t="e">
        <v>#VALUE!</v>
      </c>
      <c r="AR82" s="42" t="e">
        <v>#VALUE!</v>
      </c>
      <c r="AS82" s="42" t="e">
        <v>#VALUE!</v>
      </c>
      <c r="AT82" s="42" t="e">
        <v>#VALUE!</v>
      </c>
      <c r="AU82" s="42" t="e">
        <v>#VALUE!</v>
      </c>
      <c r="AV82" s="50" t="e">
        <v>#VALUE!</v>
      </c>
      <c r="AW82" s="42" t="e">
        <v>#VALUE!</v>
      </c>
      <c r="AX82" s="42" t="e">
        <v>#VALUE!</v>
      </c>
      <c r="AY82" s="42" t="e">
        <v>#VALUE!</v>
      </c>
      <c r="AZ82" s="42" t="e">
        <v>#VALUE!</v>
      </c>
      <c r="BA82" s="42" t="e">
        <v>#VALUE!</v>
      </c>
      <c r="BB82" s="42" t="e">
        <v>#VALUE!</v>
      </c>
      <c r="BC82" s="42" t="e">
        <v>#VALUE!</v>
      </c>
      <c r="BD82" s="42" t="e">
        <v>#VALUE!</v>
      </c>
      <c r="BE82" s="42" t="e">
        <v>#VALUE!</v>
      </c>
    </row>
    <row r="83" spans="1:57" ht="13.5" customHeight="1" x14ac:dyDescent="0.3">
      <c r="A83" s="98" t="s">
        <v>13</v>
      </c>
      <c r="B83" s="99" t="s">
        <v>27</v>
      </c>
      <c r="C83" s="93"/>
      <c r="D83" s="159"/>
      <c r="H83" s="37" t="e">
        <v>#REF!</v>
      </c>
      <c r="I83" s="37" t="e">
        <v>#REF!</v>
      </c>
      <c r="J83" s="37" t="e">
        <v>#REF!</v>
      </c>
      <c r="K83" s="37" t="e">
        <v>#REF!</v>
      </c>
      <c r="L83" s="37" t="e">
        <v>#REF!</v>
      </c>
      <c r="M83" s="37" t="e">
        <v>#REF!</v>
      </c>
      <c r="N83" s="37" t="e">
        <v>#REF!</v>
      </c>
      <c r="O83" s="37" t="e">
        <v>#REF!</v>
      </c>
      <c r="P83" s="37" t="e">
        <v>#REF!</v>
      </c>
      <c r="Q83" s="37" t="e">
        <v>#REF!</v>
      </c>
      <c r="R83" s="37" t="e">
        <v>#REF!</v>
      </c>
      <c r="S83" s="37" t="e">
        <v>#REF!</v>
      </c>
      <c r="T83" s="37" t="e">
        <v>#REF!</v>
      </c>
      <c r="U83" s="37" t="e">
        <v>#REF!</v>
      </c>
      <c r="V83" s="37" t="e">
        <v>#REF!</v>
      </c>
      <c r="Y83" s="42" t="e">
        <f t="shared" si="4"/>
        <v>#VALUE!</v>
      </c>
      <c r="Z83" s="42" t="e">
        <v>#VALUE!</v>
      </c>
      <c r="AA83" s="42" t="e">
        <v>#VALUE!</v>
      </c>
      <c r="AB83" s="42" t="e">
        <v>#VALUE!</v>
      </c>
      <c r="AC83" s="42" t="e">
        <v>#VALUE!</v>
      </c>
      <c r="AD83" s="42" t="e">
        <v>#VALUE!</v>
      </c>
      <c r="AE83" s="50" t="e">
        <v>#VALUE!</v>
      </c>
      <c r="AF83" s="42" t="e">
        <v>#VALUE!</v>
      </c>
      <c r="AG83" s="42" t="e">
        <v>#VALUE!</v>
      </c>
      <c r="AH83" s="42" t="e">
        <v>#VALUE!</v>
      </c>
      <c r="AI83" s="42" t="e">
        <v>#VALUE!</v>
      </c>
      <c r="AJ83" s="42" t="e">
        <v>#VALUE!</v>
      </c>
      <c r="AK83" s="42" t="e">
        <v>#VALUE!</v>
      </c>
      <c r="AL83" s="42" t="e">
        <v>#VALUE!</v>
      </c>
      <c r="AM83" s="42" t="e">
        <v>#VALUE!</v>
      </c>
      <c r="AN83" s="42" t="e">
        <v>#VALUE!</v>
      </c>
      <c r="AP83" s="51" t="e">
        <f t="shared" si="5"/>
        <v>#VALUE!</v>
      </c>
      <c r="AQ83" s="42" t="e">
        <v>#VALUE!</v>
      </c>
      <c r="AR83" s="42" t="e">
        <v>#VALUE!</v>
      </c>
      <c r="AS83" s="42" t="e">
        <v>#VALUE!</v>
      </c>
      <c r="AT83" s="42" t="e">
        <v>#VALUE!</v>
      </c>
      <c r="AU83" s="42" t="e">
        <v>#VALUE!</v>
      </c>
      <c r="AV83" s="50" t="e">
        <v>#VALUE!</v>
      </c>
      <c r="AW83" s="42" t="e">
        <v>#VALUE!</v>
      </c>
      <c r="AX83" s="42" t="e">
        <v>#VALUE!</v>
      </c>
      <c r="AY83" s="42" t="e">
        <v>#VALUE!</v>
      </c>
      <c r="AZ83" s="42" t="e">
        <v>#VALUE!</v>
      </c>
      <c r="BA83" s="42" t="e">
        <v>#VALUE!</v>
      </c>
      <c r="BB83" s="42" t="e">
        <v>#VALUE!</v>
      </c>
      <c r="BC83" s="42" t="e">
        <v>#VALUE!</v>
      </c>
      <c r="BD83" s="42" t="e">
        <v>#VALUE!</v>
      </c>
      <c r="BE83" s="42" t="e">
        <v>#VALUE!</v>
      </c>
    </row>
    <row r="84" spans="1:57" ht="13.5" customHeight="1" x14ac:dyDescent="0.3">
      <c r="A84" s="93" t="s">
        <v>13</v>
      </c>
      <c r="B84" s="101" t="s">
        <v>27</v>
      </c>
      <c r="C84" s="95">
        <v>1</v>
      </c>
      <c r="D84" s="418" t="s">
        <v>99</v>
      </c>
      <c r="E84" s="38" t="s">
        <v>85</v>
      </c>
      <c r="F84" s="39" t="e">
        <f t="shared" si="3"/>
        <v>#REF!</v>
      </c>
      <c r="H84" s="37" t="e">
        <v>#REF!</v>
      </c>
      <c r="I84" s="37" t="e">
        <v>#REF!</v>
      </c>
      <c r="J84" s="37" t="e">
        <v>#REF!</v>
      </c>
      <c r="K84" s="37" t="e">
        <v>#REF!</v>
      </c>
      <c r="L84" s="37" t="e">
        <v>#REF!</v>
      </c>
      <c r="M84" s="37" t="e">
        <v>#REF!</v>
      </c>
      <c r="N84" s="37" t="e">
        <v>#REF!</v>
      </c>
      <c r="O84" s="37" t="e">
        <v>#REF!</v>
      </c>
      <c r="P84" s="37" t="e">
        <v>#REF!</v>
      </c>
      <c r="Q84" s="37" t="e">
        <v>#REF!</v>
      </c>
      <c r="R84" s="37" t="e">
        <v>#REF!</v>
      </c>
      <c r="S84" s="37" t="e">
        <v>#REF!</v>
      </c>
      <c r="T84" s="37" t="e">
        <v>#REF!</v>
      </c>
      <c r="U84" s="37" t="e">
        <v>#REF!</v>
      </c>
      <c r="V84" s="37" t="e">
        <v>#REF!</v>
      </c>
      <c r="Y84" s="42" t="e">
        <f t="shared" si="4"/>
        <v>#VALUE!</v>
      </c>
      <c r="Z84" s="42" t="e">
        <v>#VALUE!</v>
      </c>
      <c r="AA84" s="42" t="e">
        <v>#VALUE!</v>
      </c>
      <c r="AB84" s="42" t="e">
        <v>#VALUE!</v>
      </c>
      <c r="AC84" s="42" t="e">
        <v>#VALUE!</v>
      </c>
      <c r="AD84" s="42" t="e">
        <v>#VALUE!</v>
      </c>
      <c r="AE84" s="50" t="e">
        <v>#VALUE!</v>
      </c>
      <c r="AF84" s="42" t="e">
        <v>#VALUE!</v>
      </c>
      <c r="AG84" s="42" t="e">
        <v>#VALUE!</v>
      </c>
      <c r="AH84" s="42" t="e">
        <v>#VALUE!</v>
      </c>
      <c r="AI84" s="42" t="e">
        <v>#VALUE!</v>
      </c>
      <c r="AJ84" s="42" t="e">
        <v>#VALUE!</v>
      </c>
      <c r="AK84" s="42" t="e">
        <v>#VALUE!</v>
      </c>
      <c r="AL84" s="42" t="e">
        <v>#VALUE!</v>
      </c>
      <c r="AM84" s="42" t="e">
        <v>#VALUE!</v>
      </c>
      <c r="AN84" s="42" t="e">
        <v>#VALUE!</v>
      </c>
      <c r="AP84" s="51" t="e">
        <f t="shared" si="5"/>
        <v>#VALUE!</v>
      </c>
      <c r="AQ84" s="42" t="e">
        <v>#VALUE!</v>
      </c>
      <c r="AR84" s="42" t="e">
        <v>#VALUE!</v>
      </c>
      <c r="AS84" s="42" t="e">
        <v>#VALUE!</v>
      </c>
      <c r="AT84" s="42" t="e">
        <v>#VALUE!</v>
      </c>
      <c r="AU84" s="42" t="e">
        <v>#VALUE!</v>
      </c>
      <c r="AV84" s="50" t="e">
        <v>#VALUE!</v>
      </c>
      <c r="AW84" s="42" t="e">
        <v>#VALUE!</v>
      </c>
      <c r="AX84" s="42" t="e">
        <v>#VALUE!</v>
      </c>
      <c r="AY84" s="42" t="e">
        <v>#VALUE!</v>
      </c>
      <c r="AZ84" s="42" t="e">
        <v>#VALUE!</v>
      </c>
      <c r="BA84" s="42" t="e">
        <v>#VALUE!</v>
      </c>
      <c r="BB84" s="42" t="e">
        <v>#VALUE!</v>
      </c>
      <c r="BC84" s="42" t="e">
        <v>#VALUE!</v>
      </c>
      <c r="BD84" s="42" t="e">
        <v>#VALUE!</v>
      </c>
      <c r="BE84" s="42" t="e">
        <v>#VALUE!</v>
      </c>
    </row>
    <row r="85" spans="1:57" ht="13.5" customHeight="1" x14ac:dyDescent="0.3">
      <c r="A85" s="93" t="s">
        <v>13</v>
      </c>
      <c r="B85" s="101" t="s">
        <v>27</v>
      </c>
      <c r="C85" s="95">
        <v>2</v>
      </c>
      <c r="D85" s="418" t="s">
        <v>344</v>
      </c>
      <c r="E85" s="38" t="s">
        <v>85</v>
      </c>
      <c r="F85" s="39" t="e">
        <f t="shared" si="3"/>
        <v>#REF!</v>
      </c>
      <c r="H85" s="37" t="e">
        <v>#REF!</v>
      </c>
      <c r="I85" s="37" t="e">
        <v>#REF!</v>
      </c>
      <c r="J85" s="37" t="e">
        <v>#REF!</v>
      </c>
      <c r="K85" s="37" t="e">
        <v>#REF!</v>
      </c>
      <c r="L85" s="37" t="e">
        <v>#REF!</v>
      </c>
      <c r="M85" s="37" t="e">
        <v>#REF!</v>
      </c>
      <c r="N85" s="37" t="e">
        <v>#REF!</v>
      </c>
      <c r="O85" s="37" t="e">
        <v>#REF!</v>
      </c>
      <c r="P85" s="37" t="e">
        <v>#REF!</v>
      </c>
      <c r="Q85" s="37" t="e">
        <v>#REF!</v>
      </c>
      <c r="R85" s="37" t="e">
        <v>#REF!</v>
      </c>
      <c r="S85" s="37" t="e">
        <v>#REF!</v>
      </c>
      <c r="T85" s="37" t="e">
        <v>#REF!</v>
      </c>
      <c r="U85" s="37" t="e">
        <v>#REF!</v>
      </c>
      <c r="V85" s="37" t="e">
        <v>#REF!</v>
      </c>
      <c r="Y85" s="42" t="e">
        <f t="shared" si="4"/>
        <v>#VALUE!</v>
      </c>
      <c r="Z85" s="42" t="e">
        <v>#VALUE!</v>
      </c>
      <c r="AA85" s="42" t="e">
        <v>#VALUE!</v>
      </c>
      <c r="AB85" s="42" t="e">
        <v>#VALUE!</v>
      </c>
      <c r="AC85" s="42" t="e">
        <v>#VALUE!</v>
      </c>
      <c r="AD85" s="42" t="e">
        <v>#VALUE!</v>
      </c>
      <c r="AE85" s="50" t="e">
        <v>#VALUE!</v>
      </c>
      <c r="AF85" s="42" t="e">
        <v>#VALUE!</v>
      </c>
      <c r="AG85" s="42" t="e">
        <v>#VALUE!</v>
      </c>
      <c r="AH85" s="42" t="e">
        <v>#VALUE!</v>
      </c>
      <c r="AI85" s="42" t="e">
        <v>#VALUE!</v>
      </c>
      <c r="AJ85" s="42" t="e">
        <v>#VALUE!</v>
      </c>
      <c r="AK85" s="42" t="e">
        <v>#VALUE!</v>
      </c>
      <c r="AL85" s="42" t="e">
        <v>#VALUE!</v>
      </c>
      <c r="AM85" s="42" t="e">
        <v>#VALUE!</v>
      </c>
      <c r="AN85" s="42" t="e">
        <v>#VALUE!</v>
      </c>
      <c r="AP85" s="51" t="e">
        <f t="shared" si="5"/>
        <v>#VALUE!</v>
      </c>
      <c r="AQ85" s="42" t="e">
        <v>#VALUE!</v>
      </c>
      <c r="AR85" s="42" t="e">
        <v>#VALUE!</v>
      </c>
      <c r="AS85" s="42" t="e">
        <v>#VALUE!</v>
      </c>
      <c r="AT85" s="42" t="e">
        <v>#VALUE!</v>
      </c>
      <c r="AU85" s="42" t="e">
        <v>#VALUE!</v>
      </c>
      <c r="AV85" s="50" t="e">
        <v>#VALUE!</v>
      </c>
      <c r="AW85" s="42" t="e">
        <v>#VALUE!</v>
      </c>
      <c r="AX85" s="42" t="e">
        <v>#VALUE!</v>
      </c>
      <c r="AY85" s="42" t="e">
        <v>#VALUE!</v>
      </c>
      <c r="AZ85" s="42" t="e">
        <v>#VALUE!</v>
      </c>
      <c r="BA85" s="42" t="e">
        <v>#VALUE!</v>
      </c>
      <c r="BB85" s="42" t="e">
        <v>#VALUE!</v>
      </c>
      <c r="BC85" s="42" t="e">
        <v>#VALUE!</v>
      </c>
      <c r="BD85" s="42" t="e">
        <v>#VALUE!</v>
      </c>
      <c r="BE85" s="42" t="e">
        <v>#VALUE!</v>
      </c>
    </row>
    <row r="86" spans="1:57" ht="13.5" customHeight="1" x14ac:dyDescent="0.3">
      <c r="A86" s="93" t="s">
        <v>13</v>
      </c>
      <c r="B86" s="101" t="s">
        <v>27</v>
      </c>
      <c r="C86" s="95">
        <v>3</v>
      </c>
      <c r="D86" s="418" t="s">
        <v>289</v>
      </c>
      <c r="E86" s="38" t="s">
        <v>85</v>
      </c>
      <c r="F86" s="39" t="e">
        <f t="shared" si="3"/>
        <v>#REF!</v>
      </c>
      <c r="H86" s="37" t="e">
        <v>#REF!</v>
      </c>
      <c r="I86" s="37" t="e">
        <v>#REF!</v>
      </c>
      <c r="J86" s="37" t="e">
        <v>#REF!</v>
      </c>
      <c r="K86" s="37" t="e">
        <v>#REF!</v>
      </c>
      <c r="L86" s="37" t="e">
        <v>#REF!</v>
      </c>
      <c r="M86" s="37" t="e">
        <v>#REF!</v>
      </c>
      <c r="N86" s="37" t="e">
        <v>#REF!</v>
      </c>
      <c r="O86" s="37" t="e">
        <v>#REF!</v>
      </c>
      <c r="P86" s="37" t="e">
        <v>#REF!</v>
      </c>
      <c r="Q86" s="37" t="e">
        <v>#REF!</v>
      </c>
      <c r="R86" s="37" t="e">
        <v>#REF!</v>
      </c>
      <c r="S86" s="37" t="e">
        <v>#REF!</v>
      </c>
      <c r="T86" s="37" t="e">
        <v>#REF!</v>
      </c>
      <c r="U86" s="37" t="e">
        <v>#REF!</v>
      </c>
      <c r="V86" s="37" t="e">
        <v>#REF!</v>
      </c>
      <c r="Y86" s="42" t="e">
        <f t="shared" si="4"/>
        <v>#VALUE!</v>
      </c>
      <c r="Z86" s="42" t="e">
        <v>#VALUE!</v>
      </c>
      <c r="AA86" s="42" t="e">
        <v>#VALUE!</v>
      </c>
      <c r="AB86" s="42" t="e">
        <v>#VALUE!</v>
      </c>
      <c r="AC86" s="42" t="e">
        <v>#VALUE!</v>
      </c>
      <c r="AD86" s="42" t="e">
        <v>#VALUE!</v>
      </c>
      <c r="AE86" s="50" t="e">
        <v>#VALUE!</v>
      </c>
      <c r="AF86" s="42" t="e">
        <v>#VALUE!</v>
      </c>
      <c r="AG86" s="42" t="e">
        <v>#VALUE!</v>
      </c>
      <c r="AH86" s="42" t="e">
        <v>#VALUE!</v>
      </c>
      <c r="AI86" s="42" t="e">
        <v>#VALUE!</v>
      </c>
      <c r="AJ86" s="42" t="e">
        <v>#VALUE!</v>
      </c>
      <c r="AK86" s="42" t="e">
        <v>#VALUE!</v>
      </c>
      <c r="AL86" s="42" t="e">
        <v>#VALUE!</v>
      </c>
      <c r="AM86" s="42" t="e">
        <v>#VALUE!</v>
      </c>
      <c r="AN86" s="42" t="e">
        <v>#VALUE!</v>
      </c>
      <c r="AP86" s="51" t="e">
        <f t="shared" si="5"/>
        <v>#VALUE!</v>
      </c>
      <c r="AQ86" s="42" t="e">
        <v>#VALUE!</v>
      </c>
      <c r="AR86" s="42" t="e">
        <v>#VALUE!</v>
      </c>
      <c r="AS86" s="42" t="e">
        <v>#VALUE!</v>
      </c>
      <c r="AT86" s="42" t="e">
        <v>#VALUE!</v>
      </c>
      <c r="AU86" s="42" t="e">
        <v>#VALUE!</v>
      </c>
      <c r="AV86" s="50" t="e">
        <v>#VALUE!</v>
      </c>
      <c r="AW86" s="42" t="e">
        <v>#VALUE!</v>
      </c>
      <c r="AX86" s="42" t="e">
        <v>#VALUE!</v>
      </c>
      <c r="AY86" s="42" t="e">
        <v>#VALUE!</v>
      </c>
      <c r="AZ86" s="42" t="e">
        <v>#VALUE!</v>
      </c>
      <c r="BA86" s="42" t="e">
        <v>#VALUE!</v>
      </c>
      <c r="BB86" s="42" t="e">
        <v>#VALUE!</v>
      </c>
      <c r="BC86" s="42" t="e">
        <v>#VALUE!</v>
      </c>
      <c r="BD86" s="42" t="e">
        <v>#VALUE!</v>
      </c>
      <c r="BE86" s="42" t="e">
        <v>#VALUE!</v>
      </c>
    </row>
    <row r="87" spans="1:57" ht="13.5" customHeight="1" x14ac:dyDescent="0.3">
      <c r="A87" s="93" t="s">
        <v>13</v>
      </c>
      <c r="B87" s="101" t="s">
        <v>27</v>
      </c>
      <c r="C87" s="95">
        <v>4</v>
      </c>
      <c r="D87" s="418" t="s">
        <v>426</v>
      </c>
      <c r="E87" s="38" t="s">
        <v>85</v>
      </c>
      <c r="F87" s="39" t="e">
        <f t="shared" si="3"/>
        <v>#REF!</v>
      </c>
      <c r="H87" s="37" t="e">
        <v>#REF!</v>
      </c>
      <c r="I87" s="37" t="e">
        <v>#REF!</v>
      </c>
      <c r="J87" s="37" t="e">
        <v>#REF!</v>
      </c>
      <c r="K87" s="37" t="e">
        <v>#REF!</v>
      </c>
      <c r="L87" s="37" t="e">
        <v>#REF!</v>
      </c>
      <c r="M87" s="37" t="e">
        <v>#REF!</v>
      </c>
      <c r="N87" s="37" t="e">
        <v>#REF!</v>
      </c>
      <c r="O87" s="37" t="e">
        <v>#REF!</v>
      </c>
      <c r="P87" s="37" t="e">
        <v>#REF!</v>
      </c>
      <c r="Q87" s="37" t="e">
        <v>#REF!</v>
      </c>
      <c r="R87" s="37" t="e">
        <v>#REF!</v>
      </c>
      <c r="S87" s="37" t="e">
        <v>#REF!</v>
      </c>
      <c r="T87" s="37" t="e">
        <v>#REF!</v>
      </c>
      <c r="U87" s="37" t="e">
        <v>#REF!</v>
      </c>
      <c r="V87" s="37" t="e">
        <v>#REF!</v>
      </c>
      <c r="Y87" s="42" t="e">
        <f t="shared" si="4"/>
        <v>#VALUE!</v>
      </c>
      <c r="Z87" s="42" t="e">
        <v>#VALUE!</v>
      </c>
      <c r="AA87" s="42" t="e">
        <v>#VALUE!</v>
      </c>
      <c r="AB87" s="42" t="e">
        <v>#VALUE!</v>
      </c>
      <c r="AC87" s="42" t="e">
        <v>#VALUE!</v>
      </c>
      <c r="AD87" s="42" t="e">
        <v>#VALUE!</v>
      </c>
      <c r="AE87" s="50" t="e">
        <v>#VALUE!</v>
      </c>
      <c r="AF87" s="42" t="e">
        <v>#VALUE!</v>
      </c>
      <c r="AG87" s="42" t="e">
        <v>#VALUE!</v>
      </c>
      <c r="AH87" s="42" t="e">
        <v>#VALUE!</v>
      </c>
      <c r="AI87" s="42" t="e">
        <v>#VALUE!</v>
      </c>
      <c r="AJ87" s="42" t="e">
        <v>#VALUE!</v>
      </c>
      <c r="AK87" s="42" t="e">
        <v>#VALUE!</v>
      </c>
      <c r="AL87" s="42" t="e">
        <v>#VALUE!</v>
      </c>
      <c r="AM87" s="42" t="e">
        <v>#VALUE!</v>
      </c>
      <c r="AN87" s="42" t="e">
        <v>#VALUE!</v>
      </c>
      <c r="AP87" s="51" t="e">
        <f t="shared" si="5"/>
        <v>#VALUE!</v>
      </c>
      <c r="AQ87" s="42" t="e">
        <v>#VALUE!</v>
      </c>
      <c r="AR87" s="42" t="e">
        <v>#VALUE!</v>
      </c>
      <c r="AS87" s="42" t="e">
        <v>#VALUE!</v>
      </c>
      <c r="AT87" s="42" t="e">
        <v>#VALUE!</v>
      </c>
      <c r="AU87" s="42" t="e">
        <v>#VALUE!</v>
      </c>
      <c r="AV87" s="50" t="e">
        <v>#VALUE!</v>
      </c>
      <c r="AW87" s="42" t="e">
        <v>#VALUE!</v>
      </c>
      <c r="AX87" s="42" t="e">
        <v>#VALUE!</v>
      </c>
      <c r="AY87" s="42" t="e">
        <v>#VALUE!</v>
      </c>
      <c r="AZ87" s="42" t="e">
        <v>#VALUE!</v>
      </c>
      <c r="BA87" s="42" t="e">
        <v>#VALUE!</v>
      </c>
      <c r="BB87" s="42" t="e">
        <v>#VALUE!</v>
      </c>
      <c r="BC87" s="42" t="e">
        <v>#VALUE!</v>
      </c>
      <c r="BD87" s="42" t="e">
        <v>#VALUE!</v>
      </c>
      <c r="BE87" s="42" t="e">
        <v>#VALUE!</v>
      </c>
    </row>
    <row r="88" spans="1:57" ht="13.5" customHeight="1" x14ac:dyDescent="0.3">
      <c r="A88" s="93" t="s">
        <v>13</v>
      </c>
      <c r="B88" s="101" t="s">
        <v>27</v>
      </c>
      <c r="C88" s="95">
        <v>5</v>
      </c>
      <c r="D88" s="418" t="s">
        <v>427</v>
      </c>
      <c r="E88" s="38" t="s">
        <v>85</v>
      </c>
      <c r="F88" s="39" t="e">
        <f t="shared" si="3"/>
        <v>#REF!</v>
      </c>
      <c r="H88" s="37" t="e">
        <v>#REF!</v>
      </c>
      <c r="I88" s="37" t="e">
        <v>#REF!</v>
      </c>
      <c r="J88" s="37" t="e">
        <v>#REF!</v>
      </c>
      <c r="K88" s="37" t="e">
        <v>#REF!</v>
      </c>
      <c r="L88" s="37" t="e">
        <v>#REF!</v>
      </c>
      <c r="M88" s="37" t="e">
        <v>#REF!</v>
      </c>
      <c r="N88" s="37" t="e">
        <v>#REF!</v>
      </c>
      <c r="O88" s="37" t="e">
        <v>#REF!</v>
      </c>
      <c r="P88" s="37" t="e">
        <v>#REF!</v>
      </c>
      <c r="Q88" s="37" t="e">
        <v>#REF!</v>
      </c>
      <c r="R88" s="37" t="e">
        <v>#REF!</v>
      </c>
      <c r="S88" s="37" t="e">
        <v>#REF!</v>
      </c>
      <c r="T88" s="37" t="e">
        <v>#REF!</v>
      </c>
      <c r="U88" s="37" t="e">
        <v>#REF!</v>
      </c>
      <c r="V88" s="37" t="e">
        <v>#REF!</v>
      </c>
      <c r="Y88" s="42" t="e">
        <f t="shared" si="4"/>
        <v>#VALUE!</v>
      </c>
      <c r="Z88" s="42" t="e">
        <v>#VALUE!</v>
      </c>
      <c r="AA88" s="42" t="e">
        <v>#VALUE!</v>
      </c>
      <c r="AB88" s="42" t="e">
        <v>#VALUE!</v>
      </c>
      <c r="AC88" s="42" t="e">
        <v>#VALUE!</v>
      </c>
      <c r="AD88" s="42" t="e">
        <v>#VALUE!</v>
      </c>
      <c r="AE88" s="50" t="e">
        <v>#VALUE!</v>
      </c>
      <c r="AF88" s="42" t="e">
        <v>#VALUE!</v>
      </c>
      <c r="AG88" s="42" t="e">
        <v>#VALUE!</v>
      </c>
      <c r="AH88" s="42" t="e">
        <v>#VALUE!</v>
      </c>
      <c r="AI88" s="42" t="e">
        <v>#VALUE!</v>
      </c>
      <c r="AJ88" s="42" t="e">
        <v>#VALUE!</v>
      </c>
      <c r="AK88" s="42" t="e">
        <v>#VALUE!</v>
      </c>
      <c r="AL88" s="42" t="e">
        <v>#VALUE!</v>
      </c>
      <c r="AM88" s="42" t="e">
        <v>#VALUE!</v>
      </c>
      <c r="AN88" s="42" t="e">
        <v>#VALUE!</v>
      </c>
      <c r="AP88" s="51" t="e">
        <f t="shared" si="5"/>
        <v>#VALUE!</v>
      </c>
      <c r="AQ88" s="42" t="e">
        <v>#VALUE!</v>
      </c>
      <c r="AR88" s="42" t="e">
        <v>#VALUE!</v>
      </c>
      <c r="AS88" s="42" t="e">
        <v>#VALUE!</v>
      </c>
      <c r="AT88" s="42" t="e">
        <v>#VALUE!</v>
      </c>
      <c r="AU88" s="42" t="e">
        <v>#VALUE!</v>
      </c>
      <c r="AV88" s="50" t="e">
        <v>#VALUE!</v>
      </c>
      <c r="AW88" s="42" t="e">
        <v>#VALUE!</v>
      </c>
      <c r="AX88" s="42" t="e">
        <v>#VALUE!</v>
      </c>
      <c r="AY88" s="42" t="e">
        <v>#VALUE!</v>
      </c>
      <c r="AZ88" s="42" t="e">
        <v>#VALUE!</v>
      </c>
      <c r="BA88" s="42" t="e">
        <v>#VALUE!</v>
      </c>
      <c r="BB88" s="42" t="e">
        <v>#VALUE!</v>
      </c>
      <c r="BC88" s="42" t="e">
        <v>#VALUE!</v>
      </c>
      <c r="BD88" s="42" t="e">
        <v>#VALUE!</v>
      </c>
      <c r="BE88" s="42" t="e">
        <v>#VALUE!</v>
      </c>
    </row>
    <row r="89" spans="1:57" ht="13.5" customHeight="1" x14ac:dyDescent="0.3">
      <c r="A89" s="93" t="s">
        <v>13</v>
      </c>
      <c r="B89" s="101" t="s">
        <v>27</v>
      </c>
      <c r="C89" s="95">
        <v>6</v>
      </c>
      <c r="D89" s="418" t="s">
        <v>345</v>
      </c>
      <c r="E89" s="38" t="s">
        <v>85</v>
      </c>
      <c r="F89" s="39" t="e">
        <f t="shared" si="3"/>
        <v>#REF!</v>
      </c>
      <c r="H89" s="37" t="e">
        <v>#REF!</v>
      </c>
      <c r="I89" s="37" t="e">
        <v>#REF!</v>
      </c>
      <c r="J89" s="37" t="e">
        <v>#REF!</v>
      </c>
      <c r="K89" s="37" t="e">
        <v>#REF!</v>
      </c>
      <c r="L89" s="37" t="e">
        <v>#REF!</v>
      </c>
      <c r="M89" s="37" t="e">
        <v>#REF!</v>
      </c>
      <c r="N89" s="37" t="e">
        <v>#REF!</v>
      </c>
      <c r="O89" s="37" t="e">
        <v>#REF!</v>
      </c>
      <c r="P89" s="37" t="e">
        <v>#REF!</v>
      </c>
      <c r="Q89" s="37" t="e">
        <v>#REF!</v>
      </c>
      <c r="R89" s="37" t="e">
        <v>#REF!</v>
      </c>
      <c r="S89" s="37" t="e">
        <v>#REF!</v>
      </c>
      <c r="T89" s="37" t="e">
        <v>#REF!</v>
      </c>
      <c r="U89" s="37" t="e">
        <v>#REF!</v>
      </c>
      <c r="V89" s="37" t="e">
        <v>#REF!</v>
      </c>
      <c r="Y89" s="42" t="e">
        <f t="shared" si="4"/>
        <v>#VALUE!</v>
      </c>
      <c r="Z89" s="42" t="e">
        <v>#VALUE!</v>
      </c>
      <c r="AA89" s="42" t="e">
        <v>#VALUE!</v>
      </c>
      <c r="AB89" s="42" t="e">
        <v>#VALUE!</v>
      </c>
      <c r="AC89" s="42" t="e">
        <v>#VALUE!</v>
      </c>
      <c r="AD89" s="42" t="e">
        <v>#VALUE!</v>
      </c>
      <c r="AE89" s="50" t="e">
        <v>#VALUE!</v>
      </c>
      <c r="AF89" s="42" t="e">
        <v>#VALUE!</v>
      </c>
      <c r="AG89" s="42" t="e">
        <v>#VALUE!</v>
      </c>
      <c r="AH89" s="42" t="e">
        <v>#VALUE!</v>
      </c>
      <c r="AI89" s="42" t="e">
        <v>#VALUE!</v>
      </c>
      <c r="AJ89" s="42" t="e">
        <v>#VALUE!</v>
      </c>
      <c r="AK89" s="42" t="e">
        <v>#VALUE!</v>
      </c>
      <c r="AL89" s="42" t="e">
        <v>#VALUE!</v>
      </c>
      <c r="AM89" s="42" t="e">
        <v>#VALUE!</v>
      </c>
      <c r="AN89" s="42" t="e">
        <v>#VALUE!</v>
      </c>
      <c r="AP89" s="51" t="e">
        <f t="shared" si="5"/>
        <v>#VALUE!</v>
      </c>
      <c r="AQ89" s="42" t="e">
        <v>#VALUE!</v>
      </c>
      <c r="AR89" s="42" t="e">
        <v>#VALUE!</v>
      </c>
      <c r="AS89" s="42" t="e">
        <v>#VALUE!</v>
      </c>
      <c r="AT89" s="42" t="e">
        <v>#VALUE!</v>
      </c>
      <c r="AU89" s="42" t="e">
        <v>#VALUE!</v>
      </c>
      <c r="AV89" s="50" t="e">
        <v>#VALUE!</v>
      </c>
      <c r="AW89" s="42" t="e">
        <v>#VALUE!</v>
      </c>
      <c r="AX89" s="42" t="e">
        <v>#VALUE!</v>
      </c>
      <c r="AY89" s="42" t="e">
        <v>#VALUE!</v>
      </c>
      <c r="AZ89" s="42" t="e">
        <v>#VALUE!</v>
      </c>
      <c r="BA89" s="42" t="e">
        <v>#VALUE!</v>
      </c>
      <c r="BB89" s="42" t="e">
        <v>#VALUE!</v>
      </c>
      <c r="BC89" s="42" t="e">
        <v>#VALUE!</v>
      </c>
      <c r="BD89" s="42" t="e">
        <v>#VALUE!</v>
      </c>
      <c r="BE89" s="42" t="e">
        <v>#VALUE!</v>
      </c>
    </row>
    <row r="90" spans="1:57" ht="13.5" customHeight="1" x14ac:dyDescent="0.3">
      <c r="A90" s="93" t="s">
        <v>13</v>
      </c>
      <c r="B90" s="101" t="s">
        <v>27</v>
      </c>
      <c r="C90" s="95">
        <v>7</v>
      </c>
      <c r="D90" s="418" t="s">
        <v>428</v>
      </c>
      <c r="E90" s="38" t="s">
        <v>85</v>
      </c>
      <c r="F90" s="39" t="e">
        <f t="shared" si="3"/>
        <v>#REF!</v>
      </c>
      <c r="H90" s="37" t="e">
        <v>#REF!</v>
      </c>
      <c r="I90" s="37" t="e">
        <v>#REF!</v>
      </c>
      <c r="J90" s="37" t="e">
        <v>#REF!</v>
      </c>
      <c r="K90" s="37" t="e">
        <v>#REF!</v>
      </c>
      <c r="L90" s="37" t="e">
        <v>#REF!</v>
      </c>
      <c r="M90" s="37" t="e">
        <v>#REF!</v>
      </c>
      <c r="N90" s="37" t="e">
        <v>#REF!</v>
      </c>
      <c r="O90" s="37" t="e">
        <v>#REF!</v>
      </c>
      <c r="P90" s="37" t="e">
        <v>#REF!</v>
      </c>
      <c r="Q90" s="37" t="e">
        <v>#REF!</v>
      </c>
      <c r="R90" s="37" t="e">
        <v>#REF!</v>
      </c>
      <c r="S90" s="37" t="e">
        <v>#REF!</v>
      </c>
      <c r="T90" s="37" t="e">
        <v>#REF!</v>
      </c>
      <c r="U90" s="37" t="e">
        <v>#REF!</v>
      </c>
      <c r="V90" s="37" t="e">
        <v>#REF!</v>
      </c>
      <c r="Y90" s="42" t="e">
        <f t="shared" si="4"/>
        <v>#VALUE!</v>
      </c>
      <c r="Z90" s="42" t="e">
        <v>#VALUE!</v>
      </c>
      <c r="AA90" s="42" t="e">
        <v>#VALUE!</v>
      </c>
      <c r="AB90" s="42" t="e">
        <v>#VALUE!</v>
      </c>
      <c r="AC90" s="42" t="e">
        <v>#VALUE!</v>
      </c>
      <c r="AD90" s="42" t="e">
        <v>#VALUE!</v>
      </c>
      <c r="AE90" s="50" t="e">
        <v>#VALUE!</v>
      </c>
      <c r="AF90" s="42" t="e">
        <v>#VALUE!</v>
      </c>
      <c r="AG90" s="42" t="e">
        <v>#VALUE!</v>
      </c>
      <c r="AH90" s="42" t="e">
        <v>#VALUE!</v>
      </c>
      <c r="AI90" s="42" t="e">
        <v>#VALUE!</v>
      </c>
      <c r="AJ90" s="42" t="e">
        <v>#VALUE!</v>
      </c>
      <c r="AK90" s="42" t="e">
        <v>#VALUE!</v>
      </c>
      <c r="AL90" s="42" t="e">
        <v>#VALUE!</v>
      </c>
      <c r="AM90" s="42" t="e">
        <v>#VALUE!</v>
      </c>
      <c r="AN90" s="42" t="e">
        <v>#VALUE!</v>
      </c>
      <c r="AP90" s="51" t="e">
        <f t="shared" si="5"/>
        <v>#VALUE!</v>
      </c>
      <c r="AQ90" s="42" t="e">
        <v>#VALUE!</v>
      </c>
      <c r="AR90" s="42" t="e">
        <v>#VALUE!</v>
      </c>
      <c r="AS90" s="42" t="e">
        <v>#VALUE!</v>
      </c>
      <c r="AT90" s="42" t="e">
        <v>#VALUE!</v>
      </c>
      <c r="AU90" s="42" t="e">
        <v>#VALUE!</v>
      </c>
      <c r="AV90" s="50" t="e">
        <v>#VALUE!</v>
      </c>
      <c r="AW90" s="42" t="e">
        <v>#VALUE!</v>
      </c>
      <c r="AX90" s="42" t="e">
        <v>#VALUE!</v>
      </c>
      <c r="AY90" s="42" t="e">
        <v>#VALUE!</v>
      </c>
      <c r="AZ90" s="42" t="e">
        <v>#VALUE!</v>
      </c>
      <c r="BA90" s="42" t="e">
        <v>#VALUE!</v>
      </c>
      <c r="BB90" s="42" t="e">
        <v>#VALUE!</v>
      </c>
      <c r="BC90" s="42" t="e">
        <v>#VALUE!</v>
      </c>
      <c r="BD90" s="42" t="e">
        <v>#VALUE!</v>
      </c>
      <c r="BE90" s="42" t="e">
        <v>#VALUE!</v>
      </c>
    </row>
    <row r="91" spans="1:57" ht="13.5" customHeight="1" x14ac:dyDescent="0.3">
      <c r="A91" s="93" t="s">
        <v>13</v>
      </c>
      <c r="B91" s="101" t="s">
        <v>27</v>
      </c>
      <c r="C91" s="95">
        <v>8</v>
      </c>
      <c r="D91" s="418" t="s">
        <v>314</v>
      </c>
      <c r="E91" s="38" t="s">
        <v>85</v>
      </c>
      <c r="F91" s="39" t="e">
        <f t="shared" si="3"/>
        <v>#REF!</v>
      </c>
      <c r="H91" s="37" t="e">
        <v>#REF!</v>
      </c>
      <c r="I91" s="37" t="e">
        <v>#REF!</v>
      </c>
      <c r="J91" s="37" t="e">
        <v>#REF!</v>
      </c>
      <c r="K91" s="37" t="e">
        <v>#REF!</v>
      </c>
      <c r="L91" s="37" t="e">
        <v>#REF!</v>
      </c>
      <c r="M91" s="37" t="e">
        <v>#REF!</v>
      </c>
      <c r="N91" s="37" t="e">
        <v>#REF!</v>
      </c>
      <c r="O91" s="37" t="e">
        <v>#REF!</v>
      </c>
      <c r="P91" s="37" t="e">
        <v>#REF!</v>
      </c>
      <c r="Q91" s="37" t="e">
        <v>#REF!</v>
      </c>
      <c r="R91" s="37" t="e">
        <v>#REF!</v>
      </c>
      <c r="S91" s="37" t="e">
        <v>#REF!</v>
      </c>
      <c r="T91" s="37" t="e">
        <v>#REF!</v>
      </c>
      <c r="U91" s="37" t="e">
        <v>#REF!</v>
      </c>
      <c r="V91" s="37" t="e">
        <v>#REF!</v>
      </c>
      <c r="Y91" s="42" t="e">
        <f t="shared" si="4"/>
        <v>#VALUE!</v>
      </c>
      <c r="Z91" s="42" t="e">
        <v>#VALUE!</v>
      </c>
      <c r="AA91" s="42" t="e">
        <v>#VALUE!</v>
      </c>
      <c r="AB91" s="42" t="e">
        <v>#VALUE!</v>
      </c>
      <c r="AC91" s="42" t="e">
        <v>#VALUE!</v>
      </c>
      <c r="AD91" s="42" t="e">
        <v>#VALUE!</v>
      </c>
      <c r="AE91" s="50" t="e">
        <v>#VALUE!</v>
      </c>
      <c r="AF91" s="42" t="e">
        <v>#VALUE!</v>
      </c>
      <c r="AG91" s="42" t="e">
        <v>#VALUE!</v>
      </c>
      <c r="AH91" s="42" t="e">
        <v>#VALUE!</v>
      </c>
      <c r="AI91" s="42" t="e">
        <v>#VALUE!</v>
      </c>
      <c r="AJ91" s="42" t="e">
        <v>#VALUE!</v>
      </c>
      <c r="AK91" s="42" t="e">
        <v>#VALUE!</v>
      </c>
      <c r="AL91" s="42" t="e">
        <v>#VALUE!</v>
      </c>
      <c r="AM91" s="42" t="e">
        <v>#VALUE!</v>
      </c>
      <c r="AN91" s="42" t="e">
        <v>#VALUE!</v>
      </c>
      <c r="AP91" s="51" t="e">
        <f t="shared" si="5"/>
        <v>#VALUE!</v>
      </c>
      <c r="AQ91" s="42" t="e">
        <v>#VALUE!</v>
      </c>
      <c r="AR91" s="42" t="e">
        <v>#VALUE!</v>
      </c>
      <c r="AS91" s="42" t="e">
        <v>#VALUE!</v>
      </c>
      <c r="AT91" s="42" t="e">
        <v>#VALUE!</v>
      </c>
      <c r="AU91" s="42" t="e">
        <v>#VALUE!</v>
      </c>
      <c r="AV91" s="50" t="e">
        <v>#VALUE!</v>
      </c>
      <c r="AW91" s="42" t="e">
        <v>#VALUE!</v>
      </c>
      <c r="AX91" s="42" t="e">
        <v>#VALUE!</v>
      </c>
      <c r="AY91" s="42" t="e">
        <v>#VALUE!</v>
      </c>
      <c r="AZ91" s="42" t="e">
        <v>#VALUE!</v>
      </c>
      <c r="BA91" s="42" t="e">
        <v>#VALUE!</v>
      </c>
      <c r="BB91" s="42" t="e">
        <v>#VALUE!</v>
      </c>
      <c r="BC91" s="42" t="e">
        <v>#VALUE!</v>
      </c>
      <c r="BD91" s="42" t="e">
        <v>#VALUE!</v>
      </c>
      <c r="BE91" s="42" t="e">
        <v>#VALUE!</v>
      </c>
    </row>
    <row r="92" spans="1:57" ht="13.5" customHeight="1" x14ac:dyDescent="0.3">
      <c r="A92" s="93" t="s">
        <v>13</v>
      </c>
      <c r="B92" s="101" t="s">
        <v>27</v>
      </c>
      <c r="C92" s="95">
        <v>9</v>
      </c>
      <c r="D92" s="178" t="s">
        <v>429</v>
      </c>
      <c r="E92" s="38" t="s">
        <v>85</v>
      </c>
      <c r="F92" s="39" t="e">
        <f t="shared" si="3"/>
        <v>#REF!</v>
      </c>
      <c r="H92" s="37" t="e">
        <v>#REF!</v>
      </c>
      <c r="I92" s="37" t="e">
        <v>#REF!</v>
      </c>
      <c r="J92" s="37" t="e">
        <v>#REF!</v>
      </c>
      <c r="K92" s="37" t="e">
        <v>#REF!</v>
      </c>
      <c r="L92" s="37" t="e">
        <v>#REF!</v>
      </c>
      <c r="M92" s="37" t="e">
        <v>#REF!</v>
      </c>
      <c r="N92" s="37" t="e">
        <v>#REF!</v>
      </c>
      <c r="O92" s="37" t="e">
        <v>#REF!</v>
      </c>
      <c r="P92" s="37" t="e">
        <v>#REF!</v>
      </c>
      <c r="Q92" s="37" t="e">
        <v>#REF!</v>
      </c>
      <c r="R92" s="37" t="e">
        <v>#REF!</v>
      </c>
      <c r="S92" s="37" t="e">
        <v>#REF!</v>
      </c>
      <c r="T92" s="37" t="e">
        <v>#REF!</v>
      </c>
      <c r="U92" s="37" t="e">
        <v>#REF!</v>
      </c>
      <c r="V92" s="37" t="e">
        <v>#REF!</v>
      </c>
      <c r="Y92" s="42" t="e">
        <f t="shared" si="4"/>
        <v>#VALUE!</v>
      </c>
      <c r="Z92" s="42" t="e">
        <v>#VALUE!</v>
      </c>
      <c r="AA92" s="42" t="e">
        <v>#VALUE!</v>
      </c>
      <c r="AB92" s="42" t="e">
        <v>#VALUE!</v>
      </c>
      <c r="AC92" s="42" t="e">
        <v>#VALUE!</v>
      </c>
      <c r="AD92" s="42" t="e">
        <v>#VALUE!</v>
      </c>
      <c r="AE92" s="50" t="e">
        <v>#VALUE!</v>
      </c>
      <c r="AF92" s="42" t="e">
        <v>#VALUE!</v>
      </c>
      <c r="AG92" s="42" t="e">
        <v>#VALUE!</v>
      </c>
      <c r="AH92" s="42" t="e">
        <v>#VALUE!</v>
      </c>
      <c r="AI92" s="42" t="e">
        <v>#VALUE!</v>
      </c>
      <c r="AJ92" s="42" t="e">
        <v>#VALUE!</v>
      </c>
      <c r="AK92" s="42" t="e">
        <v>#VALUE!</v>
      </c>
      <c r="AL92" s="42" t="e">
        <v>#VALUE!</v>
      </c>
      <c r="AM92" s="42" t="e">
        <v>#VALUE!</v>
      </c>
      <c r="AN92" s="42" t="e">
        <v>#VALUE!</v>
      </c>
      <c r="AP92" s="51" t="e">
        <f t="shared" si="5"/>
        <v>#VALUE!</v>
      </c>
      <c r="AQ92" s="42" t="e">
        <v>#VALUE!</v>
      </c>
      <c r="AR92" s="42" t="e">
        <v>#VALUE!</v>
      </c>
      <c r="AS92" s="42" t="e">
        <v>#VALUE!</v>
      </c>
      <c r="AT92" s="42" t="e">
        <v>#VALUE!</v>
      </c>
      <c r="AU92" s="42" t="e">
        <v>#VALUE!</v>
      </c>
      <c r="AV92" s="50" t="e">
        <v>#VALUE!</v>
      </c>
      <c r="AW92" s="42" t="e">
        <v>#VALUE!</v>
      </c>
      <c r="AX92" s="42" t="e">
        <v>#VALUE!</v>
      </c>
      <c r="AY92" s="42" t="e">
        <v>#VALUE!</v>
      </c>
      <c r="AZ92" s="42" t="e">
        <v>#VALUE!</v>
      </c>
      <c r="BA92" s="42" t="e">
        <v>#VALUE!</v>
      </c>
      <c r="BB92" s="42" t="e">
        <v>#VALUE!</v>
      </c>
      <c r="BC92" s="42" t="e">
        <v>#VALUE!</v>
      </c>
      <c r="BD92" s="42" t="e">
        <v>#VALUE!</v>
      </c>
      <c r="BE92" s="42" t="e">
        <v>#VALUE!</v>
      </c>
    </row>
    <row r="93" spans="1:57" ht="13.5" customHeight="1" x14ac:dyDescent="0.3">
      <c r="A93" s="93" t="s">
        <v>13</v>
      </c>
      <c r="B93" s="101" t="s">
        <v>27</v>
      </c>
      <c r="C93" s="95">
        <v>10</v>
      </c>
      <c r="E93" s="38" t="s">
        <v>85</v>
      </c>
      <c r="F93" s="39" t="e">
        <f t="shared" si="3"/>
        <v>#REF!</v>
      </c>
      <c r="H93" s="37" t="e">
        <v>#REF!</v>
      </c>
      <c r="I93" s="37" t="e">
        <v>#REF!</v>
      </c>
      <c r="J93" s="37" t="e">
        <v>#REF!</v>
      </c>
      <c r="K93" s="37" t="e">
        <v>#REF!</v>
      </c>
      <c r="L93" s="37" t="e">
        <v>#REF!</v>
      </c>
      <c r="M93" s="37" t="e">
        <v>#REF!</v>
      </c>
      <c r="N93" s="37" t="e">
        <v>#REF!</v>
      </c>
      <c r="O93" s="37" t="e">
        <v>#REF!</v>
      </c>
      <c r="P93" s="37" t="e">
        <v>#REF!</v>
      </c>
      <c r="Q93" s="37" t="e">
        <v>#REF!</v>
      </c>
      <c r="R93" s="37" t="e">
        <v>#REF!</v>
      </c>
      <c r="S93" s="37" t="e">
        <v>#REF!</v>
      </c>
      <c r="T93" s="37" t="e">
        <v>#REF!</v>
      </c>
      <c r="U93" s="37" t="e">
        <v>#REF!</v>
      </c>
      <c r="V93" s="37" t="e">
        <v>#REF!</v>
      </c>
      <c r="Y93" s="42" t="e">
        <f t="shared" si="4"/>
        <v>#VALUE!</v>
      </c>
      <c r="Z93" s="42" t="e">
        <v>#VALUE!</v>
      </c>
      <c r="AA93" s="42" t="e">
        <v>#VALUE!</v>
      </c>
      <c r="AB93" s="42" t="e">
        <v>#VALUE!</v>
      </c>
      <c r="AC93" s="42" t="e">
        <v>#VALUE!</v>
      </c>
      <c r="AD93" s="42" t="e">
        <v>#VALUE!</v>
      </c>
      <c r="AE93" s="50" t="e">
        <v>#VALUE!</v>
      </c>
      <c r="AF93" s="42" t="e">
        <v>#VALUE!</v>
      </c>
      <c r="AG93" s="42" t="e">
        <v>#VALUE!</v>
      </c>
      <c r="AH93" s="42" t="e">
        <v>#VALUE!</v>
      </c>
      <c r="AI93" s="42" t="e">
        <v>#VALUE!</v>
      </c>
      <c r="AJ93" s="42" t="e">
        <v>#VALUE!</v>
      </c>
      <c r="AK93" s="42" t="e">
        <v>#VALUE!</v>
      </c>
      <c r="AL93" s="42" t="e">
        <v>#VALUE!</v>
      </c>
      <c r="AM93" s="42" t="e">
        <v>#VALUE!</v>
      </c>
      <c r="AN93" s="42" t="e">
        <v>#VALUE!</v>
      </c>
      <c r="AP93" s="51" t="e">
        <f t="shared" si="5"/>
        <v>#VALUE!</v>
      </c>
      <c r="AQ93" s="42" t="e">
        <v>#VALUE!</v>
      </c>
      <c r="AR93" s="42" t="e">
        <v>#VALUE!</v>
      </c>
      <c r="AS93" s="42" t="e">
        <v>#VALUE!</v>
      </c>
      <c r="AT93" s="42" t="e">
        <v>#VALUE!</v>
      </c>
      <c r="AU93" s="42" t="e">
        <v>#VALUE!</v>
      </c>
      <c r="AV93" s="50" t="e">
        <v>#VALUE!</v>
      </c>
      <c r="AW93" s="42" t="e">
        <v>#VALUE!</v>
      </c>
      <c r="AX93" s="42" t="e">
        <v>#VALUE!</v>
      </c>
      <c r="AY93" s="42" t="e">
        <v>#VALUE!</v>
      </c>
      <c r="AZ93" s="42" t="e">
        <v>#VALUE!</v>
      </c>
      <c r="BA93" s="42" t="e">
        <v>#VALUE!</v>
      </c>
      <c r="BB93" s="42" t="e">
        <v>#VALUE!</v>
      </c>
      <c r="BC93" s="42" t="e">
        <v>#VALUE!</v>
      </c>
      <c r="BD93" s="42" t="e">
        <v>#VALUE!</v>
      </c>
      <c r="BE93" s="42" t="e">
        <v>#VALUE!</v>
      </c>
    </row>
    <row r="94" spans="1:57" ht="13.5" customHeight="1" x14ac:dyDescent="0.3">
      <c r="A94" s="93" t="s">
        <v>13</v>
      </c>
      <c r="B94" s="101" t="s">
        <v>27</v>
      </c>
      <c r="C94" s="95">
        <v>11</v>
      </c>
      <c r="D94" s="182"/>
      <c r="E94" s="38" t="s">
        <v>85</v>
      </c>
      <c r="F94" s="39" t="e">
        <f t="shared" si="3"/>
        <v>#REF!</v>
      </c>
      <c r="H94" s="37" t="e">
        <v>#REF!</v>
      </c>
      <c r="I94" s="37" t="e">
        <v>#REF!</v>
      </c>
      <c r="J94" s="37" t="e">
        <v>#REF!</v>
      </c>
      <c r="K94" s="37" t="e">
        <v>#REF!</v>
      </c>
      <c r="L94" s="37" t="e">
        <v>#REF!</v>
      </c>
      <c r="M94" s="37" t="e">
        <v>#REF!</v>
      </c>
      <c r="N94" s="37" t="e">
        <v>#REF!</v>
      </c>
      <c r="O94" s="37" t="e">
        <v>#REF!</v>
      </c>
      <c r="P94" s="37" t="e">
        <v>#REF!</v>
      </c>
      <c r="Q94" s="37" t="e">
        <v>#REF!</v>
      </c>
      <c r="R94" s="37" t="e">
        <v>#REF!</v>
      </c>
      <c r="S94" s="37" t="e">
        <v>#REF!</v>
      </c>
      <c r="T94" s="37" t="e">
        <v>#REF!</v>
      </c>
      <c r="U94" s="37" t="e">
        <v>#REF!</v>
      </c>
      <c r="V94" s="37" t="e">
        <v>#REF!</v>
      </c>
      <c r="Y94" s="42" t="e">
        <f t="shared" si="4"/>
        <v>#VALUE!</v>
      </c>
      <c r="Z94" s="42" t="e">
        <v>#VALUE!</v>
      </c>
      <c r="AA94" s="42" t="e">
        <v>#VALUE!</v>
      </c>
      <c r="AB94" s="42" t="e">
        <v>#VALUE!</v>
      </c>
      <c r="AC94" s="42" t="e">
        <v>#VALUE!</v>
      </c>
      <c r="AD94" s="42" t="e">
        <v>#VALUE!</v>
      </c>
      <c r="AE94" s="50" t="e">
        <v>#VALUE!</v>
      </c>
      <c r="AF94" s="42" t="e">
        <v>#VALUE!</v>
      </c>
      <c r="AG94" s="42" t="e">
        <v>#VALUE!</v>
      </c>
      <c r="AH94" s="42" t="e">
        <v>#VALUE!</v>
      </c>
      <c r="AI94" s="42" t="e">
        <v>#VALUE!</v>
      </c>
      <c r="AJ94" s="42" t="e">
        <v>#VALUE!</v>
      </c>
      <c r="AK94" s="42" t="e">
        <v>#VALUE!</v>
      </c>
      <c r="AL94" s="42" t="e">
        <v>#VALUE!</v>
      </c>
      <c r="AM94" s="42" t="e">
        <v>#VALUE!</v>
      </c>
      <c r="AN94" s="42" t="e">
        <v>#VALUE!</v>
      </c>
      <c r="AP94" s="51" t="e">
        <f t="shared" si="5"/>
        <v>#VALUE!</v>
      </c>
      <c r="AQ94" s="42" t="e">
        <v>#VALUE!</v>
      </c>
      <c r="AR94" s="42" t="e">
        <v>#VALUE!</v>
      </c>
      <c r="AS94" s="42" t="e">
        <v>#VALUE!</v>
      </c>
      <c r="AT94" s="42" t="e">
        <v>#VALUE!</v>
      </c>
      <c r="AU94" s="42" t="e">
        <v>#VALUE!</v>
      </c>
      <c r="AV94" s="50" t="e">
        <v>#VALUE!</v>
      </c>
      <c r="AW94" s="42" t="e">
        <v>#VALUE!</v>
      </c>
      <c r="AX94" s="42" t="e">
        <v>#VALUE!</v>
      </c>
      <c r="AY94" s="42" t="e">
        <v>#VALUE!</v>
      </c>
      <c r="AZ94" s="42" t="e">
        <v>#VALUE!</v>
      </c>
      <c r="BA94" s="42" t="e">
        <v>#VALUE!</v>
      </c>
      <c r="BB94" s="42" t="e">
        <v>#VALUE!</v>
      </c>
      <c r="BC94" s="42" t="e">
        <v>#VALUE!</v>
      </c>
      <c r="BD94" s="42" t="e">
        <v>#VALUE!</v>
      </c>
      <c r="BE94" s="42" t="e">
        <v>#VALUE!</v>
      </c>
    </row>
    <row r="95" spans="1:57" ht="13.5" customHeight="1" x14ac:dyDescent="0.3">
      <c r="A95" s="93" t="s">
        <v>13</v>
      </c>
      <c r="B95" s="101" t="s">
        <v>27</v>
      </c>
      <c r="C95" s="95">
        <v>12</v>
      </c>
      <c r="D95" s="159" t="s">
        <v>87</v>
      </c>
      <c r="E95" s="38" t="s">
        <v>85</v>
      </c>
      <c r="F95" s="39" t="e">
        <f t="shared" si="3"/>
        <v>#REF!</v>
      </c>
      <c r="H95" s="37" t="e">
        <v>#REF!</v>
      </c>
      <c r="I95" s="37" t="e">
        <v>#REF!</v>
      </c>
      <c r="J95" s="37" t="e">
        <v>#REF!</v>
      </c>
      <c r="K95" s="37" t="e">
        <v>#REF!</v>
      </c>
      <c r="L95" s="37" t="e">
        <v>#REF!</v>
      </c>
      <c r="M95" s="37" t="e">
        <v>#REF!</v>
      </c>
      <c r="N95" s="37" t="e">
        <v>#REF!</v>
      </c>
      <c r="O95" s="37" t="e">
        <v>#REF!</v>
      </c>
      <c r="P95" s="37" t="e">
        <v>#REF!</v>
      </c>
      <c r="Q95" s="37" t="e">
        <v>#REF!</v>
      </c>
      <c r="R95" s="37" t="e">
        <v>#REF!</v>
      </c>
      <c r="S95" s="37" t="e">
        <v>#REF!</v>
      </c>
      <c r="T95" s="37" t="e">
        <v>#REF!</v>
      </c>
      <c r="U95" s="37" t="e">
        <v>#REF!</v>
      </c>
      <c r="V95" s="37" t="e">
        <v>#REF!</v>
      </c>
      <c r="Y95" s="42" t="e">
        <f t="shared" si="4"/>
        <v>#VALUE!</v>
      </c>
      <c r="Z95" s="42" t="e">
        <v>#VALUE!</v>
      </c>
      <c r="AA95" s="42" t="e">
        <v>#VALUE!</v>
      </c>
      <c r="AB95" s="42" t="e">
        <v>#VALUE!</v>
      </c>
      <c r="AC95" s="42" t="e">
        <v>#VALUE!</v>
      </c>
      <c r="AD95" s="42" t="e">
        <v>#VALUE!</v>
      </c>
      <c r="AE95" s="50" t="e">
        <v>#VALUE!</v>
      </c>
      <c r="AF95" s="42" t="e">
        <v>#VALUE!</v>
      </c>
      <c r="AG95" s="42" t="e">
        <v>#VALUE!</v>
      </c>
      <c r="AH95" s="42" t="e">
        <v>#VALUE!</v>
      </c>
      <c r="AI95" s="42" t="e">
        <v>#VALUE!</v>
      </c>
      <c r="AJ95" s="42" t="e">
        <v>#VALUE!</v>
      </c>
      <c r="AK95" s="42" t="e">
        <v>#VALUE!</v>
      </c>
      <c r="AL95" s="42" t="e">
        <v>#VALUE!</v>
      </c>
      <c r="AM95" s="42" t="e">
        <v>#VALUE!</v>
      </c>
      <c r="AN95" s="42" t="e">
        <v>#VALUE!</v>
      </c>
      <c r="AP95" s="51" t="e">
        <f t="shared" si="5"/>
        <v>#VALUE!</v>
      </c>
      <c r="AQ95" s="42" t="e">
        <v>#VALUE!</v>
      </c>
      <c r="AR95" s="42" t="e">
        <v>#VALUE!</v>
      </c>
      <c r="AS95" s="42" t="e">
        <v>#VALUE!</v>
      </c>
      <c r="AT95" s="42" t="e">
        <v>#VALUE!</v>
      </c>
      <c r="AU95" s="42" t="e">
        <v>#VALUE!</v>
      </c>
      <c r="AV95" s="50" t="e">
        <v>#VALUE!</v>
      </c>
      <c r="AW95" s="42" t="e">
        <v>#VALUE!</v>
      </c>
      <c r="AX95" s="42" t="e">
        <v>#VALUE!</v>
      </c>
      <c r="AY95" s="42" t="e">
        <v>#VALUE!</v>
      </c>
      <c r="AZ95" s="42" t="e">
        <v>#VALUE!</v>
      </c>
      <c r="BA95" s="42" t="e">
        <v>#VALUE!</v>
      </c>
      <c r="BB95" s="42" t="e">
        <v>#VALUE!</v>
      </c>
      <c r="BC95" s="42" t="e">
        <v>#VALUE!</v>
      </c>
      <c r="BD95" s="42" t="e">
        <v>#VALUE!</v>
      </c>
      <c r="BE95" s="42" t="e">
        <v>#VALUE!</v>
      </c>
    </row>
    <row r="96" spans="1:57" ht="13.5" customHeight="1" x14ac:dyDescent="0.3">
      <c r="A96" s="93" t="s">
        <v>13</v>
      </c>
      <c r="B96" s="101" t="s">
        <v>27</v>
      </c>
      <c r="C96" s="95">
        <v>13</v>
      </c>
      <c r="D96" s="159" t="s">
        <v>87</v>
      </c>
      <c r="E96" s="38" t="s">
        <v>85</v>
      </c>
      <c r="F96" s="39" t="e">
        <f t="shared" si="3"/>
        <v>#REF!</v>
      </c>
      <c r="H96" s="37" t="e">
        <v>#REF!</v>
      </c>
      <c r="I96" s="37" t="e">
        <v>#REF!</v>
      </c>
      <c r="J96" s="37" t="e">
        <v>#REF!</v>
      </c>
      <c r="K96" s="37" t="e">
        <v>#REF!</v>
      </c>
      <c r="L96" s="37" t="e">
        <v>#REF!</v>
      </c>
      <c r="M96" s="37" t="e">
        <v>#REF!</v>
      </c>
      <c r="N96" s="37" t="e">
        <v>#REF!</v>
      </c>
      <c r="O96" s="37" t="e">
        <v>#REF!</v>
      </c>
      <c r="P96" s="37" t="e">
        <v>#REF!</v>
      </c>
      <c r="Q96" s="37" t="e">
        <v>#REF!</v>
      </c>
      <c r="R96" s="37" t="e">
        <v>#REF!</v>
      </c>
      <c r="S96" s="37" t="e">
        <v>#REF!</v>
      </c>
      <c r="T96" s="37" t="e">
        <v>#REF!</v>
      </c>
      <c r="U96" s="37" t="e">
        <v>#REF!</v>
      </c>
      <c r="V96" s="37" t="e">
        <v>#REF!</v>
      </c>
      <c r="Y96" s="42" t="e">
        <f t="shared" si="4"/>
        <v>#VALUE!</v>
      </c>
      <c r="Z96" s="42" t="e">
        <v>#VALUE!</v>
      </c>
      <c r="AA96" s="42" t="e">
        <v>#VALUE!</v>
      </c>
      <c r="AB96" s="42" t="e">
        <v>#VALUE!</v>
      </c>
      <c r="AC96" s="42" t="e">
        <v>#VALUE!</v>
      </c>
      <c r="AD96" s="42" t="e">
        <v>#VALUE!</v>
      </c>
      <c r="AE96" s="50" t="e">
        <v>#VALUE!</v>
      </c>
      <c r="AF96" s="42" t="e">
        <v>#VALUE!</v>
      </c>
      <c r="AG96" s="42" t="e">
        <v>#VALUE!</v>
      </c>
      <c r="AH96" s="42" t="e">
        <v>#VALUE!</v>
      </c>
      <c r="AI96" s="42" t="e">
        <v>#VALUE!</v>
      </c>
      <c r="AJ96" s="42" t="e">
        <v>#VALUE!</v>
      </c>
      <c r="AK96" s="42" t="e">
        <v>#VALUE!</v>
      </c>
      <c r="AL96" s="42" t="e">
        <v>#VALUE!</v>
      </c>
      <c r="AM96" s="42" t="e">
        <v>#VALUE!</v>
      </c>
      <c r="AN96" s="42" t="e">
        <v>#VALUE!</v>
      </c>
      <c r="AP96" s="51" t="e">
        <f t="shared" si="5"/>
        <v>#VALUE!</v>
      </c>
      <c r="AQ96" s="42" t="e">
        <v>#VALUE!</v>
      </c>
      <c r="AR96" s="42" t="e">
        <v>#VALUE!</v>
      </c>
      <c r="AS96" s="42" t="e">
        <v>#VALUE!</v>
      </c>
      <c r="AT96" s="42" t="e">
        <v>#VALUE!</v>
      </c>
      <c r="AU96" s="42" t="e">
        <v>#VALUE!</v>
      </c>
      <c r="AV96" s="50" t="e">
        <v>#VALUE!</v>
      </c>
      <c r="AW96" s="42" t="e">
        <v>#VALUE!</v>
      </c>
      <c r="AX96" s="42" t="e">
        <v>#VALUE!</v>
      </c>
      <c r="AY96" s="42" t="e">
        <v>#VALUE!</v>
      </c>
      <c r="AZ96" s="42" t="e">
        <v>#VALUE!</v>
      </c>
      <c r="BA96" s="42" t="e">
        <v>#VALUE!</v>
      </c>
      <c r="BB96" s="42" t="e">
        <v>#VALUE!</v>
      </c>
      <c r="BC96" s="42" t="e">
        <v>#VALUE!</v>
      </c>
      <c r="BD96" s="42" t="e">
        <v>#VALUE!</v>
      </c>
      <c r="BE96" s="42" t="e">
        <v>#VALUE!</v>
      </c>
    </row>
    <row r="97" spans="1:57" ht="13.5" customHeight="1" x14ac:dyDescent="0.3">
      <c r="A97" s="93" t="s">
        <v>13</v>
      </c>
      <c r="B97" s="101" t="s">
        <v>27</v>
      </c>
      <c r="C97" s="95">
        <v>14</v>
      </c>
      <c r="D97" s="159" t="s">
        <v>87</v>
      </c>
      <c r="E97" s="38" t="s">
        <v>85</v>
      </c>
      <c r="F97" s="39" t="e">
        <f t="shared" si="3"/>
        <v>#REF!</v>
      </c>
      <c r="H97" s="37" t="e">
        <v>#REF!</v>
      </c>
      <c r="I97" s="37" t="e">
        <v>#REF!</v>
      </c>
      <c r="J97" s="37" t="e">
        <v>#REF!</v>
      </c>
      <c r="K97" s="37" t="e">
        <v>#REF!</v>
      </c>
      <c r="L97" s="37" t="e">
        <v>#REF!</v>
      </c>
      <c r="M97" s="37" t="e">
        <v>#REF!</v>
      </c>
      <c r="N97" s="37" t="e">
        <v>#REF!</v>
      </c>
      <c r="O97" s="37" t="e">
        <v>#REF!</v>
      </c>
      <c r="P97" s="37" t="e">
        <v>#REF!</v>
      </c>
      <c r="Q97" s="37" t="e">
        <v>#REF!</v>
      </c>
      <c r="R97" s="37" t="e">
        <v>#REF!</v>
      </c>
      <c r="S97" s="37" t="e">
        <v>#REF!</v>
      </c>
      <c r="T97" s="37" t="e">
        <v>#REF!</v>
      </c>
      <c r="U97" s="37" t="e">
        <v>#REF!</v>
      </c>
      <c r="V97" s="37" t="e">
        <v>#REF!</v>
      </c>
      <c r="Y97" s="42" t="e">
        <f t="shared" si="4"/>
        <v>#VALUE!</v>
      </c>
      <c r="Z97" s="42" t="e">
        <v>#VALUE!</v>
      </c>
      <c r="AA97" s="42" t="e">
        <v>#VALUE!</v>
      </c>
      <c r="AB97" s="42" t="e">
        <v>#VALUE!</v>
      </c>
      <c r="AC97" s="42" t="e">
        <v>#VALUE!</v>
      </c>
      <c r="AD97" s="42" t="e">
        <v>#VALUE!</v>
      </c>
      <c r="AE97" s="50" t="e">
        <v>#VALUE!</v>
      </c>
      <c r="AF97" s="42" t="e">
        <v>#VALUE!</v>
      </c>
      <c r="AG97" s="42" t="e">
        <v>#VALUE!</v>
      </c>
      <c r="AH97" s="42" t="e">
        <v>#VALUE!</v>
      </c>
      <c r="AI97" s="42" t="e">
        <v>#VALUE!</v>
      </c>
      <c r="AJ97" s="42" t="e">
        <v>#VALUE!</v>
      </c>
      <c r="AK97" s="42" t="e">
        <v>#VALUE!</v>
      </c>
      <c r="AL97" s="42" t="e">
        <v>#VALUE!</v>
      </c>
      <c r="AM97" s="42" t="e">
        <v>#VALUE!</v>
      </c>
      <c r="AN97" s="42" t="e">
        <v>#VALUE!</v>
      </c>
      <c r="AP97" s="51" t="e">
        <f t="shared" si="5"/>
        <v>#VALUE!</v>
      </c>
      <c r="AQ97" s="42" t="e">
        <v>#VALUE!</v>
      </c>
      <c r="AR97" s="42" t="e">
        <v>#VALUE!</v>
      </c>
      <c r="AS97" s="42" t="e">
        <v>#VALUE!</v>
      </c>
      <c r="AT97" s="42" t="e">
        <v>#VALUE!</v>
      </c>
      <c r="AU97" s="42" t="e">
        <v>#VALUE!</v>
      </c>
      <c r="AV97" s="50" t="e">
        <v>#VALUE!</v>
      </c>
      <c r="AW97" s="42" t="e">
        <v>#VALUE!</v>
      </c>
      <c r="AX97" s="42" t="e">
        <v>#VALUE!</v>
      </c>
      <c r="AY97" s="42" t="e">
        <v>#VALUE!</v>
      </c>
      <c r="AZ97" s="42" t="e">
        <v>#VALUE!</v>
      </c>
      <c r="BA97" s="42" t="e">
        <v>#VALUE!</v>
      </c>
      <c r="BB97" s="42" t="e">
        <v>#VALUE!</v>
      </c>
      <c r="BC97" s="42" t="e">
        <v>#VALUE!</v>
      </c>
      <c r="BD97" s="42" t="e">
        <v>#VALUE!</v>
      </c>
      <c r="BE97" s="42" t="e">
        <v>#VALUE!</v>
      </c>
    </row>
    <row r="98" spans="1:57" ht="13.5" customHeight="1" x14ac:dyDescent="0.3">
      <c r="A98" s="93"/>
      <c r="B98" s="93"/>
      <c r="C98" s="93"/>
      <c r="D98" s="159"/>
      <c r="H98" s="37" t="e">
        <v>#REF!</v>
      </c>
      <c r="I98" s="37" t="e">
        <v>#REF!</v>
      </c>
      <c r="J98" s="37" t="e">
        <v>#REF!</v>
      </c>
      <c r="K98" s="37" t="e">
        <v>#REF!</v>
      </c>
      <c r="L98" s="37" t="e">
        <v>#REF!</v>
      </c>
      <c r="M98" s="37" t="e">
        <v>#REF!</v>
      </c>
      <c r="N98" s="37" t="e">
        <v>#REF!</v>
      </c>
      <c r="O98" s="37" t="e">
        <v>#REF!</v>
      </c>
      <c r="P98" s="37" t="e">
        <v>#REF!</v>
      </c>
      <c r="Q98" s="37" t="e">
        <v>#REF!</v>
      </c>
      <c r="R98" s="37" t="e">
        <v>#REF!</v>
      </c>
      <c r="S98" s="37" t="e">
        <v>#REF!</v>
      </c>
      <c r="T98" s="37" t="e">
        <v>#REF!</v>
      </c>
      <c r="U98" s="37" t="e">
        <v>#REF!</v>
      </c>
      <c r="V98" s="37" t="e">
        <v>#REF!</v>
      </c>
      <c r="Y98" s="42" t="e">
        <f t="shared" si="4"/>
        <v>#VALUE!</v>
      </c>
      <c r="Z98" s="42" t="e">
        <v>#VALUE!</v>
      </c>
      <c r="AA98" s="42" t="e">
        <v>#VALUE!</v>
      </c>
      <c r="AB98" s="42" t="e">
        <v>#VALUE!</v>
      </c>
      <c r="AC98" s="42" t="e">
        <v>#VALUE!</v>
      </c>
      <c r="AD98" s="42" t="e">
        <v>#VALUE!</v>
      </c>
      <c r="AE98" s="50" t="e">
        <v>#VALUE!</v>
      </c>
      <c r="AF98" s="42" t="e">
        <v>#VALUE!</v>
      </c>
      <c r="AG98" s="42" t="e">
        <v>#VALUE!</v>
      </c>
      <c r="AH98" s="42" t="e">
        <v>#VALUE!</v>
      </c>
      <c r="AI98" s="42" t="e">
        <v>#VALUE!</v>
      </c>
      <c r="AJ98" s="42" t="e">
        <v>#VALUE!</v>
      </c>
      <c r="AK98" s="42" t="e">
        <v>#VALUE!</v>
      </c>
      <c r="AL98" s="42" t="e">
        <v>#VALUE!</v>
      </c>
      <c r="AM98" s="42" t="e">
        <v>#VALUE!</v>
      </c>
      <c r="AN98" s="42" t="e">
        <v>#VALUE!</v>
      </c>
      <c r="AP98" s="51" t="e">
        <f t="shared" si="5"/>
        <v>#VALUE!</v>
      </c>
      <c r="AQ98" s="42" t="e">
        <v>#VALUE!</v>
      </c>
      <c r="AR98" s="42" t="e">
        <v>#VALUE!</v>
      </c>
      <c r="AS98" s="42" t="e">
        <v>#VALUE!</v>
      </c>
      <c r="AT98" s="42" t="e">
        <v>#VALUE!</v>
      </c>
      <c r="AU98" s="42" t="e">
        <v>#VALUE!</v>
      </c>
      <c r="AV98" s="50" t="e">
        <v>#VALUE!</v>
      </c>
      <c r="AW98" s="42" t="e">
        <v>#VALUE!</v>
      </c>
      <c r="AX98" s="42" t="e">
        <v>#VALUE!</v>
      </c>
      <c r="AY98" s="42" t="e">
        <v>#VALUE!</v>
      </c>
      <c r="AZ98" s="42" t="e">
        <v>#VALUE!</v>
      </c>
      <c r="BA98" s="42" t="e">
        <v>#VALUE!</v>
      </c>
      <c r="BB98" s="42" t="e">
        <v>#VALUE!</v>
      </c>
      <c r="BC98" s="42" t="e">
        <v>#VALUE!</v>
      </c>
      <c r="BD98" s="42" t="e">
        <v>#VALUE!</v>
      </c>
      <c r="BE98" s="42" t="e">
        <v>#VALUE!</v>
      </c>
    </row>
    <row r="99" spans="1:57" ht="13.5" customHeight="1" x14ac:dyDescent="0.3">
      <c r="A99" s="98" t="s">
        <v>13</v>
      </c>
      <c r="B99" s="99" t="s">
        <v>25</v>
      </c>
      <c r="C99" s="93"/>
      <c r="D99" s="102"/>
      <c r="H99" s="37" t="e">
        <v>#REF!</v>
      </c>
      <c r="I99" s="37" t="e">
        <v>#REF!</v>
      </c>
      <c r="J99" s="37" t="e">
        <v>#REF!</v>
      </c>
      <c r="K99" s="37" t="e">
        <v>#REF!</v>
      </c>
      <c r="L99" s="37" t="e">
        <v>#REF!</v>
      </c>
      <c r="M99" s="37" t="e">
        <v>#REF!</v>
      </c>
      <c r="N99" s="37" t="e">
        <v>#REF!</v>
      </c>
      <c r="O99" s="37" t="e">
        <v>#REF!</v>
      </c>
      <c r="P99" s="37" t="e">
        <v>#REF!</v>
      </c>
      <c r="Q99" s="37" t="e">
        <v>#REF!</v>
      </c>
      <c r="R99" s="37" t="e">
        <v>#REF!</v>
      </c>
      <c r="S99" s="37" t="e">
        <v>#REF!</v>
      </c>
      <c r="T99" s="37" t="e">
        <v>#REF!</v>
      </c>
      <c r="U99" s="37" t="e">
        <v>#REF!</v>
      </c>
      <c r="V99" s="37" t="e">
        <v>#REF!</v>
      </c>
      <c r="Y99" s="42" t="e">
        <f t="shared" si="4"/>
        <v>#VALUE!</v>
      </c>
      <c r="Z99" s="42" t="e">
        <v>#VALUE!</v>
      </c>
      <c r="AA99" s="42" t="e">
        <v>#VALUE!</v>
      </c>
      <c r="AB99" s="42" t="e">
        <v>#VALUE!</v>
      </c>
      <c r="AC99" s="42" t="e">
        <v>#VALUE!</v>
      </c>
      <c r="AD99" s="42" t="e">
        <v>#VALUE!</v>
      </c>
      <c r="AE99" s="50" t="e">
        <v>#VALUE!</v>
      </c>
      <c r="AF99" s="42" t="e">
        <v>#VALUE!</v>
      </c>
      <c r="AG99" s="42" t="e">
        <v>#VALUE!</v>
      </c>
      <c r="AH99" s="42" t="e">
        <v>#VALUE!</v>
      </c>
      <c r="AI99" s="42" t="e">
        <v>#VALUE!</v>
      </c>
      <c r="AJ99" s="42" t="e">
        <v>#VALUE!</v>
      </c>
      <c r="AK99" s="42" t="e">
        <v>#VALUE!</v>
      </c>
      <c r="AL99" s="42" t="e">
        <v>#VALUE!</v>
      </c>
      <c r="AM99" s="42" t="e">
        <v>#VALUE!</v>
      </c>
      <c r="AN99" s="42" t="e">
        <v>#VALUE!</v>
      </c>
      <c r="AP99" s="51" t="e">
        <f t="shared" si="5"/>
        <v>#VALUE!</v>
      </c>
      <c r="AQ99" s="42" t="e">
        <v>#VALUE!</v>
      </c>
      <c r="AR99" s="42" t="e">
        <v>#VALUE!</v>
      </c>
      <c r="AS99" s="42" t="e">
        <v>#VALUE!</v>
      </c>
      <c r="AT99" s="42" t="e">
        <v>#VALUE!</v>
      </c>
      <c r="AU99" s="42" t="e">
        <v>#VALUE!</v>
      </c>
      <c r="AV99" s="50" t="e">
        <v>#VALUE!</v>
      </c>
      <c r="AW99" s="42" t="e">
        <v>#VALUE!</v>
      </c>
      <c r="AX99" s="42" t="e">
        <v>#VALUE!</v>
      </c>
      <c r="AY99" s="42" t="e">
        <v>#VALUE!</v>
      </c>
      <c r="AZ99" s="42" t="e">
        <v>#VALUE!</v>
      </c>
      <c r="BA99" s="42" t="e">
        <v>#VALUE!</v>
      </c>
      <c r="BB99" s="42" t="e">
        <v>#VALUE!</v>
      </c>
      <c r="BC99" s="42" t="e">
        <v>#VALUE!</v>
      </c>
      <c r="BD99" s="42" t="e">
        <v>#VALUE!</v>
      </c>
      <c r="BE99" s="42" t="e">
        <v>#VALUE!</v>
      </c>
    </row>
    <row r="100" spans="1:57" ht="13.5" customHeight="1" x14ac:dyDescent="0.3">
      <c r="A100" s="93" t="s">
        <v>13</v>
      </c>
      <c r="B100" s="101" t="s">
        <v>25</v>
      </c>
      <c r="C100" s="95">
        <v>1</v>
      </c>
      <c r="D100" s="102" t="s">
        <v>422</v>
      </c>
      <c r="E100" s="38" t="s">
        <v>85</v>
      </c>
      <c r="F100" s="39" t="e">
        <f t="shared" si="3"/>
        <v>#REF!</v>
      </c>
      <c r="H100" s="37" t="e">
        <v>#REF!</v>
      </c>
      <c r="I100" s="37" t="e">
        <v>#REF!</v>
      </c>
      <c r="J100" s="37" t="e">
        <v>#REF!</v>
      </c>
      <c r="K100" s="37" t="e">
        <v>#REF!</v>
      </c>
      <c r="L100" s="37" t="e">
        <v>#REF!</v>
      </c>
      <c r="M100" s="37" t="e">
        <v>#REF!</v>
      </c>
      <c r="N100" s="37" t="e">
        <v>#REF!</v>
      </c>
      <c r="O100" s="37" t="e">
        <v>#REF!</v>
      </c>
      <c r="P100" s="37" t="e">
        <v>#REF!</v>
      </c>
      <c r="Q100" s="37" t="e">
        <v>#REF!</v>
      </c>
      <c r="R100" s="37" t="e">
        <v>#REF!</v>
      </c>
      <c r="S100" s="37" t="e">
        <v>#REF!</v>
      </c>
      <c r="T100" s="37" t="e">
        <v>#REF!</v>
      </c>
      <c r="U100" s="37" t="e">
        <v>#REF!</v>
      </c>
      <c r="V100" s="37" t="e">
        <v>#REF!</v>
      </c>
      <c r="Y100" s="42" t="e">
        <f t="shared" si="4"/>
        <v>#VALUE!</v>
      </c>
      <c r="Z100" s="42" t="e">
        <v>#VALUE!</v>
      </c>
      <c r="AA100" s="42" t="e">
        <v>#VALUE!</v>
      </c>
      <c r="AB100" s="42" t="e">
        <v>#VALUE!</v>
      </c>
      <c r="AC100" s="42" t="e">
        <v>#VALUE!</v>
      </c>
      <c r="AD100" s="42" t="e">
        <v>#VALUE!</v>
      </c>
      <c r="AE100" s="50" t="e">
        <v>#VALUE!</v>
      </c>
      <c r="AF100" s="42" t="e">
        <v>#VALUE!</v>
      </c>
      <c r="AG100" s="42" t="e">
        <v>#VALUE!</v>
      </c>
      <c r="AH100" s="42" t="e">
        <v>#VALUE!</v>
      </c>
      <c r="AI100" s="42" t="e">
        <v>#VALUE!</v>
      </c>
      <c r="AJ100" s="42" t="e">
        <v>#VALUE!</v>
      </c>
      <c r="AK100" s="42" t="e">
        <v>#VALUE!</v>
      </c>
      <c r="AL100" s="42" t="e">
        <v>#VALUE!</v>
      </c>
      <c r="AM100" s="42" t="e">
        <v>#VALUE!</v>
      </c>
      <c r="AN100" s="42" t="e">
        <v>#VALUE!</v>
      </c>
      <c r="AP100" s="51" t="e">
        <f t="shared" si="5"/>
        <v>#VALUE!</v>
      </c>
      <c r="AQ100" s="42" t="e">
        <v>#VALUE!</v>
      </c>
      <c r="AR100" s="42" t="e">
        <v>#VALUE!</v>
      </c>
      <c r="AS100" s="42" t="e">
        <v>#VALUE!</v>
      </c>
      <c r="AT100" s="42" t="e">
        <v>#VALUE!</v>
      </c>
      <c r="AU100" s="42" t="e">
        <v>#VALUE!</v>
      </c>
      <c r="AV100" s="50" t="e">
        <v>#VALUE!</v>
      </c>
      <c r="AW100" s="42" t="e">
        <v>#VALUE!</v>
      </c>
      <c r="AX100" s="42" t="e">
        <v>#VALUE!</v>
      </c>
      <c r="AY100" s="42" t="e">
        <v>#VALUE!</v>
      </c>
      <c r="AZ100" s="42" t="e">
        <v>#VALUE!</v>
      </c>
      <c r="BA100" s="42" t="e">
        <v>#VALUE!</v>
      </c>
      <c r="BB100" s="42" t="e">
        <v>#VALUE!</v>
      </c>
      <c r="BC100" s="42" t="e">
        <v>#VALUE!</v>
      </c>
      <c r="BD100" s="42" t="e">
        <v>#VALUE!</v>
      </c>
      <c r="BE100" s="42" t="e">
        <v>#VALUE!</v>
      </c>
    </row>
    <row r="101" spans="1:57" ht="13.5" customHeight="1" x14ac:dyDescent="0.3">
      <c r="A101" s="93" t="s">
        <v>13</v>
      </c>
      <c r="B101" s="101" t="s">
        <v>25</v>
      </c>
      <c r="C101" s="95">
        <v>2</v>
      </c>
      <c r="D101" s="162" t="s">
        <v>231</v>
      </c>
      <c r="E101" s="38" t="s">
        <v>85</v>
      </c>
      <c r="F101" s="39" t="e">
        <f t="shared" si="3"/>
        <v>#REF!</v>
      </c>
      <c r="H101" s="37" t="e">
        <v>#REF!</v>
      </c>
      <c r="I101" s="37" t="e">
        <v>#REF!</v>
      </c>
      <c r="J101" s="37" t="e">
        <v>#REF!</v>
      </c>
      <c r="K101" s="37" t="e">
        <v>#REF!</v>
      </c>
      <c r="L101" s="37" t="e">
        <v>#REF!</v>
      </c>
      <c r="M101" s="37" t="e">
        <v>#REF!</v>
      </c>
      <c r="N101" s="37" t="e">
        <v>#REF!</v>
      </c>
      <c r="O101" s="37" t="e">
        <v>#REF!</v>
      </c>
      <c r="P101" s="37" t="e">
        <v>#REF!</v>
      </c>
      <c r="Q101" s="37" t="e">
        <v>#REF!</v>
      </c>
      <c r="R101" s="37" t="e">
        <v>#REF!</v>
      </c>
      <c r="S101" s="37" t="e">
        <v>#REF!</v>
      </c>
      <c r="T101" s="37" t="e">
        <v>#REF!</v>
      </c>
      <c r="U101" s="37" t="e">
        <v>#REF!</v>
      </c>
      <c r="V101" s="37" t="e">
        <v>#REF!</v>
      </c>
      <c r="Y101" s="42" t="e">
        <f t="shared" si="4"/>
        <v>#VALUE!</v>
      </c>
      <c r="Z101" s="42" t="e">
        <v>#VALUE!</v>
      </c>
      <c r="AA101" s="42" t="e">
        <v>#VALUE!</v>
      </c>
      <c r="AB101" s="42" t="e">
        <v>#VALUE!</v>
      </c>
      <c r="AC101" s="42" t="e">
        <v>#VALUE!</v>
      </c>
      <c r="AD101" s="42" t="e">
        <v>#VALUE!</v>
      </c>
      <c r="AE101" s="50" t="e">
        <v>#VALUE!</v>
      </c>
      <c r="AF101" s="42" t="e">
        <v>#VALUE!</v>
      </c>
      <c r="AG101" s="42" t="e">
        <v>#VALUE!</v>
      </c>
      <c r="AH101" s="42" t="e">
        <v>#VALUE!</v>
      </c>
      <c r="AI101" s="42" t="e">
        <v>#VALUE!</v>
      </c>
      <c r="AJ101" s="42" t="e">
        <v>#VALUE!</v>
      </c>
      <c r="AK101" s="42" t="e">
        <v>#VALUE!</v>
      </c>
      <c r="AL101" s="42" t="e">
        <v>#VALUE!</v>
      </c>
      <c r="AM101" s="42" t="e">
        <v>#VALUE!</v>
      </c>
      <c r="AN101" s="42" t="e">
        <v>#VALUE!</v>
      </c>
      <c r="AP101" s="51" t="e">
        <f t="shared" si="5"/>
        <v>#VALUE!</v>
      </c>
      <c r="AQ101" s="42" t="e">
        <v>#VALUE!</v>
      </c>
      <c r="AR101" s="42" t="e">
        <v>#VALUE!</v>
      </c>
      <c r="AS101" s="42" t="e">
        <v>#VALUE!</v>
      </c>
      <c r="AT101" s="42" t="e">
        <v>#VALUE!</v>
      </c>
      <c r="AU101" s="42" t="e">
        <v>#VALUE!</v>
      </c>
      <c r="AV101" s="50" t="e">
        <v>#VALUE!</v>
      </c>
      <c r="AW101" s="42" t="e">
        <v>#VALUE!</v>
      </c>
      <c r="AX101" s="42" t="e">
        <v>#VALUE!</v>
      </c>
      <c r="AY101" s="42" t="e">
        <v>#VALUE!</v>
      </c>
      <c r="AZ101" s="42" t="e">
        <v>#VALUE!</v>
      </c>
      <c r="BA101" s="42" t="e">
        <v>#VALUE!</v>
      </c>
      <c r="BB101" s="42" t="e">
        <v>#VALUE!</v>
      </c>
      <c r="BC101" s="42" t="e">
        <v>#VALUE!</v>
      </c>
      <c r="BD101" s="42" t="e">
        <v>#VALUE!</v>
      </c>
      <c r="BE101" s="42" t="e">
        <v>#VALUE!</v>
      </c>
    </row>
    <row r="102" spans="1:57" ht="13.5" customHeight="1" x14ac:dyDescent="0.3">
      <c r="A102" s="93" t="s">
        <v>13</v>
      </c>
      <c r="B102" s="101" t="s">
        <v>25</v>
      </c>
      <c r="C102" s="95">
        <v>3</v>
      </c>
      <c r="D102" s="181" t="s">
        <v>421</v>
      </c>
      <c r="E102" s="38" t="s">
        <v>85</v>
      </c>
      <c r="F102" s="39" t="e">
        <f t="shared" si="3"/>
        <v>#REF!</v>
      </c>
      <c r="H102" s="37" t="e">
        <v>#REF!</v>
      </c>
      <c r="I102" s="37" t="e">
        <v>#REF!</v>
      </c>
      <c r="J102" s="37" t="e">
        <v>#REF!</v>
      </c>
      <c r="K102" s="37" t="e">
        <v>#REF!</v>
      </c>
      <c r="L102" s="37" t="e">
        <v>#REF!</v>
      </c>
      <c r="M102" s="37" t="e">
        <v>#REF!</v>
      </c>
      <c r="N102" s="37" t="e">
        <v>#REF!</v>
      </c>
      <c r="O102" s="37" t="e">
        <v>#REF!</v>
      </c>
      <c r="P102" s="37" t="e">
        <v>#REF!</v>
      </c>
      <c r="Q102" s="37" t="e">
        <v>#REF!</v>
      </c>
      <c r="R102" s="37" t="e">
        <v>#REF!</v>
      </c>
      <c r="S102" s="37" t="e">
        <v>#REF!</v>
      </c>
      <c r="T102" s="37" t="e">
        <v>#REF!</v>
      </c>
      <c r="U102" s="37" t="e">
        <v>#REF!</v>
      </c>
      <c r="V102" s="37" t="e">
        <v>#REF!</v>
      </c>
      <c r="Y102" s="42" t="e">
        <f t="shared" si="4"/>
        <v>#VALUE!</v>
      </c>
      <c r="Z102" s="42" t="e">
        <v>#VALUE!</v>
      </c>
      <c r="AA102" s="42" t="e">
        <v>#VALUE!</v>
      </c>
      <c r="AB102" s="42" t="e">
        <v>#VALUE!</v>
      </c>
      <c r="AC102" s="42" t="e">
        <v>#VALUE!</v>
      </c>
      <c r="AD102" s="42" t="e">
        <v>#VALUE!</v>
      </c>
      <c r="AE102" s="50" t="e">
        <v>#VALUE!</v>
      </c>
      <c r="AF102" s="42" t="e">
        <v>#VALUE!</v>
      </c>
      <c r="AG102" s="42" t="e">
        <v>#VALUE!</v>
      </c>
      <c r="AH102" s="42" t="e">
        <v>#VALUE!</v>
      </c>
      <c r="AI102" s="42" t="e">
        <v>#VALUE!</v>
      </c>
      <c r="AJ102" s="42" t="e">
        <v>#VALUE!</v>
      </c>
      <c r="AK102" s="42" t="e">
        <v>#VALUE!</v>
      </c>
      <c r="AL102" s="42" t="e">
        <v>#VALUE!</v>
      </c>
      <c r="AM102" s="42" t="e">
        <v>#VALUE!</v>
      </c>
      <c r="AN102" s="42" t="e">
        <v>#VALUE!</v>
      </c>
      <c r="AP102" s="51" t="e">
        <f t="shared" si="5"/>
        <v>#VALUE!</v>
      </c>
      <c r="AQ102" s="42" t="e">
        <v>#VALUE!</v>
      </c>
      <c r="AR102" s="42" t="e">
        <v>#VALUE!</v>
      </c>
      <c r="AS102" s="42" t="e">
        <v>#VALUE!</v>
      </c>
      <c r="AT102" s="42" t="e">
        <v>#VALUE!</v>
      </c>
      <c r="AU102" s="42" t="e">
        <v>#VALUE!</v>
      </c>
      <c r="AV102" s="50" t="e">
        <v>#VALUE!</v>
      </c>
      <c r="AW102" s="42" t="e">
        <v>#VALUE!</v>
      </c>
      <c r="AX102" s="42" t="e">
        <v>#VALUE!</v>
      </c>
      <c r="AY102" s="42" t="e">
        <v>#VALUE!</v>
      </c>
      <c r="AZ102" s="42" t="e">
        <v>#VALUE!</v>
      </c>
      <c r="BA102" s="42" t="e">
        <v>#VALUE!</v>
      </c>
      <c r="BB102" s="42" t="e">
        <v>#VALUE!</v>
      </c>
      <c r="BC102" s="42" t="e">
        <v>#VALUE!</v>
      </c>
      <c r="BD102" s="42" t="e">
        <v>#VALUE!</v>
      </c>
      <c r="BE102" s="42" t="e">
        <v>#VALUE!</v>
      </c>
    </row>
    <row r="103" spans="1:57" ht="13.5" customHeight="1" x14ac:dyDescent="0.3">
      <c r="A103" s="93" t="s">
        <v>13</v>
      </c>
      <c r="B103" s="101" t="s">
        <v>25</v>
      </c>
      <c r="C103" s="95">
        <v>4</v>
      </c>
      <c r="D103" s="102" t="s">
        <v>420</v>
      </c>
      <c r="E103" s="38" t="s">
        <v>85</v>
      </c>
      <c r="F103" s="39" t="e">
        <f t="shared" si="3"/>
        <v>#REF!</v>
      </c>
      <c r="H103" s="37" t="e">
        <v>#REF!</v>
      </c>
      <c r="I103" s="37" t="e">
        <v>#REF!</v>
      </c>
      <c r="J103" s="37" t="e">
        <v>#REF!</v>
      </c>
      <c r="K103" s="37" t="e">
        <v>#REF!</v>
      </c>
      <c r="L103" s="37" t="e">
        <v>#REF!</v>
      </c>
      <c r="M103" s="37" t="e">
        <v>#REF!</v>
      </c>
      <c r="N103" s="37" t="e">
        <v>#REF!</v>
      </c>
      <c r="O103" s="37" t="e">
        <v>#REF!</v>
      </c>
      <c r="P103" s="37" t="e">
        <v>#REF!</v>
      </c>
      <c r="Q103" s="37" t="e">
        <v>#REF!</v>
      </c>
      <c r="R103" s="37" t="e">
        <v>#REF!</v>
      </c>
      <c r="S103" s="37" t="e">
        <v>#REF!</v>
      </c>
      <c r="T103" s="37" t="e">
        <v>#REF!</v>
      </c>
      <c r="U103" s="37" t="e">
        <v>#REF!</v>
      </c>
      <c r="V103" s="37" t="e">
        <v>#REF!</v>
      </c>
      <c r="Y103" s="42" t="e">
        <f t="shared" si="4"/>
        <v>#VALUE!</v>
      </c>
      <c r="Z103" s="42" t="e">
        <v>#VALUE!</v>
      </c>
      <c r="AA103" s="42" t="e">
        <v>#VALUE!</v>
      </c>
      <c r="AB103" s="42" t="e">
        <v>#VALUE!</v>
      </c>
      <c r="AC103" s="42" t="e">
        <v>#VALUE!</v>
      </c>
      <c r="AD103" s="42" t="e">
        <v>#VALUE!</v>
      </c>
      <c r="AE103" s="50" t="e">
        <v>#VALUE!</v>
      </c>
      <c r="AF103" s="42" t="e">
        <v>#VALUE!</v>
      </c>
      <c r="AG103" s="42" t="e">
        <v>#VALUE!</v>
      </c>
      <c r="AH103" s="42" t="e">
        <v>#VALUE!</v>
      </c>
      <c r="AI103" s="42" t="e">
        <v>#VALUE!</v>
      </c>
      <c r="AJ103" s="42" t="e">
        <v>#VALUE!</v>
      </c>
      <c r="AK103" s="42" t="e">
        <v>#VALUE!</v>
      </c>
      <c r="AL103" s="42" t="e">
        <v>#VALUE!</v>
      </c>
      <c r="AM103" s="42" t="e">
        <v>#VALUE!</v>
      </c>
      <c r="AN103" s="42" t="e">
        <v>#VALUE!</v>
      </c>
      <c r="AP103" s="51" t="e">
        <f t="shared" si="5"/>
        <v>#VALUE!</v>
      </c>
      <c r="AQ103" s="42" t="e">
        <v>#VALUE!</v>
      </c>
      <c r="AR103" s="42" t="e">
        <v>#VALUE!</v>
      </c>
      <c r="AS103" s="42" t="e">
        <v>#VALUE!</v>
      </c>
      <c r="AT103" s="42" t="e">
        <v>#VALUE!</v>
      </c>
      <c r="AU103" s="42" t="e">
        <v>#VALUE!</v>
      </c>
      <c r="AV103" s="50" t="e">
        <v>#VALUE!</v>
      </c>
      <c r="AW103" s="42" t="e">
        <v>#VALUE!</v>
      </c>
      <c r="AX103" s="42" t="e">
        <v>#VALUE!</v>
      </c>
      <c r="AY103" s="42" t="e">
        <v>#VALUE!</v>
      </c>
      <c r="AZ103" s="42" t="e">
        <v>#VALUE!</v>
      </c>
      <c r="BA103" s="42" t="e">
        <v>#VALUE!</v>
      </c>
      <c r="BB103" s="42" t="e">
        <v>#VALUE!</v>
      </c>
      <c r="BC103" s="42" t="e">
        <v>#VALUE!</v>
      </c>
      <c r="BD103" s="42" t="e">
        <v>#VALUE!</v>
      </c>
      <c r="BE103" s="42" t="e">
        <v>#VALUE!</v>
      </c>
    </row>
    <row r="104" spans="1:57" ht="13.5" customHeight="1" x14ac:dyDescent="0.3">
      <c r="A104" s="93" t="s">
        <v>13</v>
      </c>
      <c r="B104" s="101" t="s">
        <v>25</v>
      </c>
      <c r="C104" s="95">
        <v>5</v>
      </c>
      <c r="D104" s="102" t="s">
        <v>103</v>
      </c>
      <c r="E104" s="38" t="s">
        <v>85</v>
      </c>
      <c r="F104" s="39" t="e">
        <f t="shared" si="3"/>
        <v>#REF!</v>
      </c>
      <c r="H104" s="37" t="e">
        <v>#REF!</v>
      </c>
      <c r="I104" s="37" t="e">
        <v>#REF!</v>
      </c>
      <c r="J104" s="37" t="e">
        <v>#REF!</v>
      </c>
      <c r="K104" s="37" t="e">
        <v>#REF!</v>
      </c>
      <c r="L104" s="37" t="e">
        <v>#REF!</v>
      </c>
      <c r="M104" s="37" t="e">
        <v>#REF!</v>
      </c>
      <c r="N104" s="37" t="e">
        <v>#REF!</v>
      </c>
      <c r="O104" s="37" t="e">
        <v>#REF!</v>
      </c>
      <c r="P104" s="37" t="e">
        <v>#REF!</v>
      </c>
      <c r="Q104" s="37" t="e">
        <v>#REF!</v>
      </c>
      <c r="R104" s="37" t="e">
        <v>#REF!</v>
      </c>
      <c r="S104" s="37" t="e">
        <v>#REF!</v>
      </c>
      <c r="T104" s="37" t="e">
        <v>#REF!</v>
      </c>
      <c r="U104" s="37" t="e">
        <v>#REF!</v>
      </c>
      <c r="V104" s="37" t="e">
        <v>#REF!</v>
      </c>
      <c r="Y104" s="42" t="e">
        <f t="shared" si="4"/>
        <v>#VALUE!</v>
      </c>
      <c r="Z104" s="42" t="e">
        <v>#VALUE!</v>
      </c>
      <c r="AA104" s="42" t="e">
        <v>#VALUE!</v>
      </c>
      <c r="AB104" s="42" t="e">
        <v>#VALUE!</v>
      </c>
      <c r="AC104" s="42" t="e">
        <v>#VALUE!</v>
      </c>
      <c r="AD104" s="42" t="e">
        <v>#VALUE!</v>
      </c>
      <c r="AE104" s="50" t="e">
        <v>#VALUE!</v>
      </c>
      <c r="AF104" s="42" t="e">
        <v>#VALUE!</v>
      </c>
      <c r="AG104" s="42" t="e">
        <v>#VALUE!</v>
      </c>
      <c r="AH104" s="42" t="e">
        <v>#VALUE!</v>
      </c>
      <c r="AI104" s="42" t="e">
        <v>#VALUE!</v>
      </c>
      <c r="AJ104" s="42" t="e">
        <v>#VALUE!</v>
      </c>
      <c r="AK104" s="42" t="e">
        <v>#VALUE!</v>
      </c>
      <c r="AL104" s="42" t="e">
        <v>#VALUE!</v>
      </c>
      <c r="AM104" s="42" t="e">
        <v>#VALUE!</v>
      </c>
      <c r="AN104" s="42" t="e">
        <v>#VALUE!</v>
      </c>
      <c r="AP104" s="51" t="e">
        <f t="shared" si="5"/>
        <v>#VALUE!</v>
      </c>
      <c r="AQ104" s="42" t="e">
        <v>#VALUE!</v>
      </c>
      <c r="AR104" s="42" t="e">
        <v>#VALUE!</v>
      </c>
      <c r="AS104" s="42" t="e">
        <v>#VALUE!</v>
      </c>
      <c r="AT104" s="42" t="e">
        <v>#VALUE!</v>
      </c>
      <c r="AU104" s="42" t="e">
        <v>#VALUE!</v>
      </c>
      <c r="AV104" s="50" t="e">
        <v>#VALUE!</v>
      </c>
      <c r="AW104" s="42" t="e">
        <v>#VALUE!</v>
      </c>
      <c r="AX104" s="42" t="e">
        <v>#VALUE!</v>
      </c>
      <c r="AY104" s="42" t="e">
        <v>#VALUE!</v>
      </c>
      <c r="AZ104" s="42" t="e">
        <v>#VALUE!</v>
      </c>
      <c r="BA104" s="42" t="e">
        <v>#VALUE!</v>
      </c>
      <c r="BB104" s="42" t="e">
        <v>#VALUE!</v>
      </c>
      <c r="BC104" s="42" t="e">
        <v>#VALUE!</v>
      </c>
      <c r="BD104" s="42" t="e">
        <v>#VALUE!</v>
      </c>
      <c r="BE104" s="42" t="e">
        <v>#VALUE!</v>
      </c>
    </row>
    <row r="105" spans="1:57" ht="13.5" customHeight="1" x14ac:dyDescent="0.3">
      <c r="A105" s="93" t="s">
        <v>13</v>
      </c>
      <c r="B105" s="101" t="s">
        <v>25</v>
      </c>
      <c r="C105" s="95">
        <v>6</v>
      </c>
      <c r="D105" s="102" t="s">
        <v>101</v>
      </c>
      <c r="E105" s="38" t="s">
        <v>85</v>
      </c>
      <c r="F105" s="39" t="e">
        <f t="shared" si="3"/>
        <v>#REF!</v>
      </c>
      <c r="H105" s="37" t="e">
        <v>#REF!</v>
      </c>
      <c r="I105" s="37" t="e">
        <v>#REF!</v>
      </c>
      <c r="J105" s="37" t="e">
        <v>#REF!</v>
      </c>
      <c r="K105" s="37" t="e">
        <v>#REF!</v>
      </c>
      <c r="L105" s="37" t="e">
        <v>#REF!</v>
      </c>
      <c r="M105" s="37" t="e">
        <v>#REF!</v>
      </c>
      <c r="N105" s="37" t="e">
        <v>#REF!</v>
      </c>
      <c r="O105" s="37" t="e">
        <v>#REF!</v>
      </c>
      <c r="P105" s="37" t="e">
        <v>#REF!</v>
      </c>
      <c r="Q105" s="37" t="e">
        <v>#REF!</v>
      </c>
      <c r="R105" s="37" t="e">
        <v>#REF!</v>
      </c>
      <c r="S105" s="37" t="e">
        <v>#REF!</v>
      </c>
      <c r="T105" s="37" t="e">
        <v>#REF!</v>
      </c>
      <c r="U105" s="37" t="e">
        <v>#REF!</v>
      </c>
      <c r="V105" s="37" t="e">
        <v>#REF!</v>
      </c>
      <c r="Y105" s="42" t="e">
        <f t="shared" si="4"/>
        <v>#VALUE!</v>
      </c>
      <c r="Z105" s="42" t="e">
        <v>#VALUE!</v>
      </c>
      <c r="AA105" s="42" t="e">
        <v>#VALUE!</v>
      </c>
      <c r="AB105" s="42" t="e">
        <v>#VALUE!</v>
      </c>
      <c r="AC105" s="42" t="e">
        <v>#VALUE!</v>
      </c>
      <c r="AD105" s="42" t="e">
        <v>#VALUE!</v>
      </c>
      <c r="AE105" s="50" t="e">
        <v>#VALUE!</v>
      </c>
      <c r="AF105" s="42" t="e">
        <v>#VALUE!</v>
      </c>
      <c r="AG105" s="42" t="e">
        <v>#VALUE!</v>
      </c>
      <c r="AH105" s="42" t="e">
        <v>#VALUE!</v>
      </c>
      <c r="AI105" s="42" t="e">
        <v>#VALUE!</v>
      </c>
      <c r="AJ105" s="42" t="e">
        <v>#VALUE!</v>
      </c>
      <c r="AK105" s="42" t="e">
        <v>#VALUE!</v>
      </c>
      <c r="AL105" s="42" t="e">
        <v>#VALUE!</v>
      </c>
      <c r="AM105" s="42" t="e">
        <v>#VALUE!</v>
      </c>
      <c r="AN105" s="42" t="e">
        <v>#VALUE!</v>
      </c>
      <c r="AP105" s="51" t="e">
        <f t="shared" si="5"/>
        <v>#VALUE!</v>
      </c>
      <c r="AQ105" s="42" t="e">
        <v>#VALUE!</v>
      </c>
      <c r="AR105" s="42" t="e">
        <v>#VALUE!</v>
      </c>
      <c r="AS105" s="42" t="e">
        <v>#VALUE!</v>
      </c>
      <c r="AT105" s="42" t="e">
        <v>#VALUE!</v>
      </c>
      <c r="AU105" s="42" t="e">
        <v>#VALUE!</v>
      </c>
      <c r="AV105" s="50" t="e">
        <v>#VALUE!</v>
      </c>
      <c r="AW105" s="42" t="e">
        <v>#VALUE!</v>
      </c>
      <c r="AX105" s="42" t="e">
        <v>#VALUE!</v>
      </c>
      <c r="AY105" s="42" t="e">
        <v>#VALUE!</v>
      </c>
      <c r="AZ105" s="42" t="e">
        <v>#VALUE!</v>
      </c>
      <c r="BA105" s="42" t="e">
        <v>#VALUE!</v>
      </c>
      <c r="BB105" s="42" t="e">
        <v>#VALUE!</v>
      </c>
      <c r="BC105" s="42" t="e">
        <v>#VALUE!</v>
      </c>
      <c r="BD105" s="42" t="e">
        <v>#VALUE!</v>
      </c>
      <c r="BE105" s="42" t="e">
        <v>#VALUE!</v>
      </c>
    </row>
    <row r="106" spans="1:57" ht="13.5" customHeight="1" x14ac:dyDescent="0.3">
      <c r="A106" s="93" t="s">
        <v>13</v>
      </c>
      <c r="B106" s="101" t="s">
        <v>25</v>
      </c>
      <c r="C106" s="95">
        <v>7</v>
      </c>
      <c r="D106" s="102" t="s">
        <v>104</v>
      </c>
      <c r="E106" s="38" t="s">
        <v>85</v>
      </c>
      <c r="F106" s="39" t="e">
        <f t="shared" si="3"/>
        <v>#REF!</v>
      </c>
      <c r="H106" s="37" t="e">
        <v>#REF!</v>
      </c>
      <c r="I106" s="37" t="e">
        <v>#REF!</v>
      </c>
      <c r="J106" s="37" t="e">
        <v>#REF!</v>
      </c>
      <c r="K106" s="37" t="e">
        <v>#REF!</v>
      </c>
      <c r="L106" s="37" t="e">
        <v>#REF!</v>
      </c>
      <c r="M106" s="37" t="e">
        <v>#REF!</v>
      </c>
      <c r="N106" s="37" t="e">
        <v>#REF!</v>
      </c>
      <c r="O106" s="37" t="e">
        <v>#REF!</v>
      </c>
      <c r="P106" s="37" t="e">
        <v>#REF!</v>
      </c>
      <c r="Q106" s="37" t="e">
        <v>#REF!</v>
      </c>
      <c r="R106" s="37" t="e">
        <v>#REF!</v>
      </c>
      <c r="S106" s="37" t="e">
        <v>#REF!</v>
      </c>
      <c r="T106" s="37" t="e">
        <v>#REF!</v>
      </c>
      <c r="U106" s="37" t="e">
        <v>#REF!</v>
      </c>
      <c r="V106" s="37" t="e">
        <v>#REF!</v>
      </c>
      <c r="Y106" s="42" t="e">
        <f t="shared" si="4"/>
        <v>#VALUE!</v>
      </c>
      <c r="Z106" s="42" t="e">
        <v>#VALUE!</v>
      </c>
      <c r="AA106" s="42" t="e">
        <v>#VALUE!</v>
      </c>
      <c r="AB106" s="42" t="e">
        <v>#VALUE!</v>
      </c>
      <c r="AC106" s="42" t="e">
        <v>#VALUE!</v>
      </c>
      <c r="AD106" s="42" t="e">
        <v>#VALUE!</v>
      </c>
      <c r="AE106" s="50" t="e">
        <v>#VALUE!</v>
      </c>
      <c r="AF106" s="42" t="e">
        <v>#VALUE!</v>
      </c>
      <c r="AG106" s="42" t="e">
        <v>#VALUE!</v>
      </c>
      <c r="AH106" s="42" t="e">
        <v>#VALUE!</v>
      </c>
      <c r="AI106" s="42" t="e">
        <v>#VALUE!</v>
      </c>
      <c r="AJ106" s="42" t="e">
        <v>#VALUE!</v>
      </c>
      <c r="AK106" s="42" t="e">
        <v>#VALUE!</v>
      </c>
      <c r="AL106" s="42" t="e">
        <v>#VALUE!</v>
      </c>
      <c r="AM106" s="42" t="e">
        <v>#VALUE!</v>
      </c>
      <c r="AN106" s="42" t="e">
        <v>#VALUE!</v>
      </c>
      <c r="AP106" s="51" t="e">
        <f t="shared" si="5"/>
        <v>#VALUE!</v>
      </c>
      <c r="AQ106" s="42" t="e">
        <v>#VALUE!</v>
      </c>
      <c r="AR106" s="42" t="e">
        <v>#VALUE!</v>
      </c>
      <c r="AS106" s="42" t="e">
        <v>#VALUE!</v>
      </c>
      <c r="AT106" s="42" t="e">
        <v>#VALUE!</v>
      </c>
      <c r="AU106" s="42" t="e">
        <v>#VALUE!</v>
      </c>
      <c r="AV106" s="50" t="e">
        <v>#VALUE!</v>
      </c>
      <c r="AW106" s="42" t="e">
        <v>#VALUE!</v>
      </c>
      <c r="AX106" s="42" t="e">
        <v>#VALUE!</v>
      </c>
      <c r="AY106" s="42" t="e">
        <v>#VALUE!</v>
      </c>
      <c r="AZ106" s="42" t="e">
        <v>#VALUE!</v>
      </c>
      <c r="BA106" s="42" t="e">
        <v>#VALUE!</v>
      </c>
      <c r="BB106" s="42" t="e">
        <v>#VALUE!</v>
      </c>
      <c r="BC106" s="42" t="e">
        <v>#VALUE!</v>
      </c>
      <c r="BD106" s="42" t="e">
        <v>#VALUE!</v>
      </c>
      <c r="BE106" s="42" t="e">
        <v>#VALUE!</v>
      </c>
    </row>
    <row r="107" spans="1:57" ht="13.5" customHeight="1" x14ac:dyDescent="0.3">
      <c r="A107" s="93" t="s">
        <v>13</v>
      </c>
      <c r="B107" s="101" t="s">
        <v>25</v>
      </c>
      <c r="C107" s="95">
        <v>8</v>
      </c>
      <c r="D107" s="102" t="s">
        <v>105</v>
      </c>
      <c r="E107" s="38" t="s">
        <v>85</v>
      </c>
      <c r="F107" s="39" t="e">
        <f t="shared" si="3"/>
        <v>#REF!</v>
      </c>
      <c r="H107" s="37" t="e">
        <v>#REF!</v>
      </c>
      <c r="I107" s="37" t="e">
        <v>#REF!</v>
      </c>
      <c r="J107" s="37" t="e">
        <v>#REF!</v>
      </c>
      <c r="K107" s="37" t="e">
        <v>#REF!</v>
      </c>
      <c r="L107" s="37" t="e">
        <v>#REF!</v>
      </c>
      <c r="M107" s="37" t="e">
        <v>#REF!</v>
      </c>
      <c r="N107" s="37" t="e">
        <v>#REF!</v>
      </c>
      <c r="O107" s="37" t="e">
        <v>#REF!</v>
      </c>
      <c r="P107" s="37" t="e">
        <v>#REF!</v>
      </c>
      <c r="Q107" s="37" t="e">
        <v>#REF!</v>
      </c>
      <c r="R107" s="37" t="e">
        <v>#REF!</v>
      </c>
      <c r="S107" s="37" t="e">
        <v>#REF!</v>
      </c>
      <c r="T107" s="37" t="e">
        <v>#REF!</v>
      </c>
      <c r="U107" s="37" t="e">
        <v>#REF!</v>
      </c>
      <c r="V107" s="37" t="e">
        <v>#REF!</v>
      </c>
      <c r="Y107" s="42" t="e">
        <f t="shared" si="4"/>
        <v>#VALUE!</v>
      </c>
      <c r="Z107" s="42" t="e">
        <v>#VALUE!</v>
      </c>
      <c r="AA107" s="42" t="e">
        <v>#VALUE!</v>
      </c>
      <c r="AB107" s="42" t="e">
        <v>#VALUE!</v>
      </c>
      <c r="AC107" s="42" t="e">
        <v>#VALUE!</v>
      </c>
      <c r="AD107" s="42" t="e">
        <v>#VALUE!</v>
      </c>
      <c r="AE107" s="50" t="e">
        <v>#VALUE!</v>
      </c>
      <c r="AF107" s="42" t="e">
        <v>#VALUE!</v>
      </c>
      <c r="AG107" s="42" t="e">
        <v>#VALUE!</v>
      </c>
      <c r="AH107" s="42" t="e">
        <v>#VALUE!</v>
      </c>
      <c r="AI107" s="42" t="e">
        <v>#VALUE!</v>
      </c>
      <c r="AJ107" s="42" t="e">
        <v>#VALUE!</v>
      </c>
      <c r="AK107" s="42" t="e">
        <v>#VALUE!</v>
      </c>
      <c r="AL107" s="42" t="e">
        <v>#VALUE!</v>
      </c>
      <c r="AM107" s="42" t="e">
        <v>#VALUE!</v>
      </c>
      <c r="AN107" s="42" t="e">
        <v>#VALUE!</v>
      </c>
      <c r="AP107" s="51" t="e">
        <f t="shared" si="5"/>
        <v>#VALUE!</v>
      </c>
      <c r="AQ107" s="42" t="e">
        <v>#VALUE!</v>
      </c>
      <c r="AR107" s="42" t="e">
        <v>#VALUE!</v>
      </c>
      <c r="AS107" s="42" t="e">
        <v>#VALUE!</v>
      </c>
      <c r="AT107" s="42" t="e">
        <v>#VALUE!</v>
      </c>
      <c r="AU107" s="42" t="e">
        <v>#VALUE!</v>
      </c>
      <c r="AV107" s="50" t="e">
        <v>#VALUE!</v>
      </c>
      <c r="AW107" s="42" t="e">
        <v>#VALUE!</v>
      </c>
      <c r="AX107" s="42" t="e">
        <v>#VALUE!</v>
      </c>
      <c r="AY107" s="42" t="e">
        <v>#VALUE!</v>
      </c>
      <c r="AZ107" s="42" t="e">
        <v>#VALUE!</v>
      </c>
      <c r="BA107" s="42" t="e">
        <v>#VALUE!</v>
      </c>
      <c r="BB107" s="42" t="e">
        <v>#VALUE!</v>
      </c>
      <c r="BC107" s="42" t="e">
        <v>#VALUE!</v>
      </c>
      <c r="BD107" s="42" t="e">
        <v>#VALUE!</v>
      </c>
      <c r="BE107" s="42" t="e">
        <v>#VALUE!</v>
      </c>
    </row>
    <row r="108" spans="1:57" ht="13.5" customHeight="1" x14ac:dyDescent="0.3">
      <c r="A108" s="93" t="s">
        <v>13</v>
      </c>
      <c r="B108" s="101" t="s">
        <v>25</v>
      </c>
      <c r="C108" s="95">
        <v>9</v>
      </c>
      <c r="D108" s="102" t="s">
        <v>529</v>
      </c>
      <c r="E108" s="38" t="s">
        <v>85</v>
      </c>
      <c r="F108" s="39" t="e">
        <f t="shared" si="3"/>
        <v>#REF!</v>
      </c>
      <c r="H108" s="37" t="e">
        <v>#REF!</v>
      </c>
      <c r="I108" s="37" t="e">
        <v>#REF!</v>
      </c>
      <c r="J108" s="37" t="e">
        <v>#REF!</v>
      </c>
      <c r="K108" s="37" t="e">
        <v>#REF!</v>
      </c>
      <c r="L108" s="37" t="e">
        <v>#REF!</v>
      </c>
      <c r="M108" s="37" t="e">
        <v>#REF!</v>
      </c>
      <c r="N108" s="37" t="e">
        <v>#REF!</v>
      </c>
      <c r="O108" s="37" t="e">
        <v>#REF!</v>
      </c>
      <c r="P108" s="37" t="e">
        <v>#REF!</v>
      </c>
      <c r="Q108" s="37" t="e">
        <v>#REF!</v>
      </c>
      <c r="R108" s="37" t="e">
        <v>#REF!</v>
      </c>
      <c r="S108" s="37" t="e">
        <v>#REF!</v>
      </c>
      <c r="T108" s="37" t="e">
        <v>#REF!</v>
      </c>
      <c r="U108" s="37" t="e">
        <v>#REF!</v>
      </c>
      <c r="V108" s="37" t="e">
        <v>#REF!</v>
      </c>
      <c r="Y108" s="42" t="e">
        <f t="shared" si="4"/>
        <v>#VALUE!</v>
      </c>
      <c r="Z108" s="42" t="e">
        <v>#VALUE!</v>
      </c>
      <c r="AA108" s="42" t="e">
        <v>#VALUE!</v>
      </c>
      <c r="AB108" s="42" t="e">
        <v>#VALUE!</v>
      </c>
      <c r="AC108" s="42" t="e">
        <v>#VALUE!</v>
      </c>
      <c r="AD108" s="42" t="e">
        <v>#VALUE!</v>
      </c>
      <c r="AE108" s="50" t="e">
        <v>#VALUE!</v>
      </c>
      <c r="AF108" s="42" t="e">
        <v>#VALUE!</v>
      </c>
      <c r="AG108" s="42" t="e">
        <v>#VALUE!</v>
      </c>
      <c r="AH108" s="42" t="e">
        <v>#VALUE!</v>
      </c>
      <c r="AI108" s="42" t="e">
        <v>#VALUE!</v>
      </c>
      <c r="AJ108" s="42" t="e">
        <v>#VALUE!</v>
      </c>
      <c r="AK108" s="42" t="e">
        <v>#VALUE!</v>
      </c>
      <c r="AL108" s="42" t="e">
        <v>#VALUE!</v>
      </c>
      <c r="AM108" s="42" t="e">
        <v>#VALUE!</v>
      </c>
      <c r="AN108" s="42" t="e">
        <v>#VALUE!</v>
      </c>
      <c r="AP108" s="51" t="e">
        <f t="shared" si="5"/>
        <v>#VALUE!</v>
      </c>
      <c r="AQ108" s="42" t="e">
        <v>#VALUE!</v>
      </c>
      <c r="AR108" s="42" t="e">
        <v>#VALUE!</v>
      </c>
      <c r="AS108" s="42" t="e">
        <v>#VALUE!</v>
      </c>
      <c r="AT108" s="42" t="e">
        <v>#VALUE!</v>
      </c>
      <c r="AU108" s="42" t="e">
        <v>#VALUE!</v>
      </c>
      <c r="AV108" s="50" t="e">
        <v>#VALUE!</v>
      </c>
      <c r="AW108" s="42" t="e">
        <v>#VALUE!</v>
      </c>
      <c r="AX108" s="42" t="e">
        <v>#VALUE!</v>
      </c>
      <c r="AY108" s="42" t="e">
        <v>#VALUE!</v>
      </c>
      <c r="AZ108" s="42" t="e">
        <v>#VALUE!</v>
      </c>
      <c r="BA108" s="42" t="e">
        <v>#VALUE!</v>
      </c>
      <c r="BB108" s="42" t="e">
        <v>#VALUE!</v>
      </c>
      <c r="BC108" s="42" t="e">
        <v>#VALUE!</v>
      </c>
      <c r="BD108" s="42" t="e">
        <v>#VALUE!</v>
      </c>
      <c r="BE108" s="42" t="e">
        <v>#VALUE!</v>
      </c>
    </row>
    <row r="109" spans="1:57" ht="13.5" customHeight="1" x14ac:dyDescent="0.3">
      <c r="A109" s="93" t="s">
        <v>13</v>
      </c>
      <c r="B109" s="101" t="s">
        <v>25</v>
      </c>
      <c r="C109" s="95">
        <v>10</v>
      </c>
      <c r="D109" s="160"/>
      <c r="E109" s="38" t="s">
        <v>85</v>
      </c>
      <c r="F109" s="39" t="e">
        <f t="shared" si="3"/>
        <v>#REF!</v>
      </c>
      <c r="H109" s="37" t="e">
        <v>#REF!</v>
      </c>
      <c r="I109" s="37" t="e">
        <v>#REF!</v>
      </c>
      <c r="J109" s="37" t="e">
        <v>#REF!</v>
      </c>
      <c r="K109" s="37" t="e">
        <v>#REF!</v>
      </c>
      <c r="L109" s="37" t="e">
        <v>#REF!</v>
      </c>
      <c r="M109" s="37" t="e">
        <v>#REF!</v>
      </c>
      <c r="N109" s="37" t="e">
        <v>#REF!</v>
      </c>
      <c r="O109" s="37" t="e">
        <v>#REF!</v>
      </c>
      <c r="P109" s="37" t="e">
        <v>#REF!</v>
      </c>
      <c r="Q109" s="37" t="e">
        <v>#REF!</v>
      </c>
      <c r="R109" s="37" t="e">
        <v>#REF!</v>
      </c>
      <c r="S109" s="37" t="e">
        <v>#REF!</v>
      </c>
      <c r="T109" s="37" t="e">
        <v>#REF!</v>
      </c>
      <c r="U109" s="37" t="e">
        <v>#REF!</v>
      </c>
      <c r="V109" s="37" t="e">
        <v>#REF!</v>
      </c>
      <c r="Y109" s="42" t="e">
        <f t="shared" si="4"/>
        <v>#VALUE!</v>
      </c>
      <c r="Z109" s="42" t="e">
        <v>#VALUE!</v>
      </c>
      <c r="AA109" s="42" t="e">
        <v>#VALUE!</v>
      </c>
      <c r="AB109" s="42" t="e">
        <v>#VALUE!</v>
      </c>
      <c r="AC109" s="42" t="e">
        <v>#VALUE!</v>
      </c>
      <c r="AD109" s="42" t="e">
        <v>#VALUE!</v>
      </c>
      <c r="AE109" s="50" t="e">
        <v>#VALUE!</v>
      </c>
      <c r="AF109" s="42" t="e">
        <v>#VALUE!</v>
      </c>
      <c r="AG109" s="42" t="e">
        <v>#VALUE!</v>
      </c>
      <c r="AH109" s="42" t="e">
        <v>#VALUE!</v>
      </c>
      <c r="AI109" s="42" t="e">
        <v>#VALUE!</v>
      </c>
      <c r="AJ109" s="42" t="e">
        <v>#VALUE!</v>
      </c>
      <c r="AK109" s="42" t="e">
        <v>#VALUE!</v>
      </c>
      <c r="AL109" s="42" t="e">
        <v>#VALUE!</v>
      </c>
      <c r="AM109" s="42" t="e">
        <v>#VALUE!</v>
      </c>
      <c r="AN109" s="42" t="e">
        <v>#VALUE!</v>
      </c>
      <c r="AP109" s="51" t="e">
        <f t="shared" si="5"/>
        <v>#VALUE!</v>
      </c>
      <c r="AQ109" s="42" t="e">
        <v>#VALUE!</v>
      </c>
      <c r="AR109" s="42" t="e">
        <v>#VALUE!</v>
      </c>
      <c r="AS109" s="42" t="e">
        <v>#VALUE!</v>
      </c>
      <c r="AT109" s="42" t="e">
        <v>#VALUE!</v>
      </c>
      <c r="AU109" s="42" t="e">
        <v>#VALUE!</v>
      </c>
      <c r="AV109" s="50" t="e">
        <v>#VALUE!</v>
      </c>
      <c r="AW109" s="42" t="e">
        <v>#VALUE!</v>
      </c>
      <c r="AX109" s="42" t="e">
        <v>#VALUE!</v>
      </c>
      <c r="AY109" s="42" t="e">
        <v>#VALUE!</v>
      </c>
      <c r="AZ109" s="42" t="e">
        <v>#VALUE!</v>
      </c>
      <c r="BA109" s="42" t="e">
        <v>#VALUE!</v>
      </c>
      <c r="BB109" s="42" t="e">
        <v>#VALUE!</v>
      </c>
      <c r="BC109" s="42" t="e">
        <v>#VALUE!</v>
      </c>
      <c r="BD109" s="42" t="e">
        <v>#VALUE!</v>
      </c>
      <c r="BE109" s="42" t="e">
        <v>#VALUE!</v>
      </c>
    </row>
    <row r="110" spans="1:57" ht="13.5" customHeight="1" x14ac:dyDescent="0.3">
      <c r="A110" s="93" t="s">
        <v>13</v>
      </c>
      <c r="B110" s="101" t="s">
        <v>25</v>
      </c>
      <c r="C110" s="95">
        <v>11</v>
      </c>
      <c r="D110" s="159"/>
      <c r="E110" s="38" t="s">
        <v>85</v>
      </c>
      <c r="F110" s="39" t="e">
        <f t="shared" si="3"/>
        <v>#REF!</v>
      </c>
      <c r="H110" s="37" t="e">
        <v>#REF!</v>
      </c>
      <c r="I110" s="37" t="e">
        <v>#REF!</v>
      </c>
      <c r="J110" s="37" t="e">
        <v>#REF!</v>
      </c>
      <c r="K110" s="37" t="e">
        <v>#REF!</v>
      </c>
      <c r="L110" s="37" t="e">
        <v>#REF!</v>
      </c>
      <c r="M110" s="37" t="e">
        <v>#REF!</v>
      </c>
      <c r="N110" s="37" t="e">
        <v>#REF!</v>
      </c>
      <c r="O110" s="37" t="e">
        <v>#REF!</v>
      </c>
      <c r="P110" s="37" t="e">
        <v>#REF!</v>
      </c>
      <c r="Q110" s="37" t="e">
        <v>#REF!</v>
      </c>
      <c r="R110" s="37" t="e">
        <v>#REF!</v>
      </c>
      <c r="S110" s="37" t="e">
        <v>#REF!</v>
      </c>
      <c r="T110" s="37" t="e">
        <v>#REF!</v>
      </c>
      <c r="U110" s="37" t="e">
        <v>#REF!</v>
      </c>
      <c r="V110" s="37" t="e">
        <v>#REF!</v>
      </c>
      <c r="Y110" s="42" t="e">
        <f t="shared" si="4"/>
        <v>#VALUE!</v>
      </c>
      <c r="Z110" s="42" t="e">
        <v>#VALUE!</v>
      </c>
      <c r="AA110" s="42" t="e">
        <v>#VALUE!</v>
      </c>
      <c r="AB110" s="42" t="e">
        <v>#VALUE!</v>
      </c>
      <c r="AC110" s="42" t="e">
        <v>#VALUE!</v>
      </c>
      <c r="AD110" s="42" t="e">
        <v>#VALUE!</v>
      </c>
      <c r="AE110" s="50" t="e">
        <v>#VALUE!</v>
      </c>
      <c r="AF110" s="42" t="e">
        <v>#VALUE!</v>
      </c>
      <c r="AG110" s="42" t="e">
        <v>#VALUE!</v>
      </c>
      <c r="AH110" s="42" t="e">
        <v>#VALUE!</v>
      </c>
      <c r="AI110" s="42" t="e">
        <v>#VALUE!</v>
      </c>
      <c r="AJ110" s="42" t="e">
        <v>#VALUE!</v>
      </c>
      <c r="AK110" s="42" t="e">
        <v>#VALUE!</v>
      </c>
      <c r="AL110" s="42" t="e">
        <v>#VALUE!</v>
      </c>
      <c r="AM110" s="42" t="e">
        <v>#VALUE!</v>
      </c>
      <c r="AN110" s="42" t="e">
        <v>#VALUE!</v>
      </c>
      <c r="AP110" s="51" t="e">
        <f t="shared" si="5"/>
        <v>#VALUE!</v>
      </c>
      <c r="AQ110" s="42" t="e">
        <v>#VALUE!</v>
      </c>
      <c r="AR110" s="42" t="e">
        <v>#VALUE!</v>
      </c>
      <c r="AS110" s="42" t="e">
        <v>#VALUE!</v>
      </c>
      <c r="AT110" s="42" t="e">
        <v>#VALUE!</v>
      </c>
      <c r="AU110" s="42" t="e">
        <v>#VALUE!</v>
      </c>
      <c r="AV110" s="50" t="e">
        <v>#VALUE!</v>
      </c>
      <c r="AW110" s="42" t="e">
        <v>#VALUE!</v>
      </c>
      <c r="AX110" s="42" t="e">
        <v>#VALUE!</v>
      </c>
      <c r="AY110" s="42" t="e">
        <v>#VALUE!</v>
      </c>
      <c r="AZ110" s="42" t="e">
        <v>#VALUE!</v>
      </c>
      <c r="BA110" s="42" t="e">
        <v>#VALUE!</v>
      </c>
      <c r="BB110" s="42" t="e">
        <v>#VALUE!</v>
      </c>
      <c r="BC110" s="42" t="e">
        <v>#VALUE!</v>
      </c>
      <c r="BD110" s="42" t="e">
        <v>#VALUE!</v>
      </c>
      <c r="BE110" s="42" t="e">
        <v>#VALUE!</v>
      </c>
    </row>
    <row r="111" spans="1:57" ht="13.5" customHeight="1" x14ac:dyDescent="0.3">
      <c r="A111" s="93" t="s">
        <v>13</v>
      </c>
      <c r="B111" s="101" t="s">
        <v>25</v>
      </c>
      <c r="C111" s="95">
        <v>12</v>
      </c>
      <c r="D111" s="159" t="s">
        <v>87</v>
      </c>
      <c r="E111" s="38" t="s">
        <v>85</v>
      </c>
      <c r="F111" s="39" t="e">
        <f t="shared" si="3"/>
        <v>#REF!</v>
      </c>
      <c r="H111" s="37" t="e">
        <v>#REF!</v>
      </c>
      <c r="I111" s="37" t="e">
        <v>#REF!</v>
      </c>
      <c r="J111" s="37" t="e">
        <v>#REF!</v>
      </c>
      <c r="K111" s="37" t="e">
        <v>#REF!</v>
      </c>
      <c r="L111" s="37" t="e">
        <v>#REF!</v>
      </c>
      <c r="M111" s="37" t="e">
        <v>#REF!</v>
      </c>
      <c r="N111" s="37" t="e">
        <v>#REF!</v>
      </c>
      <c r="O111" s="37" t="e">
        <v>#REF!</v>
      </c>
      <c r="P111" s="37" t="e">
        <v>#REF!</v>
      </c>
      <c r="Q111" s="37" t="e">
        <v>#REF!</v>
      </c>
      <c r="R111" s="37" t="e">
        <v>#REF!</v>
      </c>
      <c r="S111" s="37" t="e">
        <v>#REF!</v>
      </c>
      <c r="T111" s="37" t="e">
        <v>#REF!</v>
      </c>
      <c r="U111" s="37" t="e">
        <v>#REF!</v>
      </c>
      <c r="V111" s="37" t="e">
        <v>#REF!</v>
      </c>
      <c r="Y111" s="42" t="e">
        <f t="shared" si="4"/>
        <v>#VALUE!</v>
      </c>
      <c r="Z111" s="42" t="e">
        <v>#VALUE!</v>
      </c>
      <c r="AA111" s="42" t="e">
        <v>#VALUE!</v>
      </c>
      <c r="AB111" s="42" t="e">
        <v>#VALUE!</v>
      </c>
      <c r="AC111" s="42" t="e">
        <v>#VALUE!</v>
      </c>
      <c r="AD111" s="42" t="e">
        <v>#VALUE!</v>
      </c>
      <c r="AE111" s="50" t="e">
        <v>#VALUE!</v>
      </c>
      <c r="AF111" s="42" t="e">
        <v>#VALUE!</v>
      </c>
      <c r="AG111" s="42" t="e">
        <v>#VALUE!</v>
      </c>
      <c r="AH111" s="42" t="e">
        <v>#VALUE!</v>
      </c>
      <c r="AI111" s="42" t="e">
        <v>#VALUE!</v>
      </c>
      <c r="AJ111" s="42" t="e">
        <v>#VALUE!</v>
      </c>
      <c r="AK111" s="42" t="e">
        <v>#VALUE!</v>
      </c>
      <c r="AL111" s="42" t="e">
        <v>#VALUE!</v>
      </c>
      <c r="AM111" s="42" t="e">
        <v>#VALUE!</v>
      </c>
      <c r="AN111" s="42" t="e">
        <v>#VALUE!</v>
      </c>
      <c r="AP111" s="51" t="e">
        <f t="shared" si="5"/>
        <v>#VALUE!</v>
      </c>
      <c r="AQ111" s="42" t="e">
        <v>#VALUE!</v>
      </c>
      <c r="AR111" s="42" t="e">
        <v>#VALUE!</v>
      </c>
      <c r="AS111" s="42" t="e">
        <v>#VALUE!</v>
      </c>
      <c r="AT111" s="42" t="e">
        <v>#VALUE!</v>
      </c>
      <c r="AU111" s="42" t="e">
        <v>#VALUE!</v>
      </c>
      <c r="AV111" s="50" t="e">
        <v>#VALUE!</v>
      </c>
      <c r="AW111" s="42" t="e">
        <v>#VALUE!</v>
      </c>
      <c r="AX111" s="42" t="e">
        <v>#VALUE!</v>
      </c>
      <c r="AY111" s="42" t="e">
        <v>#VALUE!</v>
      </c>
      <c r="AZ111" s="42" t="e">
        <v>#VALUE!</v>
      </c>
      <c r="BA111" s="42" t="e">
        <v>#VALUE!</v>
      </c>
      <c r="BB111" s="42" t="e">
        <v>#VALUE!</v>
      </c>
      <c r="BC111" s="42" t="e">
        <v>#VALUE!</v>
      </c>
      <c r="BD111" s="42" t="e">
        <v>#VALUE!</v>
      </c>
      <c r="BE111" s="42" t="e">
        <v>#VALUE!</v>
      </c>
    </row>
    <row r="112" spans="1:57" ht="13.5" customHeight="1" x14ac:dyDescent="0.3">
      <c r="A112" s="93" t="s">
        <v>13</v>
      </c>
      <c r="B112" s="101" t="s">
        <v>25</v>
      </c>
      <c r="C112" s="95">
        <v>13</v>
      </c>
      <c r="D112" s="159" t="s">
        <v>87</v>
      </c>
      <c r="E112" s="38" t="s">
        <v>85</v>
      </c>
      <c r="F112" s="39" t="e">
        <f t="shared" si="3"/>
        <v>#REF!</v>
      </c>
      <c r="H112" s="37" t="e">
        <v>#REF!</v>
      </c>
      <c r="I112" s="37" t="e">
        <v>#REF!</v>
      </c>
      <c r="J112" s="37" t="e">
        <v>#REF!</v>
      </c>
      <c r="K112" s="37" t="e">
        <v>#REF!</v>
      </c>
      <c r="L112" s="37" t="e">
        <v>#REF!</v>
      </c>
      <c r="M112" s="37" t="e">
        <v>#REF!</v>
      </c>
      <c r="N112" s="37" t="e">
        <v>#REF!</v>
      </c>
      <c r="O112" s="37" t="e">
        <v>#REF!</v>
      </c>
      <c r="P112" s="37" t="e">
        <v>#REF!</v>
      </c>
      <c r="Q112" s="37" t="e">
        <v>#REF!</v>
      </c>
      <c r="R112" s="37" t="e">
        <v>#REF!</v>
      </c>
      <c r="S112" s="37" t="e">
        <v>#REF!</v>
      </c>
      <c r="T112" s="37" t="e">
        <v>#REF!</v>
      </c>
      <c r="U112" s="37" t="e">
        <v>#REF!</v>
      </c>
      <c r="V112" s="37" t="e">
        <v>#REF!</v>
      </c>
      <c r="Y112" s="42" t="e">
        <f t="shared" si="4"/>
        <v>#VALUE!</v>
      </c>
      <c r="Z112" s="42" t="e">
        <v>#VALUE!</v>
      </c>
      <c r="AA112" s="42" t="e">
        <v>#VALUE!</v>
      </c>
      <c r="AB112" s="42" t="e">
        <v>#VALUE!</v>
      </c>
      <c r="AC112" s="42" t="e">
        <v>#VALUE!</v>
      </c>
      <c r="AD112" s="42" t="e">
        <v>#VALUE!</v>
      </c>
      <c r="AE112" s="50" t="e">
        <v>#VALUE!</v>
      </c>
      <c r="AF112" s="42" t="e">
        <v>#VALUE!</v>
      </c>
      <c r="AG112" s="42" t="e">
        <v>#VALUE!</v>
      </c>
      <c r="AH112" s="42" t="e">
        <v>#VALUE!</v>
      </c>
      <c r="AI112" s="42" t="e">
        <v>#VALUE!</v>
      </c>
      <c r="AJ112" s="42" t="e">
        <v>#VALUE!</v>
      </c>
      <c r="AK112" s="42" t="e">
        <v>#VALUE!</v>
      </c>
      <c r="AL112" s="42" t="e">
        <v>#VALUE!</v>
      </c>
      <c r="AM112" s="42" t="e">
        <v>#VALUE!</v>
      </c>
      <c r="AN112" s="42" t="e">
        <v>#VALUE!</v>
      </c>
      <c r="AP112" s="51" t="e">
        <f t="shared" si="5"/>
        <v>#VALUE!</v>
      </c>
      <c r="AQ112" s="42" t="e">
        <v>#VALUE!</v>
      </c>
      <c r="AR112" s="42" t="e">
        <v>#VALUE!</v>
      </c>
      <c r="AS112" s="42" t="e">
        <v>#VALUE!</v>
      </c>
      <c r="AT112" s="42" t="e">
        <v>#VALUE!</v>
      </c>
      <c r="AU112" s="42" t="e">
        <v>#VALUE!</v>
      </c>
      <c r="AV112" s="50" t="e">
        <v>#VALUE!</v>
      </c>
      <c r="AW112" s="42" t="e">
        <v>#VALUE!</v>
      </c>
      <c r="AX112" s="42" t="e">
        <v>#VALUE!</v>
      </c>
      <c r="AY112" s="42" t="e">
        <v>#VALUE!</v>
      </c>
      <c r="AZ112" s="42" t="e">
        <v>#VALUE!</v>
      </c>
      <c r="BA112" s="42" t="e">
        <v>#VALUE!</v>
      </c>
      <c r="BB112" s="42" t="e">
        <v>#VALUE!</v>
      </c>
      <c r="BC112" s="42" t="e">
        <v>#VALUE!</v>
      </c>
      <c r="BD112" s="42" t="e">
        <v>#VALUE!</v>
      </c>
      <c r="BE112" s="42" t="e">
        <v>#VALUE!</v>
      </c>
    </row>
    <row r="113" spans="1:57" ht="13.5" customHeight="1" x14ac:dyDescent="0.3">
      <c r="A113" s="93" t="s">
        <v>13</v>
      </c>
      <c r="B113" s="101" t="s">
        <v>25</v>
      </c>
      <c r="C113" s="95">
        <v>14</v>
      </c>
      <c r="D113" s="159" t="s">
        <v>87</v>
      </c>
      <c r="E113" s="38" t="s">
        <v>85</v>
      </c>
      <c r="F113" s="39" t="e">
        <f t="shared" si="3"/>
        <v>#REF!</v>
      </c>
      <c r="H113" s="37" t="e">
        <v>#REF!</v>
      </c>
      <c r="I113" s="37" t="e">
        <v>#REF!</v>
      </c>
      <c r="J113" s="37" t="e">
        <v>#REF!</v>
      </c>
      <c r="K113" s="37" t="e">
        <v>#REF!</v>
      </c>
      <c r="L113" s="37" t="e">
        <v>#REF!</v>
      </c>
      <c r="M113" s="37" t="e">
        <v>#REF!</v>
      </c>
      <c r="N113" s="37" t="e">
        <v>#REF!</v>
      </c>
      <c r="O113" s="37" t="e">
        <v>#REF!</v>
      </c>
      <c r="P113" s="37" t="e">
        <v>#REF!</v>
      </c>
      <c r="Q113" s="37" t="e">
        <v>#REF!</v>
      </c>
      <c r="R113" s="37" t="e">
        <v>#REF!</v>
      </c>
      <c r="S113" s="37" t="e">
        <v>#REF!</v>
      </c>
      <c r="T113" s="37" t="e">
        <v>#REF!</v>
      </c>
      <c r="U113" s="37" t="e">
        <v>#REF!</v>
      </c>
      <c r="V113" s="37" t="e">
        <v>#REF!</v>
      </c>
      <c r="Y113" s="42" t="e">
        <f t="shared" si="4"/>
        <v>#VALUE!</v>
      </c>
      <c r="Z113" s="42" t="e">
        <v>#VALUE!</v>
      </c>
      <c r="AA113" s="42" t="e">
        <v>#VALUE!</v>
      </c>
      <c r="AB113" s="42" t="e">
        <v>#VALUE!</v>
      </c>
      <c r="AC113" s="42" t="e">
        <v>#VALUE!</v>
      </c>
      <c r="AD113" s="42" t="e">
        <v>#VALUE!</v>
      </c>
      <c r="AE113" s="50" t="e">
        <v>#VALUE!</v>
      </c>
      <c r="AF113" s="42" t="e">
        <v>#VALUE!</v>
      </c>
      <c r="AG113" s="42" t="e">
        <v>#VALUE!</v>
      </c>
      <c r="AH113" s="42" t="e">
        <v>#VALUE!</v>
      </c>
      <c r="AI113" s="42" t="e">
        <v>#VALUE!</v>
      </c>
      <c r="AJ113" s="42" t="e">
        <v>#VALUE!</v>
      </c>
      <c r="AK113" s="42" t="e">
        <v>#VALUE!</v>
      </c>
      <c r="AL113" s="42" t="e">
        <v>#VALUE!</v>
      </c>
      <c r="AM113" s="42" t="e">
        <v>#VALUE!</v>
      </c>
      <c r="AN113" s="42" t="e">
        <v>#VALUE!</v>
      </c>
      <c r="AP113" s="51" t="e">
        <f t="shared" si="5"/>
        <v>#VALUE!</v>
      </c>
      <c r="AQ113" s="42" t="e">
        <v>#VALUE!</v>
      </c>
      <c r="AR113" s="42" t="e">
        <v>#VALUE!</v>
      </c>
      <c r="AS113" s="42" t="e">
        <v>#VALUE!</v>
      </c>
      <c r="AT113" s="42" t="e">
        <v>#VALUE!</v>
      </c>
      <c r="AU113" s="42" t="e">
        <v>#VALUE!</v>
      </c>
      <c r="AV113" s="50" t="e">
        <v>#VALUE!</v>
      </c>
      <c r="AW113" s="42" t="e">
        <v>#VALUE!</v>
      </c>
      <c r="AX113" s="42" t="e">
        <v>#VALUE!</v>
      </c>
      <c r="AY113" s="42" t="e">
        <v>#VALUE!</v>
      </c>
      <c r="AZ113" s="42" t="e">
        <v>#VALUE!</v>
      </c>
      <c r="BA113" s="42" t="e">
        <v>#VALUE!</v>
      </c>
      <c r="BB113" s="42" t="e">
        <v>#VALUE!</v>
      </c>
      <c r="BC113" s="42" t="e">
        <v>#VALUE!</v>
      </c>
      <c r="BD113" s="42" t="e">
        <v>#VALUE!</v>
      </c>
      <c r="BE113" s="42" t="e">
        <v>#VALUE!</v>
      </c>
    </row>
    <row r="114" spans="1:57" ht="13.5" customHeight="1" x14ac:dyDescent="0.3">
      <c r="A114" s="93"/>
      <c r="B114" s="101"/>
      <c r="C114" s="93"/>
      <c r="D114" s="159"/>
      <c r="H114" s="37" t="e">
        <v>#REF!</v>
      </c>
      <c r="I114" s="37" t="e">
        <v>#REF!</v>
      </c>
      <c r="J114" s="37" t="e">
        <v>#REF!</v>
      </c>
      <c r="K114" s="37" t="e">
        <v>#REF!</v>
      </c>
      <c r="L114" s="37" t="e">
        <v>#REF!</v>
      </c>
      <c r="M114" s="37" t="e">
        <v>#REF!</v>
      </c>
      <c r="N114" s="37" t="e">
        <v>#REF!</v>
      </c>
      <c r="O114" s="37" t="e">
        <v>#REF!</v>
      </c>
      <c r="P114" s="37" t="e">
        <v>#REF!</v>
      </c>
      <c r="Q114" s="37" t="e">
        <v>#REF!</v>
      </c>
      <c r="R114" s="37" t="e">
        <v>#REF!</v>
      </c>
      <c r="S114" s="37" t="e">
        <v>#REF!</v>
      </c>
      <c r="T114" s="37" t="e">
        <v>#REF!</v>
      </c>
      <c r="U114" s="37" t="e">
        <v>#REF!</v>
      </c>
      <c r="V114" s="37" t="e">
        <v>#REF!</v>
      </c>
      <c r="Y114" s="42" t="e">
        <f t="shared" si="4"/>
        <v>#VALUE!</v>
      </c>
      <c r="Z114" s="42" t="e">
        <v>#VALUE!</v>
      </c>
      <c r="AA114" s="42" t="e">
        <v>#VALUE!</v>
      </c>
      <c r="AB114" s="42" t="e">
        <v>#VALUE!</v>
      </c>
      <c r="AC114" s="42" t="e">
        <v>#VALUE!</v>
      </c>
      <c r="AD114" s="42" t="e">
        <v>#VALUE!</v>
      </c>
      <c r="AE114" s="50" t="e">
        <v>#VALUE!</v>
      </c>
      <c r="AF114" s="42" t="e">
        <v>#VALUE!</v>
      </c>
      <c r="AG114" s="42" t="e">
        <v>#VALUE!</v>
      </c>
      <c r="AH114" s="42" t="e">
        <v>#VALUE!</v>
      </c>
      <c r="AI114" s="42" t="e">
        <v>#VALUE!</v>
      </c>
      <c r="AJ114" s="42" t="e">
        <v>#VALUE!</v>
      </c>
      <c r="AK114" s="42" t="e">
        <v>#VALUE!</v>
      </c>
      <c r="AL114" s="42" t="e">
        <v>#VALUE!</v>
      </c>
      <c r="AM114" s="42" t="e">
        <v>#VALUE!</v>
      </c>
      <c r="AN114" s="42" t="e">
        <v>#VALUE!</v>
      </c>
      <c r="AP114" s="51" t="e">
        <f t="shared" si="5"/>
        <v>#VALUE!</v>
      </c>
      <c r="AQ114" s="42" t="e">
        <v>#VALUE!</v>
      </c>
      <c r="AR114" s="42" t="e">
        <v>#VALUE!</v>
      </c>
      <c r="AS114" s="42" t="e">
        <v>#VALUE!</v>
      </c>
      <c r="AT114" s="42" t="e">
        <v>#VALUE!</v>
      </c>
      <c r="AU114" s="42" t="e">
        <v>#VALUE!</v>
      </c>
      <c r="AV114" s="50" t="e">
        <v>#VALUE!</v>
      </c>
      <c r="AW114" s="42" t="e">
        <v>#VALUE!</v>
      </c>
      <c r="AX114" s="42" t="e">
        <v>#VALUE!</v>
      </c>
      <c r="AY114" s="42" t="e">
        <v>#VALUE!</v>
      </c>
      <c r="AZ114" s="42" t="e">
        <v>#VALUE!</v>
      </c>
      <c r="BA114" s="42" t="e">
        <v>#VALUE!</v>
      </c>
      <c r="BB114" s="42" t="e">
        <v>#VALUE!</v>
      </c>
      <c r="BC114" s="42" t="e">
        <v>#VALUE!</v>
      </c>
      <c r="BD114" s="42" t="e">
        <v>#VALUE!</v>
      </c>
      <c r="BE114" s="42" t="e">
        <v>#VALUE!</v>
      </c>
    </row>
    <row r="115" spans="1:57" ht="13.5" customHeight="1" x14ac:dyDescent="0.3">
      <c r="A115" s="98" t="s">
        <v>13</v>
      </c>
      <c r="B115" s="99" t="s">
        <v>32</v>
      </c>
      <c r="C115" s="93"/>
      <c r="D115" s="159" t="s">
        <v>87</v>
      </c>
      <c r="E115" s="38" t="s">
        <v>85</v>
      </c>
      <c r="F115" s="39" t="e">
        <f t="shared" si="3"/>
        <v>#REF!</v>
      </c>
      <c r="H115" s="37" t="e">
        <v>#REF!</v>
      </c>
      <c r="I115" s="37" t="e">
        <v>#REF!</v>
      </c>
      <c r="J115" s="37" t="e">
        <v>#REF!</v>
      </c>
      <c r="K115" s="37" t="e">
        <v>#REF!</v>
      </c>
      <c r="L115" s="37" t="e">
        <v>#REF!</v>
      </c>
      <c r="M115" s="37" t="e">
        <v>#REF!</v>
      </c>
      <c r="N115" s="37" t="e">
        <v>#REF!</v>
      </c>
      <c r="O115" s="37" t="e">
        <v>#REF!</v>
      </c>
      <c r="P115" s="37" t="e">
        <v>#REF!</v>
      </c>
      <c r="Q115" s="37" t="e">
        <v>#REF!</v>
      </c>
      <c r="R115" s="37" t="e">
        <v>#REF!</v>
      </c>
      <c r="S115" s="37" t="e">
        <v>#REF!</v>
      </c>
      <c r="T115" s="37" t="e">
        <v>#REF!</v>
      </c>
      <c r="U115" s="37" t="e">
        <v>#REF!</v>
      </c>
      <c r="V115" s="37" t="e">
        <v>#REF!</v>
      </c>
      <c r="Y115" s="42" t="e">
        <f t="shared" si="4"/>
        <v>#VALUE!</v>
      </c>
      <c r="Z115" s="42" t="e">
        <v>#VALUE!</v>
      </c>
      <c r="AA115" s="42" t="e">
        <v>#VALUE!</v>
      </c>
      <c r="AB115" s="42" t="e">
        <v>#VALUE!</v>
      </c>
      <c r="AC115" s="42" t="e">
        <v>#VALUE!</v>
      </c>
      <c r="AD115" s="42" t="e">
        <v>#VALUE!</v>
      </c>
      <c r="AE115" s="50" t="e">
        <v>#VALUE!</v>
      </c>
      <c r="AF115" s="42" t="e">
        <v>#VALUE!</v>
      </c>
      <c r="AG115" s="42" t="e">
        <v>#VALUE!</v>
      </c>
      <c r="AH115" s="42" t="e">
        <v>#VALUE!</v>
      </c>
      <c r="AI115" s="42" t="e">
        <v>#VALUE!</v>
      </c>
      <c r="AJ115" s="42" t="e">
        <v>#VALUE!</v>
      </c>
      <c r="AK115" s="42" t="e">
        <v>#VALUE!</v>
      </c>
      <c r="AL115" s="42" t="e">
        <v>#VALUE!</v>
      </c>
      <c r="AM115" s="42" t="e">
        <v>#VALUE!</v>
      </c>
      <c r="AN115" s="42" t="e">
        <v>#VALUE!</v>
      </c>
      <c r="AP115" s="51" t="e">
        <f t="shared" si="5"/>
        <v>#VALUE!</v>
      </c>
      <c r="AQ115" s="42" t="e">
        <v>#VALUE!</v>
      </c>
      <c r="AR115" s="42" t="e">
        <v>#VALUE!</v>
      </c>
      <c r="AS115" s="42" t="e">
        <v>#VALUE!</v>
      </c>
      <c r="AT115" s="42" t="e">
        <v>#VALUE!</v>
      </c>
      <c r="AU115" s="42" t="e">
        <v>#VALUE!</v>
      </c>
      <c r="AV115" s="50" t="e">
        <v>#VALUE!</v>
      </c>
      <c r="AW115" s="42" t="e">
        <v>#VALUE!</v>
      </c>
      <c r="AX115" s="42" t="e">
        <v>#VALUE!</v>
      </c>
      <c r="AY115" s="42" t="e">
        <v>#VALUE!</v>
      </c>
      <c r="AZ115" s="42" t="e">
        <v>#VALUE!</v>
      </c>
      <c r="BA115" s="42" t="e">
        <v>#VALUE!</v>
      </c>
      <c r="BB115" s="42" t="e">
        <v>#VALUE!</v>
      </c>
      <c r="BC115" s="42" t="e">
        <v>#VALUE!</v>
      </c>
      <c r="BD115" s="42" t="e">
        <v>#VALUE!</v>
      </c>
      <c r="BE115" s="42" t="e">
        <v>#VALUE!</v>
      </c>
    </row>
    <row r="116" spans="1:57" ht="13.5" customHeight="1" x14ac:dyDescent="0.3">
      <c r="A116" s="93" t="s">
        <v>13</v>
      </c>
      <c r="B116" s="101" t="s">
        <v>32</v>
      </c>
      <c r="C116" s="95">
        <v>1</v>
      </c>
      <c r="D116" s="421" t="s">
        <v>315</v>
      </c>
      <c r="E116" s="38" t="s">
        <v>85</v>
      </c>
      <c r="F116" s="39" t="e">
        <f t="shared" si="3"/>
        <v>#REF!</v>
      </c>
      <c r="H116" s="37" t="e">
        <v>#REF!</v>
      </c>
      <c r="I116" s="37" t="e">
        <v>#REF!</v>
      </c>
      <c r="J116" s="37" t="e">
        <v>#REF!</v>
      </c>
      <c r="K116" s="37" t="e">
        <v>#REF!</v>
      </c>
      <c r="L116" s="37" t="e">
        <v>#REF!</v>
      </c>
      <c r="M116" s="37" t="e">
        <v>#REF!</v>
      </c>
      <c r="N116" s="37" t="e">
        <v>#REF!</v>
      </c>
      <c r="O116" s="37" t="e">
        <v>#REF!</v>
      </c>
      <c r="P116" s="37" t="e">
        <v>#REF!</v>
      </c>
      <c r="Q116" s="37" t="e">
        <v>#REF!</v>
      </c>
      <c r="R116" s="37" t="e">
        <v>#REF!</v>
      </c>
      <c r="S116" s="37" t="e">
        <v>#REF!</v>
      </c>
      <c r="T116" s="37" t="e">
        <v>#REF!</v>
      </c>
      <c r="U116" s="37" t="e">
        <v>#REF!</v>
      </c>
      <c r="V116" s="37" t="e">
        <v>#REF!</v>
      </c>
      <c r="Y116" s="42" t="e">
        <f t="shared" si="4"/>
        <v>#VALUE!</v>
      </c>
      <c r="Z116" s="42" t="e">
        <v>#VALUE!</v>
      </c>
      <c r="AA116" s="42" t="e">
        <v>#VALUE!</v>
      </c>
      <c r="AB116" s="42" t="e">
        <v>#VALUE!</v>
      </c>
      <c r="AC116" s="42" t="e">
        <v>#VALUE!</v>
      </c>
      <c r="AD116" s="42" t="e">
        <v>#VALUE!</v>
      </c>
      <c r="AE116" s="50" t="e">
        <v>#VALUE!</v>
      </c>
      <c r="AF116" s="42" t="e">
        <v>#VALUE!</v>
      </c>
      <c r="AG116" s="42" t="e">
        <v>#VALUE!</v>
      </c>
      <c r="AH116" s="42" t="e">
        <v>#VALUE!</v>
      </c>
      <c r="AI116" s="42" t="e">
        <v>#VALUE!</v>
      </c>
      <c r="AJ116" s="42" t="e">
        <v>#VALUE!</v>
      </c>
      <c r="AK116" s="42" t="e">
        <v>#VALUE!</v>
      </c>
      <c r="AL116" s="42" t="e">
        <v>#VALUE!</v>
      </c>
      <c r="AM116" s="42" t="e">
        <v>#VALUE!</v>
      </c>
      <c r="AN116" s="42" t="e">
        <v>#VALUE!</v>
      </c>
      <c r="AP116" s="51" t="e">
        <f t="shared" si="5"/>
        <v>#VALUE!</v>
      </c>
      <c r="AQ116" s="42" t="e">
        <v>#VALUE!</v>
      </c>
      <c r="AR116" s="42" t="e">
        <v>#VALUE!</v>
      </c>
      <c r="AS116" s="42" t="e">
        <v>#VALUE!</v>
      </c>
      <c r="AT116" s="42" t="e">
        <v>#VALUE!</v>
      </c>
      <c r="AU116" s="42" t="e">
        <v>#VALUE!</v>
      </c>
      <c r="AV116" s="50" t="e">
        <v>#VALUE!</v>
      </c>
      <c r="AW116" s="42" t="e">
        <v>#VALUE!</v>
      </c>
      <c r="AX116" s="42" t="e">
        <v>#VALUE!</v>
      </c>
      <c r="AY116" s="42" t="e">
        <v>#VALUE!</v>
      </c>
      <c r="AZ116" s="42" t="e">
        <v>#VALUE!</v>
      </c>
      <c r="BA116" s="42" t="e">
        <v>#VALUE!</v>
      </c>
      <c r="BB116" s="42" t="e">
        <v>#VALUE!</v>
      </c>
      <c r="BC116" s="42" t="e">
        <v>#VALUE!</v>
      </c>
      <c r="BD116" s="42" t="e">
        <v>#VALUE!</v>
      </c>
      <c r="BE116" s="42" t="e">
        <v>#VALUE!</v>
      </c>
    </row>
    <row r="117" spans="1:57" ht="13.5" customHeight="1" x14ac:dyDescent="0.3">
      <c r="A117" s="93" t="s">
        <v>13</v>
      </c>
      <c r="B117" s="101" t="s">
        <v>32</v>
      </c>
      <c r="C117" s="95">
        <v>2</v>
      </c>
      <c r="D117" s="421" t="s">
        <v>418</v>
      </c>
      <c r="E117" s="38" t="s">
        <v>85</v>
      </c>
      <c r="F117" s="39" t="e">
        <f t="shared" si="3"/>
        <v>#REF!</v>
      </c>
      <c r="H117" s="37" t="e">
        <v>#REF!</v>
      </c>
      <c r="I117" s="37" t="e">
        <v>#REF!</v>
      </c>
      <c r="J117" s="37" t="e">
        <v>#REF!</v>
      </c>
      <c r="K117" s="37" t="e">
        <v>#REF!</v>
      </c>
      <c r="L117" s="37" t="e">
        <v>#REF!</v>
      </c>
      <c r="M117" s="37" t="e">
        <v>#REF!</v>
      </c>
      <c r="N117" s="37" t="e">
        <v>#REF!</v>
      </c>
      <c r="O117" s="37" t="e">
        <v>#REF!</v>
      </c>
      <c r="P117" s="37" t="e">
        <v>#REF!</v>
      </c>
      <c r="Q117" s="37" t="e">
        <v>#REF!</v>
      </c>
      <c r="R117" s="37" t="e">
        <v>#REF!</v>
      </c>
      <c r="S117" s="37" t="e">
        <v>#REF!</v>
      </c>
      <c r="T117" s="37" t="e">
        <v>#REF!</v>
      </c>
      <c r="U117" s="37" t="e">
        <v>#REF!</v>
      </c>
      <c r="V117" s="37" t="e">
        <v>#REF!</v>
      </c>
      <c r="Y117" s="42" t="e">
        <f t="shared" si="4"/>
        <v>#VALUE!</v>
      </c>
      <c r="Z117" s="42" t="e">
        <v>#VALUE!</v>
      </c>
      <c r="AA117" s="42" t="e">
        <v>#VALUE!</v>
      </c>
      <c r="AB117" s="42" t="e">
        <v>#VALUE!</v>
      </c>
      <c r="AC117" s="42" t="e">
        <v>#VALUE!</v>
      </c>
      <c r="AD117" s="42" t="e">
        <v>#VALUE!</v>
      </c>
      <c r="AE117" s="50" t="e">
        <v>#VALUE!</v>
      </c>
      <c r="AF117" s="42" t="e">
        <v>#VALUE!</v>
      </c>
      <c r="AG117" s="42" t="e">
        <v>#VALUE!</v>
      </c>
      <c r="AH117" s="42" t="e">
        <v>#VALUE!</v>
      </c>
      <c r="AI117" s="42" t="e">
        <v>#VALUE!</v>
      </c>
      <c r="AJ117" s="42" t="e">
        <v>#VALUE!</v>
      </c>
      <c r="AK117" s="42" t="e">
        <v>#VALUE!</v>
      </c>
      <c r="AL117" s="42" t="e">
        <v>#VALUE!</v>
      </c>
      <c r="AM117" s="42" t="e">
        <v>#VALUE!</v>
      </c>
      <c r="AN117" s="42" t="e">
        <v>#VALUE!</v>
      </c>
      <c r="AP117" s="51" t="e">
        <f t="shared" si="5"/>
        <v>#VALUE!</v>
      </c>
      <c r="AQ117" s="42" t="e">
        <v>#VALUE!</v>
      </c>
      <c r="AR117" s="42" t="e">
        <v>#VALUE!</v>
      </c>
      <c r="AS117" s="42" t="e">
        <v>#VALUE!</v>
      </c>
      <c r="AT117" s="42" t="e">
        <v>#VALUE!</v>
      </c>
      <c r="AU117" s="42" t="e">
        <v>#VALUE!</v>
      </c>
      <c r="AV117" s="50" t="e">
        <v>#VALUE!</v>
      </c>
      <c r="AW117" s="42" t="e">
        <v>#VALUE!</v>
      </c>
      <c r="AX117" s="42" t="e">
        <v>#VALUE!</v>
      </c>
      <c r="AY117" s="42" t="e">
        <v>#VALUE!</v>
      </c>
      <c r="AZ117" s="42" t="e">
        <v>#VALUE!</v>
      </c>
      <c r="BA117" s="42" t="e">
        <v>#VALUE!</v>
      </c>
      <c r="BB117" s="42" t="e">
        <v>#VALUE!</v>
      </c>
      <c r="BC117" s="42" t="e">
        <v>#VALUE!</v>
      </c>
      <c r="BD117" s="42" t="e">
        <v>#VALUE!</v>
      </c>
      <c r="BE117" s="42" t="e">
        <v>#VALUE!</v>
      </c>
    </row>
    <row r="118" spans="1:57" ht="13.5" customHeight="1" x14ac:dyDescent="0.3">
      <c r="A118" s="93" t="s">
        <v>13</v>
      </c>
      <c r="B118" s="101" t="s">
        <v>32</v>
      </c>
      <c r="C118" s="95">
        <v>3</v>
      </c>
      <c r="D118" s="421" t="s">
        <v>346</v>
      </c>
      <c r="E118" s="38" t="s">
        <v>85</v>
      </c>
      <c r="F118" s="39" t="e">
        <f t="shared" si="3"/>
        <v>#REF!</v>
      </c>
      <c r="H118" s="37" t="e">
        <v>#REF!</v>
      </c>
      <c r="I118" s="37" t="e">
        <v>#REF!</v>
      </c>
      <c r="J118" s="37" t="e">
        <v>#REF!</v>
      </c>
      <c r="K118" s="37" t="e">
        <v>#REF!</v>
      </c>
      <c r="L118" s="37" t="e">
        <v>#REF!</v>
      </c>
      <c r="M118" s="37" t="e">
        <v>#REF!</v>
      </c>
      <c r="N118" s="37" t="e">
        <v>#REF!</v>
      </c>
      <c r="O118" s="37" t="e">
        <v>#REF!</v>
      </c>
      <c r="P118" s="37" t="e">
        <v>#REF!</v>
      </c>
      <c r="Q118" s="37" t="e">
        <v>#REF!</v>
      </c>
      <c r="R118" s="37" t="e">
        <v>#REF!</v>
      </c>
      <c r="S118" s="37" t="e">
        <v>#REF!</v>
      </c>
      <c r="T118" s="37" t="e">
        <v>#REF!</v>
      </c>
      <c r="U118" s="37" t="e">
        <v>#REF!</v>
      </c>
      <c r="V118" s="37" t="e">
        <v>#REF!</v>
      </c>
      <c r="Y118" s="42" t="e">
        <f t="shared" si="4"/>
        <v>#VALUE!</v>
      </c>
      <c r="Z118" s="42" t="e">
        <v>#VALUE!</v>
      </c>
      <c r="AA118" s="42" t="e">
        <v>#VALUE!</v>
      </c>
      <c r="AB118" s="42" t="e">
        <v>#VALUE!</v>
      </c>
      <c r="AC118" s="42" t="e">
        <v>#VALUE!</v>
      </c>
      <c r="AD118" s="42" t="e">
        <v>#VALUE!</v>
      </c>
      <c r="AE118" s="50" t="e">
        <v>#VALUE!</v>
      </c>
      <c r="AF118" s="42" t="e">
        <v>#VALUE!</v>
      </c>
      <c r="AG118" s="42" t="e">
        <v>#VALUE!</v>
      </c>
      <c r="AH118" s="42" t="e">
        <v>#VALUE!</v>
      </c>
      <c r="AI118" s="42" t="e">
        <v>#VALUE!</v>
      </c>
      <c r="AJ118" s="42" t="e">
        <v>#VALUE!</v>
      </c>
      <c r="AK118" s="42" t="e">
        <v>#VALUE!</v>
      </c>
      <c r="AL118" s="42" t="e">
        <v>#VALUE!</v>
      </c>
      <c r="AM118" s="42" t="e">
        <v>#VALUE!</v>
      </c>
      <c r="AN118" s="42" t="e">
        <v>#VALUE!</v>
      </c>
      <c r="AP118" s="51" t="e">
        <f t="shared" si="5"/>
        <v>#VALUE!</v>
      </c>
      <c r="AQ118" s="42" t="e">
        <v>#VALUE!</v>
      </c>
      <c r="AR118" s="42" t="e">
        <v>#VALUE!</v>
      </c>
      <c r="AS118" s="42" t="e">
        <v>#VALUE!</v>
      </c>
      <c r="AT118" s="42" t="e">
        <v>#VALUE!</v>
      </c>
      <c r="AU118" s="42" t="e">
        <v>#VALUE!</v>
      </c>
      <c r="AV118" s="50" t="e">
        <v>#VALUE!</v>
      </c>
      <c r="AW118" s="42" t="e">
        <v>#VALUE!</v>
      </c>
      <c r="AX118" s="42" t="e">
        <v>#VALUE!</v>
      </c>
      <c r="AY118" s="42" t="e">
        <v>#VALUE!</v>
      </c>
      <c r="AZ118" s="42" t="e">
        <v>#VALUE!</v>
      </c>
      <c r="BA118" s="42" t="e">
        <v>#VALUE!</v>
      </c>
      <c r="BB118" s="42" t="e">
        <v>#VALUE!</v>
      </c>
      <c r="BC118" s="42" t="e">
        <v>#VALUE!</v>
      </c>
      <c r="BD118" s="42" t="e">
        <v>#VALUE!</v>
      </c>
      <c r="BE118" s="42" t="e">
        <v>#VALUE!</v>
      </c>
    </row>
    <row r="119" spans="1:57" ht="13.5" customHeight="1" x14ac:dyDescent="0.3">
      <c r="A119" s="93" t="s">
        <v>13</v>
      </c>
      <c r="B119" s="101" t="s">
        <v>32</v>
      </c>
      <c r="C119" s="95">
        <v>4</v>
      </c>
      <c r="D119" s="421" t="s">
        <v>237</v>
      </c>
      <c r="E119" s="38" t="s">
        <v>85</v>
      </c>
      <c r="F119" s="39" t="e">
        <f t="shared" si="3"/>
        <v>#REF!</v>
      </c>
      <c r="H119" s="37" t="e">
        <v>#REF!</v>
      </c>
      <c r="I119" s="37" t="e">
        <v>#REF!</v>
      </c>
      <c r="J119" s="37" t="e">
        <v>#REF!</v>
      </c>
      <c r="K119" s="37" t="e">
        <v>#REF!</v>
      </c>
      <c r="L119" s="37" t="e">
        <v>#REF!</v>
      </c>
      <c r="M119" s="37" t="e">
        <v>#REF!</v>
      </c>
      <c r="N119" s="37" t="e">
        <v>#REF!</v>
      </c>
      <c r="O119" s="37" t="e">
        <v>#REF!</v>
      </c>
      <c r="P119" s="37" t="e">
        <v>#REF!</v>
      </c>
      <c r="Q119" s="37" t="e">
        <v>#REF!</v>
      </c>
      <c r="R119" s="37" t="e">
        <v>#REF!</v>
      </c>
      <c r="S119" s="37" t="e">
        <v>#REF!</v>
      </c>
      <c r="T119" s="37" t="e">
        <v>#REF!</v>
      </c>
      <c r="U119" s="37" t="e">
        <v>#REF!</v>
      </c>
      <c r="V119" s="37" t="e">
        <v>#REF!</v>
      </c>
      <c r="Y119" s="42" t="e">
        <f t="shared" si="4"/>
        <v>#VALUE!</v>
      </c>
      <c r="Z119" s="42" t="e">
        <v>#VALUE!</v>
      </c>
      <c r="AA119" s="42" t="e">
        <v>#VALUE!</v>
      </c>
      <c r="AB119" s="42" t="e">
        <v>#VALUE!</v>
      </c>
      <c r="AC119" s="42" t="e">
        <v>#VALUE!</v>
      </c>
      <c r="AD119" s="42" t="e">
        <v>#VALUE!</v>
      </c>
      <c r="AE119" s="50" t="e">
        <v>#VALUE!</v>
      </c>
      <c r="AF119" s="42" t="e">
        <v>#VALUE!</v>
      </c>
      <c r="AG119" s="42" t="e">
        <v>#VALUE!</v>
      </c>
      <c r="AH119" s="42" t="e">
        <v>#VALUE!</v>
      </c>
      <c r="AI119" s="42" t="e">
        <v>#VALUE!</v>
      </c>
      <c r="AJ119" s="42" t="e">
        <v>#VALUE!</v>
      </c>
      <c r="AK119" s="42" t="e">
        <v>#VALUE!</v>
      </c>
      <c r="AL119" s="42" t="e">
        <v>#VALUE!</v>
      </c>
      <c r="AM119" s="42" t="e">
        <v>#VALUE!</v>
      </c>
      <c r="AN119" s="42" t="e">
        <v>#VALUE!</v>
      </c>
      <c r="AP119" s="51" t="e">
        <f t="shared" si="5"/>
        <v>#VALUE!</v>
      </c>
      <c r="AQ119" s="42" t="e">
        <v>#VALUE!</v>
      </c>
      <c r="AR119" s="42" t="e">
        <v>#VALUE!</v>
      </c>
      <c r="AS119" s="42" t="e">
        <v>#VALUE!</v>
      </c>
      <c r="AT119" s="42" t="e">
        <v>#VALUE!</v>
      </c>
      <c r="AU119" s="42" t="e">
        <v>#VALUE!</v>
      </c>
      <c r="AV119" s="50" t="e">
        <v>#VALUE!</v>
      </c>
      <c r="AW119" s="42" t="e">
        <v>#VALUE!</v>
      </c>
      <c r="AX119" s="42" t="e">
        <v>#VALUE!</v>
      </c>
      <c r="AY119" s="42" t="e">
        <v>#VALUE!</v>
      </c>
      <c r="AZ119" s="42" t="e">
        <v>#VALUE!</v>
      </c>
      <c r="BA119" s="42" t="e">
        <v>#VALUE!</v>
      </c>
      <c r="BB119" s="42" t="e">
        <v>#VALUE!</v>
      </c>
      <c r="BC119" s="42" t="e">
        <v>#VALUE!</v>
      </c>
      <c r="BD119" s="42" t="e">
        <v>#VALUE!</v>
      </c>
      <c r="BE119" s="42" t="e">
        <v>#VALUE!</v>
      </c>
    </row>
    <row r="120" spans="1:57" ht="13.5" customHeight="1" x14ac:dyDescent="0.3">
      <c r="A120" s="93" t="s">
        <v>13</v>
      </c>
      <c r="B120" s="101" t="s">
        <v>32</v>
      </c>
      <c r="C120" s="95">
        <v>5</v>
      </c>
      <c r="D120" s="421" t="s">
        <v>217</v>
      </c>
      <c r="E120" s="38" t="s">
        <v>85</v>
      </c>
      <c r="F120" s="39" t="e">
        <f t="shared" si="3"/>
        <v>#REF!</v>
      </c>
      <c r="H120" s="37" t="e">
        <v>#REF!</v>
      </c>
      <c r="I120" s="37" t="e">
        <v>#REF!</v>
      </c>
      <c r="J120" s="37" t="e">
        <v>#REF!</v>
      </c>
      <c r="K120" s="37" t="e">
        <v>#REF!</v>
      </c>
      <c r="L120" s="37" t="e">
        <v>#REF!</v>
      </c>
      <c r="M120" s="37" t="e">
        <v>#REF!</v>
      </c>
      <c r="N120" s="37" t="e">
        <v>#REF!</v>
      </c>
      <c r="O120" s="37" t="e">
        <v>#REF!</v>
      </c>
      <c r="P120" s="37" t="e">
        <v>#REF!</v>
      </c>
      <c r="Q120" s="37" t="e">
        <v>#REF!</v>
      </c>
      <c r="R120" s="37" t="e">
        <v>#REF!</v>
      </c>
      <c r="S120" s="37" t="e">
        <v>#REF!</v>
      </c>
      <c r="T120" s="37" t="e">
        <v>#REF!</v>
      </c>
      <c r="U120" s="37" t="e">
        <v>#REF!</v>
      </c>
      <c r="V120" s="37" t="e">
        <v>#REF!</v>
      </c>
      <c r="Y120" s="42" t="e">
        <f t="shared" si="4"/>
        <v>#VALUE!</v>
      </c>
      <c r="Z120" s="42" t="e">
        <v>#VALUE!</v>
      </c>
      <c r="AA120" s="42" t="e">
        <v>#VALUE!</v>
      </c>
      <c r="AB120" s="42" t="e">
        <v>#VALUE!</v>
      </c>
      <c r="AC120" s="42" t="e">
        <v>#VALUE!</v>
      </c>
      <c r="AD120" s="42" t="e">
        <v>#VALUE!</v>
      </c>
      <c r="AE120" s="50" t="e">
        <v>#VALUE!</v>
      </c>
      <c r="AF120" s="42" t="e">
        <v>#VALUE!</v>
      </c>
      <c r="AG120" s="42" t="e">
        <v>#VALUE!</v>
      </c>
      <c r="AH120" s="42" t="e">
        <v>#VALUE!</v>
      </c>
      <c r="AI120" s="42" t="e">
        <v>#VALUE!</v>
      </c>
      <c r="AJ120" s="42" t="e">
        <v>#VALUE!</v>
      </c>
      <c r="AK120" s="42" t="e">
        <v>#VALUE!</v>
      </c>
      <c r="AL120" s="42" t="e">
        <v>#VALUE!</v>
      </c>
      <c r="AM120" s="42" t="e">
        <v>#VALUE!</v>
      </c>
      <c r="AN120" s="42" t="e">
        <v>#VALUE!</v>
      </c>
      <c r="AP120" s="51" t="e">
        <f t="shared" si="5"/>
        <v>#VALUE!</v>
      </c>
      <c r="AQ120" s="42" t="e">
        <v>#VALUE!</v>
      </c>
      <c r="AR120" s="42" t="e">
        <v>#VALUE!</v>
      </c>
      <c r="AS120" s="42" t="e">
        <v>#VALUE!</v>
      </c>
      <c r="AT120" s="42" t="e">
        <v>#VALUE!</v>
      </c>
      <c r="AU120" s="42" t="e">
        <v>#VALUE!</v>
      </c>
      <c r="AV120" s="50" t="e">
        <v>#VALUE!</v>
      </c>
      <c r="AW120" s="42" t="e">
        <v>#VALUE!</v>
      </c>
      <c r="AX120" s="42" t="e">
        <v>#VALUE!</v>
      </c>
      <c r="AY120" s="42" t="e">
        <v>#VALUE!</v>
      </c>
      <c r="AZ120" s="42" t="e">
        <v>#VALUE!</v>
      </c>
      <c r="BA120" s="42" t="e">
        <v>#VALUE!</v>
      </c>
      <c r="BB120" s="42" t="e">
        <v>#VALUE!</v>
      </c>
      <c r="BC120" s="42" t="e">
        <v>#VALUE!</v>
      </c>
      <c r="BD120" s="42" t="e">
        <v>#VALUE!</v>
      </c>
      <c r="BE120" s="42" t="e">
        <v>#VALUE!</v>
      </c>
    </row>
    <row r="121" spans="1:57" ht="13.5" customHeight="1" x14ac:dyDescent="0.3">
      <c r="A121" s="93" t="s">
        <v>13</v>
      </c>
      <c r="B121" s="101" t="s">
        <v>32</v>
      </c>
      <c r="C121" s="95">
        <v>6</v>
      </c>
      <c r="D121" s="421" t="s">
        <v>106</v>
      </c>
      <c r="E121" s="38" t="s">
        <v>85</v>
      </c>
      <c r="F121" s="39" t="e">
        <f t="shared" si="3"/>
        <v>#REF!</v>
      </c>
      <c r="H121" s="37" t="e">
        <v>#REF!</v>
      </c>
      <c r="I121" s="37" t="e">
        <v>#REF!</v>
      </c>
      <c r="J121" s="37" t="e">
        <v>#REF!</v>
      </c>
      <c r="K121" s="37" t="e">
        <v>#REF!</v>
      </c>
      <c r="L121" s="37" t="e">
        <v>#REF!</v>
      </c>
      <c r="M121" s="37" t="e">
        <v>#REF!</v>
      </c>
      <c r="N121" s="37" t="e">
        <v>#REF!</v>
      </c>
      <c r="O121" s="37" t="e">
        <v>#REF!</v>
      </c>
      <c r="P121" s="37" t="e">
        <v>#REF!</v>
      </c>
      <c r="Q121" s="37" t="e">
        <v>#REF!</v>
      </c>
      <c r="R121" s="37" t="e">
        <v>#REF!</v>
      </c>
      <c r="S121" s="37" t="e">
        <v>#REF!</v>
      </c>
      <c r="T121" s="37" t="e">
        <v>#REF!</v>
      </c>
      <c r="U121" s="37" t="e">
        <v>#REF!</v>
      </c>
      <c r="V121" s="37" t="e">
        <v>#REF!</v>
      </c>
      <c r="Y121" s="42" t="e">
        <f t="shared" si="4"/>
        <v>#VALUE!</v>
      </c>
      <c r="Z121" s="42" t="e">
        <v>#VALUE!</v>
      </c>
      <c r="AA121" s="42" t="e">
        <v>#VALUE!</v>
      </c>
      <c r="AB121" s="42" t="e">
        <v>#VALUE!</v>
      </c>
      <c r="AC121" s="42" t="e">
        <v>#VALUE!</v>
      </c>
      <c r="AD121" s="42" t="e">
        <v>#VALUE!</v>
      </c>
      <c r="AE121" s="50" t="e">
        <v>#VALUE!</v>
      </c>
      <c r="AF121" s="42" t="e">
        <v>#VALUE!</v>
      </c>
      <c r="AG121" s="42" t="e">
        <v>#VALUE!</v>
      </c>
      <c r="AH121" s="42" t="e">
        <v>#VALUE!</v>
      </c>
      <c r="AI121" s="42" t="e">
        <v>#VALUE!</v>
      </c>
      <c r="AJ121" s="42" t="e">
        <v>#VALUE!</v>
      </c>
      <c r="AK121" s="42" t="e">
        <v>#VALUE!</v>
      </c>
      <c r="AL121" s="42" t="e">
        <v>#VALUE!</v>
      </c>
      <c r="AM121" s="42" t="e">
        <v>#VALUE!</v>
      </c>
      <c r="AN121" s="42" t="e">
        <v>#VALUE!</v>
      </c>
      <c r="AP121" s="51" t="e">
        <f t="shared" si="5"/>
        <v>#VALUE!</v>
      </c>
      <c r="AQ121" s="42" t="e">
        <v>#VALUE!</v>
      </c>
      <c r="AR121" s="42" t="e">
        <v>#VALUE!</v>
      </c>
      <c r="AS121" s="42" t="e">
        <v>#VALUE!</v>
      </c>
      <c r="AT121" s="42" t="e">
        <v>#VALUE!</v>
      </c>
      <c r="AU121" s="42" t="e">
        <v>#VALUE!</v>
      </c>
      <c r="AV121" s="50" t="e">
        <v>#VALUE!</v>
      </c>
      <c r="AW121" s="42" t="e">
        <v>#VALUE!</v>
      </c>
      <c r="AX121" s="42" t="e">
        <v>#VALUE!</v>
      </c>
      <c r="AY121" s="42" t="e">
        <v>#VALUE!</v>
      </c>
      <c r="AZ121" s="42" t="e">
        <v>#VALUE!</v>
      </c>
      <c r="BA121" s="42" t="e">
        <v>#VALUE!</v>
      </c>
      <c r="BB121" s="42" t="e">
        <v>#VALUE!</v>
      </c>
      <c r="BC121" s="42" t="e">
        <v>#VALUE!</v>
      </c>
      <c r="BD121" s="42" t="e">
        <v>#VALUE!</v>
      </c>
      <c r="BE121" s="42" t="e">
        <v>#VALUE!</v>
      </c>
    </row>
    <row r="122" spans="1:57" ht="13.5" customHeight="1" x14ac:dyDescent="0.3">
      <c r="A122" s="93" t="s">
        <v>13</v>
      </c>
      <c r="B122" s="101" t="s">
        <v>32</v>
      </c>
      <c r="C122" s="95">
        <v>7</v>
      </c>
      <c r="D122" s="421" t="s">
        <v>347</v>
      </c>
      <c r="E122" s="38" t="s">
        <v>85</v>
      </c>
      <c r="F122" s="39" t="e">
        <f t="shared" si="3"/>
        <v>#REF!</v>
      </c>
      <c r="H122" s="37" t="e">
        <v>#REF!</v>
      </c>
      <c r="I122" s="37" t="e">
        <v>#REF!</v>
      </c>
      <c r="J122" s="37" t="e">
        <v>#REF!</v>
      </c>
      <c r="K122" s="37" t="e">
        <v>#REF!</v>
      </c>
      <c r="L122" s="37" t="e">
        <v>#REF!</v>
      </c>
      <c r="M122" s="37" t="e">
        <v>#REF!</v>
      </c>
      <c r="N122" s="37" t="e">
        <v>#REF!</v>
      </c>
      <c r="O122" s="37" t="e">
        <v>#REF!</v>
      </c>
      <c r="P122" s="37" t="e">
        <v>#REF!</v>
      </c>
      <c r="Q122" s="37" t="e">
        <v>#REF!</v>
      </c>
      <c r="R122" s="37" t="e">
        <v>#REF!</v>
      </c>
      <c r="S122" s="37" t="e">
        <v>#REF!</v>
      </c>
      <c r="T122" s="37" t="e">
        <v>#REF!</v>
      </c>
      <c r="U122" s="37" t="e">
        <v>#REF!</v>
      </c>
      <c r="V122" s="37" t="e">
        <v>#REF!</v>
      </c>
      <c r="Y122" s="42" t="e">
        <f t="shared" si="4"/>
        <v>#VALUE!</v>
      </c>
      <c r="Z122" s="42" t="e">
        <v>#VALUE!</v>
      </c>
      <c r="AA122" s="42" t="e">
        <v>#VALUE!</v>
      </c>
      <c r="AB122" s="42" t="e">
        <v>#VALUE!</v>
      </c>
      <c r="AC122" s="42" t="e">
        <v>#VALUE!</v>
      </c>
      <c r="AD122" s="42" t="e">
        <v>#VALUE!</v>
      </c>
      <c r="AE122" s="50" t="e">
        <v>#VALUE!</v>
      </c>
      <c r="AF122" s="42" t="e">
        <v>#VALUE!</v>
      </c>
      <c r="AG122" s="42" t="e">
        <v>#VALUE!</v>
      </c>
      <c r="AH122" s="42" t="e">
        <v>#VALUE!</v>
      </c>
      <c r="AI122" s="42" t="e">
        <v>#VALUE!</v>
      </c>
      <c r="AJ122" s="42" t="e">
        <v>#VALUE!</v>
      </c>
      <c r="AK122" s="42" t="e">
        <v>#VALUE!</v>
      </c>
      <c r="AL122" s="42" t="e">
        <v>#VALUE!</v>
      </c>
      <c r="AM122" s="42" t="e">
        <v>#VALUE!</v>
      </c>
      <c r="AN122" s="42" t="e">
        <v>#VALUE!</v>
      </c>
      <c r="AP122" s="51" t="e">
        <f t="shared" si="5"/>
        <v>#VALUE!</v>
      </c>
      <c r="AQ122" s="42" t="e">
        <v>#VALUE!</v>
      </c>
      <c r="AR122" s="42" t="e">
        <v>#VALUE!</v>
      </c>
      <c r="AS122" s="42" t="e">
        <v>#VALUE!</v>
      </c>
      <c r="AT122" s="42" t="e">
        <v>#VALUE!</v>
      </c>
      <c r="AU122" s="42" t="e">
        <v>#VALUE!</v>
      </c>
      <c r="AV122" s="50" t="e">
        <v>#VALUE!</v>
      </c>
      <c r="AW122" s="42" t="e">
        <v>#VALUE!</v>
      </c>
      <c r="AX122" s="42" t="e">
        <v>#VALUE!</v>
      </c>
      <c r="AY122" s="42" t="e">
        <v>#VALUE!</v>
      </c>
      <c r="AZ122" s="42" t="e">
        <v>#VALUE!</v>
      </c>
      <c r="BA122" s="42" t="e">
        <v>#VALUE!</v>
      </c>
      <c r="BB122" s="42" t="e">
        <v>#VALUE!</v>
      </c>
      <c r="BC122" s="42" t="e">
        <v>#VALUE!</v>
      </c>
      <c r="BD122" s="42" t="e">
        <v>#VALUE!</v>
      </c>
      <c r="BE122" s="42" t="e">
        <v>#VALUE!</v>
      </c>
    </row>
    <row r="123" spans="1:57" ht="13.5" customHeight="1" x14ac:dyDescent="0.3">
      <c r="A123" s="93" t="s">
        <v>13</v>
      </c>
      <c r="B123" s="101" t="s">
        <v>32</v>
      </c>
      <c r="C123" s="95">
        <v>8</v>
      </c>
      <c r="D123" s="421" t="s">
        <v>218</v>
      </c>
      <c r="E123" s="38" t="s">
        <v>85</v>
      </c>
      <c r="F123" s="39" t="e">
        <f t="shared" si="3"/>
        <v>#REF!</v>
      </c>
      <c r="H123" s="37" t="e">
        <v>#REF!</v>
      </c>
      <c r="I123" s="37" t="e">
        <v>#REF!</v>
      </c>
      <c r="J123" s="37" t="e">
        <v>#REF!</v>
      </c>
      <c r="K123" s="37" t="e">
        <v>#REF!</v>
      </c>
      <c r="L123" s="37" t="e">
        <v>#REF!</v>
      </c>
      <c r="M123" s="37" t="e">
        <v>#REF!</v>
      </c>
      <c r="N123" s="37" t="e">
        <v>#REF!</v>
      </c>
      <c r="O123" s="37" t="e">
        <v>#REF!</v>
      </c>
      <c r="P123" s="37" t="e">
        <v>#REF!</v>
      </c>
      <c r="Q123" s="37" t="e">
        <v>#REF!</v>
      </c>
      <c r="R123" s="37" t="e">
        <v>#REF!</v>
      </c>
      <c r="S123" s="37" t="e">
        <v>#REF!</v>
      </c>
      <c r="T123" s="37" t="e">
        <v>#REF!</v>
      </c>
      <c r="U123" s="37" t="e">
        <v>#REF!</v>
      </c>
      <c r="V123" s="37" t="e">
        <v>#REF!</v>
      </c>
      <c r="Y123" s="42" t="e">
        <f t="shared" si="4"/>
        <v>#VALUE!</v>
      </c>
      <c r="Z123" s="42" t="e">
        <v>#VALUE!</v>
      </c>
      <c r="AA123" s="42" t="e">
        <v>#VALUE!</v>
      </c>
      <c r="AB123" s="42" t="e">
        <v>#VALUE!</v>
      </c>
      <c r="AC123" s="42" t="e">
        <v>#VALUE!</v>
      </c>
      <c r="AD123" s="42" t="e">
        <v>#VALUE!</v>
      </c>
      <c r="AE123" s="50" t="e">
        <v>#VALUE!</v>
      </c>
      <c r="AF123" s="42" t="e">
        <v>#VALUE!</v>
      </c>
      <c r="AG123" s="42" t="e">
        <v>#VALUE!</v>
      </c>
      <c r="AH123" s="42" t="e">
        <v>#VALUE!</v>
      </c>
      <c r="AI123" s="42" t="e">
        <v>#VALUE!</v>
      </c>
      <c r="AJ123" s="42" t="e">
        <v>#VALUE!</v>
      </c>
      <c r="AK123" s="42" t="e">
        <v>#VALUE!</v>
      </c>
      <c r="AL123" s="42" t="e">
        <v>#VALUE!</v>
      </c>
      <c r="AM123" s="42" t="e">
        <v>#VALUE!</v>
      </c>
      <c r="AN123" s="42" t="e">
        <v>#VALUE!</v>
      </c>
      <c r="AP123" s="51" t="e">
        <f t="shared" si="5"/>
        <v>#VALUE!</v>
      </c>
      <c r="AQ123" s="42" t="e">
        <v>#VALUE!</v>
      </c>
      <c r="AR123" s="42" t="e">
        <v>#VALUE!</v>
      </c>
      <c r="AS123" s="42" t="e">
        <v>#VALUE!</v>
      </c>
      <c r="AT123" s="42" t="e">
        <v>#VALUE!</v>
      </c>
      <c r="AU123" s="42" t="e">
        <v>#VALUE!</v>
      </c>
      <c r="AV123" s="50" t="e">
        <v>#VALUE!</v>
      </c>
      <c r="AW123" s="42" t="e">
        <v>#VALUE!</v>
      </c>
      <c r="AX123" s="42" t="e">
        <v>#VALUE!</v>
      </c>
      <c r="AY123" s="42" t="e">
        <v>#VALUE!</v>
      </c>
      <c r="AZ123" s="42" t="e">
        <v>#VALUE!</v>
      </c>
      <c r="BA123" s="42" t="e">
        <v>#VALUE!</v>
      </c>
      <c r="BB123" s="42" t="e">
        <v>#VALUE!</v>
      </c>
      <c r="BC123" s="42" t="e">
        <v>#VALUE!</v>
      </c>
      <c r="BD123" s="42" t="e">
        <v>#VALUE!</v>
      </c>
      <c r="BE123" s="42" t="e">
        <v>#VALUE!</v>
      </c>
    </row>
    <row r="124" spans="1:57" ht="13.5" customHeight="1" x14ac:dyDescent="0.3">
      <c r="A124" s="93" t="s">
        <v>13</v>
      </c>
      <c r="B124" s="101" t="s">
        <v>32</v>
      </c>
      <c r="C124" s="95">
        <v>9</v>
      </c>
      <c r="D124" s="421" t="s">
        <v>107</v>
      </c>
      <c r="E124" s="38" t="s">
        <v>85</v>
      </c>
      <c r="F124" s="39" t="e">
        <f t="shared" si="3"/>
        <v>#REF!</v>
      </c>
      <c r="H124" s="37" t="e">
        <v>#REF!</v>
      </c>
      <c r="I124" s="37" t="e">
        <v>#REF!</v>
      </c>
      <c r="J124" s="37" t="e">
        <v>#REF!</v>
      </c>
      <c r="K124" s="37" t="e">
        <v>#REF!</v>
      </c>
      <c r="L124" s="37" t="e">
        <v>#REF!</v>
      </c>
      <c r="M124" s="37" t="e">
        <v>#REF!</v>
      </c>
      <c r="N124" s="37" t="e">
        <v>#REF!</v>
      </c>
      <c r="O124" s="37" t="e">
        <v>#REF!</v>
      </c>
      <c r="P124" s="37" t="e">
        <v>#REF!</v>
      </c>
      <c r="Q124" s="37" t="e">
        <v>#REF!</v>
      </c>
      <c r="R124" s="37" t="e">
        <v>#REF!</v>
      </c>
      <c r="S124" s="37" t="e">
        <v>#REF!</v>
      </c>
      <c r="T124" s="37" t="e">
        <v>#REF!</v>
      </c>
      <c r="U124" s="37" t="e">
        <v>#REF!</v>
      </c>
      <c r="V124" s="37" t="e">
        <v>#REF!</v>
      </c>
      <c r="Y124" s="42" t="e">
        <f t="shared" si="4"/>
        <v>#VALUE!</v>
      </c>
      <c r="Z124" s="42" t="e">
        <v>#VALUE!</v>
      </c>
      <c r="AA124" s="42" t="e">
        <v>#VALUE!</v>
      </c>
      <c r="AB124" s="42" t="e">
        <v>#VALUE!</v>
      </c>
      <c r="AC124" s="42" t="e">
        <v>#VALUE!</v>
      </c>
      <c r="AD124" s="42" t="e">
        <v>#VALUE!</v>
      </c>
      <c r="AE124" s="50" t="e">
        <v>#VALUE!</v>
      </c>
      <c r="AF124" s="42" t="e">
        <v>#VALUE!</v>
      </c>
      <c r="AG124" s="42" t="e">
        <v>#VALUE!</v>
      </c>
      <c r="AH124" s="42" t="e">
        <v>#VALUE!</v>
      </c>
      <c r="AI124" s="42" t="e">
        <v>#VALUE!</v>
      </c>
      <c r="AJ124" s="42" t="e">
        <v>#VALUE!</v>
      </c>
      <c r="AK124" s="42" t="e">
        <v>#VALUE!</v>
      </c>
      <c r="AL124" s="42" t="e">
        <v>#VALUE!</v>
      </c>
      <c r="AM124" s="42" t="e">
        <v>#VALUE!</v>
      </c>
      <c r="AN124" s="42" t="e">
        <v>#VALUE!</v>
      </c>
      <c r="AP124" s="51" t="e">
        <f t="shared" si="5"/>
        <v>#VALUE!</v>
      </c>
      <c r="AQ124" s="42" t="e">
        <v>#VALUE!</v>
      </c>
      <c r="AR124" s="42" t="e">
        <v>#VALUE!</v>
      </c>
      <c r="AS124" s="42" t="e">
        <v>#VALUE!</v>
      </c>
      <c r="AT124" s="42" t="e">
        <v>#VALUE!</v>
      </c>
      <c r="AU124" s="42" t="e">
        <v>#VALUE!</v>
      </c>
      <c r="AV124" s="50" t="e">
        <v>#VALUE!</v>
      </c>
      <c r="AW124" s="42" t="e">
        <v>#VALUE!</v>
      </c>
      <c r="AX124" s="42" t="e">
        <v>#VALUE!</v>
      </c>
      <c r="AY124" s="42" t="e">
        <v>#VALUE!</v>
      </c>
      <c r="AZ124" s="42" t="e">
        <v>#VALUE!</v>
      </c>
      <c r="BA124" s="42" t="e">
        <v>#VALUE!</v>
      </c>
      <c r="BB124" s="42" t="e">
        <v>#VALUE!</v>
      </c>
      <c r="BC124" s="42" t="e">
        <v>#VALUE!</v>
      </c>
      <c r="BD124" s="42" t="e">
        <v>#VALUE!</v>
      </c>
      <c r="BE124" s="42" t="e">
        <v>#VALUE!</v>
      </c>
    </row>
    <row r="125" spans="1:57" ht="13.5" customHeight="1" x14ac:dyDescent="0.3">
      <c r="A125" s="93" t="s">
        <v>13</v>
      </c>
      <c r="B125" s="101" t="s">
        <v>32</v>
      </c>
      <c r="C125" s="95">
        <v>10</v>
      </c>
      <c r="D125" s="102" t="s">
        <v>423</v>
      </c>
      <c r="E125" s="38" t="s">
        <v>85</v>
      </c>
      <c r="F125" s="39" t="e">
        <f t="shared" si="3"/>
        <v>#REF!</v>
      </c>
      <c r="H125" s="37" t="e">
        <v>#REF!</v>
      </c>
      <c r="I125" s="37" t="e">
        <v>#REF!</v>
      </c>
      <c r="J125" s="37" t="e">
        <v>#REF!</v>
      </c>
      <c r="K125" s="37" t="e">
        <v>#REF!</v>
      </c>
      <c r="L125" s="37" t="e">
        <v>#REF!</v>
      </c>
      <c r="M125" s="37" t="e">
        <v>#REF!</v>
      </c>
      <c r="N125" s="37" t="e">
        <v>#REF!</v>
      </c>
      <c r="O125" s="37" t="e">
        <v>#REF!</v>
      </c>
      <c r="P125" s="37" t="e">
        <v>#REF!</v>
      </c>
      <c r="Q125" s="37" t="e">
        <v>#REF!</v>
      </c>
      <c r="R125" s="37" t="e">
        <v>#REF!</v>
      </c>
      <c r="S125" s="37" t="e">
        <v>#REF!</v>
      </c>
      <c r="T125" s="37" t="e">
        <v>#REF!</v>
      </c>
      <c r="U125" s="37" t="e">
        <v>#REF!</v>
      </c>
      <c r="V125" s="37" t="e">
        <v>#REF!</v>
      </c>
      <c r="Y125" s="42" t="e">
        <f t="shared" si="4"/>
        <v>#VALUE!</v>
      </c>
      <c r="Z125" s="42" t="e">
        <v>#VALUE!</v>
      </c>
      <c r="AA125" s="42" t="e">
        <v>#VALUE!</v>
      </c>
      <c r="AB125" s="42" t="e">
        <v>#VALUE!</v>
      </c>
      <c r="AC125" s="42" t="e">
        <v>#VALUE!</v>
      </c>
      <c r="AD125" s="42" t="e">
        <v>#VALUE!</v>
      </c>
      <c r="AE125" s="50" t="e">
        <v>#VALUE!</v>
      </c>
      <c r="AF125" s="42" t="e">
        <v>#VALUE!</v>
      </c>
      <c r="AG125" s="42" t="e">
        <v>#VALUE!</v>
      </c>
      <c r="AH125" s="42" t="e">
        <v>#VALUE!</v>
      </c>
      <c r="AI125" s="42" t="e">
        <v>#VALUE!</v>
      </c>
      <c r="AJ125" s="42" t="e">
        <v>#VALUE!</v>
      </c>
      <c r="AK125" s="42" t="e">
        <v>#VALUE!</v>
      </c>
      <c r="AL125" s="42" t="e">
        <v>#VALUE!</v>
      </c>
      <c r="AM125" s="42" t="e">
        <v>#VALUE!</v>
      </c>
      <c r="AN125" s="42" t="e">
        <v>#VALUE!</v>
      </c>
      <c r="AP125" s="51" t="e">
        <f t="shared" si="5"/>
        <v>#VALUE!</v>
      </c>
      <c r="AQ125" s="42" t="e">
        <v>#VALUE!</v>
      </c>
      <c r="AR125" s="42" t="e">
        <v>#VALUE!</v>
      </c>
      <c r="AS125" s="42" t="e">
        <v>#VALUE!</v>
      </c>
      <c r="AT125" s="42" t="e">
        <v>#VALUE!</v>
      </c>
      <c r="AU125" s="42" t="e">
        <v>#VALUE!</v>
      </c>
      <c r="AV125" s="50" t="e">
        <v>#VALUE!</v>
      </c>
      <c r="AW125" s="42" t="e">
        <v>#VALUE!</v>
      </c>
      <c r="AX125" s="42" t="e">
        <v>#VALUE!</v>
      </c>
      <c r="AY125" s="42" t="e">
        <v>#VALUE!</v>
      </c>
      <c r="AZ125" s="42" t="e">
        <v>#VALUE!</v>
      </c>
      <c r="BA125" s="42" t="e">
        <v>#VALUE!</v>
      </c>
      <c r="BB125" s="42" t="e">
        <v>#VALUE!</v>
      </c>
      <c r="BC125" s="42" t="e">
        <v>#VALUE!</v>
      </c>
      <c r="BD125" s="42" t="e">
        <v>#VALUE!</v>
      </c>
      <c r="BE125" s="42" t="e">
        <v>#VALUE!</v>
      </c>
    </row>
    <row r="126" spans="1:57" ht="13.5" customHeight="1" x14ac:dyDescent="0.3">
      <c r="A126" s="93" t="s">
        <v>13</v>
      </c>
      <c r="B126" s="101" t="s">
        <v>32</v>
      </c>
      <c r="C126" s="95">
        <v>11</v>
      </c>
      <c r="D126" s="421"/>
      <c r="E126" s="38" t="s">
        <v>85</v>
      </c>
      <c r="F126" s="39" t="e">
        <f t="shared" si="3"/>
        <v>#REF!</v>
      </c>
      <c r="H126" s="37" t="e">
        <v>#REF!</v>
      </c>
      <c r="I126" s="37" t="e">
        <v>#REF!</v>
      </c>
      <c r="J126" s="37" t="e">
        <v>#REF!</v>
      </c>
      <c r="K126" s="37" t="e">
        <v>#REF!</v>
      </c>
      <c r="L126" s="37" t="e">
        <v>#REF!</v>
      </c>
      <c r="M126" s="37" t="e">
        <v>#REF!</v>
      </c>
      <c r="N126" s="37" t="e">
        <v>#REF!</v>
      </c>
      <c r="O126" s="37" t="e">
        <v>#REF!</v>
      </c>
      <c r="P126" s="37" t="e">
        <v>#REF!</v>
      </c>
      <c r="Q126" s="37" t="e">
        <v>#REF!</v>
      </c>
      <c r="R126" s="37" t="e">
        <v>#REF!</v>
      </c>
      <c r="S126" s="37" t="e">
        <v>#REF!</v>
      </c>
      <c r="T126" s="37" t="e">
        <v>#REF!</v>
      </c>
      <c r="U126" s="37" t="e">
        <v>#REF!</v>
      </c>
      <c r="V126" s="37" t="e">
        <v>#REF!</v>
      </c>
      <c r="Y126" s="42" t="e">
        <f t="shared" si="4"/>
        <v>#VALUE!</v>
      </c>
      <c r="Z126" s="42" t="e">
        <v>#VALUE!</v>
      </c>
      <c r="AA126" s="42" t="e">
        <v>#VALUE!</v>
      </c>
      <c r="AB126" s="42" t="e">
        <v>#VALUE!</v>
      </c>
      <c r="AC126" s="42" t="e">
        <v>#VALUE!</v>
      </c>
      <c r="AD126" s="42" t="e">
        <v>#VALUE!</v>
      </c>
      <c r="AE126" s="50" t="e">
        <v>#VALUE!</v>
      </c>
      <c r="AF126" s="42" t="e">
        <v>#VALUE!</v>
      </c>
      <c r="AG126" s="42" t="e">
        <v>#VALUE!</v>
      </c>
      <c r="AH126" s="42" t="e">
        <v>#VALUE!</v>
      </c>
      <c r="AI126" s="42" t="e">
        <v>#VALUE!</v>
      </c>
      <c r="AJ126" s="42" t="e">
        <v>#VALUE!</v>
      </c>
      <c r="AK126" s="42" t="e">
        <v>#VALUE!</v>
      </c>
      <c r="AL126" s="42" t="e">
        <v>#VALUE!</v>
      </c>
      <c r="AM126" s="42" t="e">
        <v>#VALUE!</v>
      </c>
      <c r="AN126" s="42" t="e">
        <v>#VALUE!</v>
      </c>
      <c r="AP126" s="51" t="e">
        <f t="shared" si="5"/>
        <v>#VALUE!</v>
      </c>
      <c r="AQ126" s="42" t="e">
        <v>#VALUE!</v>
      </c>
      <c r="AR126" s="42" t="e">
        <v>#VALUE!</v>
      </c>
      <c r="AS126" s="42" t="e">
        <v>#VALUE!</v>
      </c>
      <c r="AT126" s="42" t="e">
        <v>#VALUE!</v>
      </c>
      <c r="AU126" s="42" t="e">
        <v>#VALUE!</v>
      </c>
      <c r="AV126" s="50" t="e">
        <v>#VALUE!</v>
      </c>
      <c r="AW126" s="42" t="e">
        <v>#VALUE!</v>
      </c>
      <c r="AX126" s="42" t="e">
        <v>#VALUE!</v>
      </c>
      <c r="AY126" s="42" t="e">
        <v>#VALUE!</v>
      </c>
      <c r="AZ126" s="42" t="e">
        <v>#VALUE!</v>
      </c>
      <c r="BA126" s="42" t="e">
        <v>#VALUE!</v>
      </c>
      <c r="BB126" s="42" t="e">
        <v>#VALUE!</v>
      </c>
      <c r="BC126" s="42" t="e">
        <v>#VALUE!</v>
      </c>
      <c r="BD126" s="42" t="e">
        <v>#VALUE!</v>
      </c>
      <c r="BE126" s="42" t="e">
        <v>#VALUE!</v>
      </c>
    </row>
    <row r="127" spans="1:57" ht="13.5" customHeight="1" x14ac:dyDescent="0.3">
      <c r="A127" s="93" t="s">
        <v>13</v>
      </c>
      <c r="B127" s="101" t="s">
        <v>32</v>
      </c>
      <c r="C127" s="95">
        <v>12</v>
      </c>
      <c r="D127" s="159" t="s">
        <v>87</v>
      </c>
      <c r="E127" s="38" t="s">
        <v>85</v>
      </c>
      <c r="F127" s="39" t="e">
        <f t="shared" si="3"/>
        <v>#REF!</v>
      </c>
      <c r="H127" s="37" t="e">
        <v>#REF!</v>
      </c>
      <c r="I127" s="37" t="e">
        <v>#REF!</v>
      </c>
      <c r="J127" s="37" t="e">
        <v>#REF!</v>
      </c>
      <c r="K127" s="37" t="e">
        <v>#REF!</v>
      </c>
      <c r="L127" s="37" t="e">
        <v>#REF!</v>
      </c>
      <c r="M127" s="37" t="e">
        <v>#REF!</v>
      </c>
      <c r="N127" s="37" t="e">
        <v>#REF!</v>
      </c>
      <c r="O127" s="37" t="e">
        <v>#REF!</v>
      </c>
      <c r="P127" s="37" t="e">
        <v>#REF!</v>
      </c>
      <c r="Q127" s="37" t="e">
        <v>#REF!</v>
      </c>
      <c r="R127" s="37" t="e">
        <v>#REF!</v>
      </c>
      <c r="S127" s="37" t="e">
        <v>#REF!</v>
      </c>
      <c r="T127" s="37" t="e">
        <v>#REF!</v>
      </c>
      <c r="U127" s="37" t="e">
        <v>#REF!</v>
      </c>
      <c r="V127" s="37" t="e">
        <v>#REF!</v>
      </c>
      <c r="Y127" s="42" t="e">
        <f t="shared" si="4"/>
        <v>#VALUE!</v>
      </c>
      <c r="Z127" s="42" t="e">
        <v>#VALUE!</v>
      </c>
      <c r="AA127" s="42" t="e">
        <v>#VALUE!</v>
      </c>
      <c r="AB127" s="42" t="e">
        <v>#VALUE!</v>
      </c>
      <c r="AC127" s="42" t="e">
        <v>#VALUE!</v>
      </c>
      <c r="AD127" s="42" t="e">
        <v>#VALUE!</v>
      </c>
      <c r="AE127" s="50" t="e">
        <v>#VALUE!</v>
      </c>
      <c r="AF127" s="42" t="e">
        <v>#VALUE!</v>
      </c>
      <c r="AG127" s="42" t="e">
        <v>#VALUE!</v>
      </c>
      <c r="AH127" s="42" t="e">
        <v>#VALUE!</v>
      </c>
      <c r="AI127" s="42" t="e">
        <v>#VALUE!</v>
      </c>
      <c r="AJ127" s="42" t="e">
        <v>#VALUE!</v>
      </c>
      <c r="AK127" s="42" t="e">
        <v>#VALUE!</v>
      </c>
      <c r="AL127" s="42" t="e">
        <v>#VALUE!</v>
      </c>
      <c r="AM127" s="42" t="e">
        <v>#VALUE!</v>
      </c>
      <c r="AN127" s="42" t="e">
        <v>#VALUE!</v>
      </c>
      <c r="AP127" s="51" t="e">
        <f t="shared" si="5"/>
        <v>#VALUE!</v>
      </c>
      <c r="AQ127" s="42" t="e">
        <v>#VALUE!</v>
      </c>
      <c r="AR127" s="42" t="e">
        <v>#VALUE!</v>
      </c>
      <c r="AS127" s="42" t="e">
        <v>#VALUE!</v>
      </c>
      <c r="AT127" s="42" t="e">
        <v>#VALUE!</v>
      </c>
      <c r="AU127" s="42" t="e">
        <v>#VALUE!</v>
      </c>
      <c r="AV127" s="50" t="e">
        <v>#VALUE!</v>
      </c>
      <c r="AW127" s="42" t="e">
        <v>#VALUE!</v>
      </c>
      <c r="AX127" s="42" t="e">
        <v>#VALUE!</v>
      </c>
      <c r="AY127" s="42" t="e">
        <v>#VALUE!</v>
      </c>
      <c r="AZ127" s="42" t="e">
        <v>#VALUE!</v>
      </c>
      <c r="BA127" s="42" t="e">
        <v>#VALUE!</v>
      </c>
      <c r="BB127" s="42" t="e">
        <v>#VALUE!</v>
      </c>
      <c r="BC127" s="42" t="e">
        <v>#VALUE!</v>
      </c>
      <c r="BD127" s="42" t="e">
        <v>#VALUE!</v>
      </c>
      <c r="BE127" s="42" t="e">
        <v>#VALUE!</v>
      </c>
    </row>
    <row r="128" spans="1:57" ht="13.5" customHeight="1" x14ac:dyDescent="0.3">
      <c r="A128" s="93" t="s">
        <v>13</v>
      </c>
      <c r="B128" s="101" t="s">
        <v>32</v>
      </c>
      <c r="C128" s="95">
        <v>13</v>
      </c>
      <c r="D128" s="159" t="s">
        <v>87</v>
      </c>
      <c r="E128" s="38" t="s">
        <v>85</v>
      </c>
      <c r="F128" s="39" t="e">
        <f t="shared" si="3"/>
        <v>#REF!</v>
      </c>
      <c r="H128" s="37" t="e">
        <v>#REF!</v>
      </c>
      <c r="I128" s="37" t="e">
        <v>#REF!</v>
      </c>
      <c r="J128" s="37" t="e">
        <v>#REF!</v>
      </c>
      <c r="K128" s="37" t="e">
        <v>#REF!</v>
      </c>
      <c r="L128" s="37" t="e">
        <v>#REF!</v>
      </c>
      <c r="M128" s="37" t="e">
        <v>#REF!</v>
      </c>
      <c r="N128" s="37" t="e">
        <v>#REF!</v>
      </c>
      <c r="O128" s="37" t="e">
        <v>#REF!</v>
      </c>
      <c r="P128" s="37" t="e">
        <v>#REF!</v>
      </c>
      <c r="Q128" s="37" t="e">
        <v>#REF!</v>
      </c>
      <c r="R128" s="37" t="e">
        <v>#REF!</v>
      </c>
      <c r="S128" s="37" t="e">
        <v>#REF!</v>
      </c>
      <c r="T128" s="37" t="e">
        <v>#REF!</v>
      </c>
      <c r="U128" s="37" t="e">
        <v>#REF!</v>
      </c>
      <c r="V128" s="37" t="e">
        <v>#REF!</v>
      </c>
      <c r="Y128" s="42" t="e">
        <f t="shared" si="4"/>
        <v>#VALUE!</v>
      </c>
      <c r="Z128" s="42" t="e">
        <v>#VALUE!</v>
      </c>
      <c r="AA128" s="42" t="e">
        <v>#VALUE!</v>
      </c>
      <c r="AB128" s="42" t="e">
        <v>#VALUE!</v>
      </c>
      <c r="AC128" s="42" t="e">
        <v>#VALUE!</v>
      </c>
      <c r="AD128" s="42" t="e">
        <v>#VALUE!</v>
      </c>
      <c r="AE128" s="50" t="e">
        <v>#VALUE!</v>
      </c>
      <c r="AF128" s="42" t="e">
        <v>#VALUE!</v>
      </c>
      <c r="AG128" s="42" t="e">
        <v>#VALUE!</v>
      </c>
      <c r="AH128" s="42" t="e">
        <v>#VALUE!</v>
      </c>
      <c r="AI128" s="42" t="e">
        <v>#VALUE!</v>
      </c>
      <c r="AJ128" s="42" t="e">
        <v>#VALUE!</v>
      </c>
      <c r="AK128" s="42" t="e">
        <v>#VALUE!</v>
      </c>
      <c r="AL128" s="42" t="e">
        <v>#VALUE!</v>
      </c>
      <c r="AM128" s="42" t="e">
        <v>#VALUE!</v>
      </c>
      <c r="AN128" s="42" t="e">
        <v>#VALUE!</v>
      </c>
      <c r="AP128" s="51" t="e">
        <f t="shared" si="5"/>
        <v>#VALUE!</v>
      </c>
      <c r="AQ128" s="42" t="e">
        <v>#VALUE!</v>
      </c>
      <c r="AR128" s="42" t="e">
        <v>#VALUE!</v>
      </c>
      <c r="AS128" s="42" t="e">
        <v>#VALUE!</v>
      </c>
      <c r="AT128" s="42" t="e">
        <v>#VALUE!</v>
      </c>
      <c r="AU128" s="42" t="e">
        <v>#VALUE!</v>
      </c>
      <c r="AV128" s="50" t="e">
        <v>#VALUE!</v>
      </c>
      <c r="AW128" s="42" t="e">
        <v>#VALUE!</v>
      </c>
      <c r="AX128" s="42" t="e">
        <v>#VALUE!</v>
      </c>
      <c r="AY128" s="42" t="e">
        <v>#VALUE!</v>
      </c>
      <c r="AZ128" s="42" t="e">
        <v>#VALUE!</v>
      </c>
      <c r="BA128" s="42" t="e">
        <v>#VALUE!</v>
      </c>
      <c r="BB128" s="42" t="e">
        <v>#VALUE!</v>
      </c>
      <c r="BC128" s="42" t="e">
        <v>#VALUE!</v>
      </c>
      <c r="BD128" s="42" t="e">
        <v>#VALUE!</v>
      </c>
      <c r="BE128" s="42" t="e">
        <v>#VALUE!</v>
      </c>
    </row>
    <row r="129" spans="1:57" ht="13.5" customHeight="1" x14ac:dyDescent="0.3">
      <c r="A129" s="93" t="s">
        <v>13</v>
      </c>
      <c r="B129" s="101" t="s">
        <v>32</v>
      </c>
      <c r="C129" s="95">
        <v>14</v>
      </c>
      <c r="D129" s="159" t="s">
        <v>87</v>
      </c>
      <c r="E129" s="38" t="s">
        <v>85</v>
      </c>
      <c r="F129" s="39" t="e">
        <f t="shared" si="3"/>
        <v>#REF!</v>
      </c>
      <c r="H129" s="37" t="e">
        <v>#REF!</v>
      </c>
      <c r="I129" s="37" t="e">
        <v>#REF!</v>
      </c>
      <c r="J129" s="37" t="e">
        <v>#REF!</v>
      </c>
      <c r="K129" s="37" t="e">
        <v>#REF!</v>
      </c>
      <c r="L129" s="37" t="e">
        <v>#REF!</v>
      </c>
      <c r="M129" s="37" t="e">
        <v>#REF!</v>
      </c>
      <c r="N129" s="37" t="e">
        <v>#REF!</v>
      </c>
      <c r="O129" s="37" t="e">
        <v>#REF!</v>
      </c>
      <c r="P129" s="37" t="e">
        <v>#REF!</v>
      </c>
      <c r="Q129" s="37" t="e">
        <v>#REF!</v>
      </c>
      <c r="R129" s="37" t="e">
        <v>#REF!</v>
      </c>
      <c r="S129" s="37" t="e">
        <v>#REF!</v>
      </c>
      <c r="T129" s="37" t="e">
        <v>#REF!</v>
      </c>
      <c r="U129" s="37" t="e">
        <v>#REF!</v>
      </c>
      <c r="V129" s="37" t="e">
        <v>#REF!</v>
      </c>
      <c r="Y129" s="42" t="e">
        <f t="shared" si="4"/>
        <v>#VALUE!</v>
      </c>
      <c r="Z129" s="42" t="e">
        <v>#VALUE!</v>
      </c>
      <c r="AA129" s="42" t="e">
        <v>#VALUE!</v>
      </c>
      <c r="AB129" s="42" t="e">
        <v>#VALUE!</v>
      </c>
      <c r="AC129" s="42" t="e">
        <v>#VALUE!</v>
      </c>
      <c r="AD129" s="42" t="e">
        <v>#VALUE!</v>
      </c>
      <c r="AE129" s="50" t="e">
        <v>#VALUE!</v>
      </c>
      <c r="AF129" s="42" t="e">
        <v>#VALUE!</v>
      </c>
      <c r="AG129" s="42" t="e">
        <v>#VALUE!</v>
      </c>
      <c r="AH129" s="42" t="e">
        <v>#VALUE!</v>
      </c>
      <c r="AI129" s="42" t="e">
        <v>#VALUE!</v>
      </c>
      <c r="AJ129" s="42" t="e">
        <v>#VALUE!</v>
      </c>
      <c r="AK129" s="42" t="e">
        <v>#VALUE!</v>
      </c>
      <c r="AL129" s="42" t="e">
        <v>#VALUE!</v>
      </c>
      <c r="AM129" s="42" t="e">
        <v>#VALUE!</v>
      </c>
      <c r="AN129" s="42" t="e">
        <v>#VALUE!</v>
      </c>
      <c r="AP129" s="51" t="e">
        <f t="shared" si="5"/>
        <v>#VALUE!</v>
      </c>
      <c r="AQ129" s="42" t="e">
        <v>#VALUE!</v>
      </c>
      <c r="AR129" s="42" t="e">
        <v>#VALUE!</v>
      </c>
      <c r="AS129" s="42" t="e">
        <v>#VALUE!</v>
      </c>
      <c r="AT129" s="42" t="e">
        <v>#VALUE!</v>
      </c>
      <c r="AU129" s="42" t="e">
        <v>#VALUE!</v>
      </c>
      <c r="AV129" s="50" t="e">
        <v>#VALUE!</v>
      </c>
      <c r="AW129" s="42" t="e">
        <v>#VALUE!</v>
      </c>
      <c r="AX129" s="42" t="e">
        <v>#VALUE!</v>
      </c>
      <c r="AY129" s="42" t="e">
        <v>#VALUE!</v>
      </c>
      <c r="AZ129" s="42" t="e">
        <v>#VALUE!</v>
      </c>
      <c r="BA129" s="42" t="e">
        <v>#VALUE!</v>
      </c>
      <c r="BB129" s="42" t="e">
        <v>#VALUE!</v>
      </c>
      <c r="BC129" s="42" t="e">
        <v>#VALUE!</v>
      </c>
      <c r="BD129" s="42" t="e">
        <v>#VALUE!</v>
      </c>
      <c r="BE129" s="42" t="e">
        <v>#VALUE!</v>
      </c>
    </row>
    <row r="130" spans="1:57" ht="13.5" customHeight="1" x14ac:dyDescent="0.3">
      <c r="A130" s="93"/>
      <c r="B130" s="93"/>
      <c r="C130" s="93"/>
      <c r="D130" s="159"/>
      <c r="H130" s="37" t="e">
        <v>#REF!</v>
      </c>
      <c r="I130" s="37" t="e">
        <v>#REF!</v>
      </c>
      <c r="J130" s="37" t="e">
        <v>#REF!</v>
      </c>
      <c r="K130" s="37" t="e">
        <v>#REF!</v>
      </c>
      <c r="L130" s="37" t="e">
        <v>#REF!</v>
      </c>
      <c r="M130" s="37" t="e">
        <v>#REF!</v>
      </c>
      <c r="N130" s="37" t="e">
        <v>#REF!</v>
      </c>
      <c r="O130" s="37" t="e">
        <v>#REF!</v>
      </c>
      <c r="P130" s="37" t="e">
        <v>#REF!</v>
      </c>
      <c r="Q130" s="37" t="e">
        <v>#REF!</v>
      </c>
      <c r="R130" s="37" t="e">
        <v>#REF!</v>
      </c>
      <c r="S130" s="37" t="e">
        <v>#REF!</v>
      </c>
      <c r="T130" s="37" t="e">
        <v>#REF!</v>
      </c>
      <c r="U130" s="37" t="e">
        <v>#REF!</v>
      </c>
      <c r="V130" s="37" t="e">
        <v>#REF!</v>
      </c>
      <c r="Y130" s="42" t="e">
        <f t="shared" si="4"/>
        <v>#VALUE!</v>
      </c>
      <c r="Z130" s="42" t="e">
        <v>#VALUE!</v>
      </c>
      <c r="AA130" s="42" t="e">
        <v>#VALUE!</v>
      </c>
      <c r="AB130" s="42" t="e">
        <v>#VALUE!</v>
      </c>
      <c r="AC130" s="42" t="e">
        <v>#VALUE!</v>
      </c>
      <c r="AD130" s="42" t="e">
        <v>#VALUE!</v>
      </c>
      <c r="AE130" s="50" t="e">
        <v>#VALUE!</v>
      </c>
      <c r="AF130" s="42" t="e">
        <v>#VALUE!</v>
      </c>
      <c r="AG130" s="42" t="e">
        <v>#VALUE!</v>
      </c>
      <c r="AH130" s="42" t="e">
        <v>#VALUE!</v>
      </c>
      <c r="AI130" s="42" t="e">
        <v>#VALUE!</v>
      </c>
      <c r="AJ130" s="42" t="e">
        <v>#VALUE!</v>
      </c>
      <c r="AK130" s="42" t="e">
        <v>#VALUE!</v>
      </c>
      <c r="AL130" s="42" t="e">
        <v>#VALUE!</v>
      </c>
      <c r="AM130" s="42" t="e">
        <v>#VALUE!</v>
      </c>
      <c r="AN130" s="42" t="e">
        <v>#VALUE!</v>
      </c>
      <c r="AP130" s="51" t="e">
        <f t="shared" si="5"/>
        <v>#VALUE!</v>
      </c>
      <c r="AQ130" s="42" t="e">
        <v>#VALUE!</v>
      </c>
      <c r="AR130" s="42" t="e">
        <v>#VALUE!</v>
      </c>
      <c r="AS130" s="42" t="e">
        <v>#VALUE!</v>
      </c>
      <c r="AT130" s="42" t="e">
        <v>#VALUE!</v>
      </c>
      <c r="AU130" s="42" t="e">
        <v>#VALUE!</v>
      </c>
      <c r="AV130" s="50" t="e">
        <v>#VALUE!</v>
      </c>
      <c r="AW130" s="42" t="e">
        <v>#VALUE!</v>
      </c>
      <c r="AX130" s="42" t="e">
        <v>#VALUE!</v>
      </c>
      <c r="AY130" s="42" t="e">
        <v>#VALUE!</v>
      </c>
      <c r="AZ130" s="42" t="e">
        <v>#VALUE!</v>
      </c>
      <c r="BA130" s="42" t="e">
        <v>#VALUE!</v>
      </c>
      <c r="BB130" s="42" t="e">
        <v>#VALUE!</v>
      </c>
      <c r="BC130" s="42" t="e">
        <v>#VALUE!</v>
      </c>
      <c r="BD130" s="42" t="e">
        <v>#VALUE!</v>
      </c>
      <c r="BE130" s="42" t="e">
        <v>#VALUE!</v>
      </c>
    </row>
    <row r="131" spans="1:57" ht="13.5" customHeight="1" x14ac:dyDescent="0.3">
      <c r="A131" s="98" t="s">
        <v>108</v>
      </c>
      <c r="B131" s="101"/>
      <c r="C131" s="93"/>
      <c r="D131" s="159" t="s">
        <v>87</v>
      </c>
      <c r="E131" s="38" t="s">
        <v>85</v>
      </c>
      <c r="F131" s="39" t="e">
        <f t="shared" si="3"/>
        <v>#REF!</v>
      </c>
      <c r="H131" s="37" t="e">
        <v>#REF!</v>
      </c>
      <c r="I131" s="37" t="e">
        <v>#REF!</v>
      </c>
      <c r="J131" s="37" t="e">
        <v>#REF!</v>
      </c>
      <c r="K131" s="37" t="e">
        <v>#REF!</v>
      </c>
      <c r="L131" s="37" t="e">
        <v>#REF!</v>
      </c>
      <c r="M131" s="37" t="e">
        <v>#REF!</v>
      </c>
      <c r="N131" s="37" t="e">
        <v>#REF!</v>
      </c>
      <c r="O131" s="37" t="e">
        <v>#REF!</v>
      </c>
      <c r="P131" s="37" t="e">
        <v>#REF!</v>
      </c>
      <c r="Q131" s="37" t="e">
        <v>#REF!</v>
      </c>
      <c r="R131" s="37" t="e">
        <v>#REF!</v>
      </c>
      <c r="S131" s="37" t="e">
        <v>#REF!</v>
      </c>
      <c r="T131" s="37" t="e">
        <v>#REF!</v>
      </c>
      <c r="U131" s="37" t="e">
        <v>#REF!</v>
      </c>
      <c r="V131" s="37" t="e">
        <v>#REF!</v>
      </c>
      <c r="Y131" s="42" t="e">
        <f t="shared" si="4"/>
        <v>#VALUE!</v>
      </c>
      <c r="Z131" s="42" t="e">
        <v>#VALUE!</v>
      </c>
      <c r="AA131" s="42" t="e">
        <v>#VALUE!</v>
      </c>
      <c r="AB131" s="42" t="e">
        <v>#VALUE!</v>
      </c>
      <c r="AC131" s="42" t="e">
        <v>#VALUE!</v>
      </c>
      <c r="AD131" s="42" t="e">
        <v>#VALUE!</v>
      </c>
      <c r="AE131" s="50" t="e">
        <v>#VALUE!</v>
      </c>
      <c r="AF131" s="42" t="e">
        <v>#VALUE!</v>
      </c>
      <c r="AG131" s="42" t="e">
        <v>#VALUE!</v>
      </c>
      <c r="AH131" s="42" t="e">
        <v>#VALUE!</v>
      </c>
      <c r="AI131" s="42" t="e">
        <v>#VALUE!</v>
      </c>
      <c r="AJ131" s="42" t="e">
        <v>#VALUE!</v>
      </c>
      <c r="AK131" s="42" t="e">
        <v>#VALUE!</v>
      </c>
      <c r="AL131" s="42" t="e">
        <v>#VALUE!</v>
      </c>
      <c r="AM131" s="42" t="e">
        <v>#VALUE!</v>
      </c>
      <c r="AN131" s="42" t="e">
        <v>#VALUE!</v>
      </c>
      <c r="AP131" s="51" t="e">
        <f t="shared" si="5"/>
        <v>#VALUE!</v>
      </c>
      <c r="AQ131" s="42" t="e">
        <v>#VALUE!</v>
      </c>
      <c r="AR131" s="42" t="e">
        <v>#VALUE!</v>
      </c>
      <c r="AS131" s="42" t="e">
        <v>#VALUE!</v>
      </c>
      <c r="AT131" s="42" t="e">
        <v>#VALUE!</v>
      </c>
      <c r="AU131" s="42" t="e">
        <v>#VALUE!</v>
      </c>
      <c r="AV131" s="50" t="e">
        <v>#VALUE!</v>
      </c>
      <c r="AW131" s="42" t="e">
        <v>#VALUE!</v>
      </c>
      <c r="AX131" s="42" t="e">
        <v>#VALUE!</v>
      </c>
      <c r="AY131" s="42" t="e">
        <v>#VALUE!</v>
      </c>
      <c r="AZ131" s="42" t="e">
        <v>#VALUE!</v>
      </c>
      <c r="BA131" s="42" t="e">
        <v>#VALUE!</v>
      </c>
      <c r="BB131" s="42" t="e">
        <v>#VALUE!</v>
      </c>
      <c r="BC131" s="42" t="e">
        <v>#VALUE!</v>
      </c>
      <c r="BD131" s="42" t="e">
        <v>#VALUE!</v>
      </c>
      <c r="BE131" s="42" t="e">
        <v>#VALUE!</v>
      </c>
    </row>
    <row r="132" spans="1:57" ht="13.5" customHeight="1" x14ac:dyDescent="0.3">
      <c r="A132" s="98" t="s">
        <v>12</v>
      </c>
      <c r="B132" s="99" t="s">
        <v>17</v>
      </c>
      <c r="C132" s="93"/>
      <c r="D132" s="159" t="s">
        <v>87</v>
      </c>
      <c r="E132" s="38" t="s">
        <v>85</v>
      </c>
      <c r="F132" s="39" t="e">
        <f t="shared" si="3"/>
        <v>#REF!</v>
      </c>
      <c r="H132" s="37" t="e">
        <v>#REF!</v>
      </c>
      <c r="I132" s="37" t="e">
        <v>#REF!</v>
      </c>
      <c r="J132" s="37" t="e">
        <v>#REF!</v>
      </c>
      <c r="K132" s="37" t="e">
        <v>#REF!</v>
      </c>
      <c r="L132" s="37" t="e">
        <v>#REF!</v>
      </c>
      <c r="M132" s="37" t="e">
        <v>#REF!</v>
      </c>
      <c r="N132" s="37" t="e">
        <v>#REF!</v>
      </c>
      <c r="O132" s="37" t="e">
        <v>#REF!</v>
      </c>
      <c r="P132" s="37" t="e">
        <v>#REF!</v>
      </c>
      <c r="Q132" s="37" t="e">
        <v>#REF!</v>
      </c>
      <c r="R132" s="37" t="e">
        <v>#REF!</v>
      </c>
      <c r="S132" s="37" t="e">
        <v>#REF!</v>
      </c>
      <c r="T132" s="37" t="e">
        <v>#REF!</v>
      </c>
      <c r="U132" s="37" t="e">
        <v>#REF!</v>
      </c>
      <c r="V132" s="37" t="e">
        <v>#REF!</v>
      </c>
      <c r="Y132" s="42" t="e">
        <f t="shared" si="4"/>
        <v>#VALUE!</v>
      </c>
      <c r="Z132" s="42" t="e">
        <v>#VALUE!</v>
      </c>
      <c r="AA132" s="42" t="e">
        <v>#VALUE!</v>
      </c>
      <c r="AB132" s="42" t="e">
        <v>#VALUE!</v>
      </c>
      <c r="AC132" s="42" t="e">
        <v>#VALUE!</v>
      </c>
      <c r="AD132" s="42" t="e">
        <v>#VALUE!</v>
      </c>
      <c r="AE132" s="50" t="e">
        <v>#VALUE!</v>
      </c>
      <c r="AF132" s="42" t="e">
        <v>#VALUE!</v>
      </c>
      <c r="AG132" s="42" t="e">
        <v>#VALUE!</v>
      </c>
      <c r="AH132" s="42" t="e">
        <v>#VALUE!</v>
      </c>
      <c r="AI132" s="42" t="e">
        <v>#VALUE!</v>
      </c>
      <c r="AJ132" s="42" t="e">
        <v>#VALUE!</v>
      </c>
      <c r="AK132" s="42" t="e">
        <v>#VALUE!</v>
      </c>
      <c r="AL132" s="42" t="e">
        <v>#VALUE!</v>
      </c>
      <c r="AM132" s="42" t="e">
        <v>#VALUE!</v>
      </c>
      <c r="AN132" s="42" t="e">
        <v>#VALUE!</v>
      </c>
      <c r="AP132" s="51" t="e">
        <f t="shared" si="5"/>
        <v>#VALUE!</v>
      </c>
      <c r="AQ132" s="42" t="e">
        <v>#VALUE!</v>
      </c>
      <c r="AR132" s="42" t="e">
        <v>#VALUE!</v>
      </c>
      <c r="AS132" s="42" t="e">
        <v>#VALUE!</v>
      </c>
      <c r="AT132" s="42" t="e">
        <v>#VALUE!</v>
      </c>
      <c r="AU132" s="42" t="e">
        <v>#VALUE!</v>
      </c>
      <c r="AV132" s="50" t="e">
        <v>#VALUE!</v>
      </c>
      <c r="AW132" s="42" t="e">
        <v>#VALUE!</v>
      </c>
      <c r="AX132" s="42" t="e">
        <v>#VALUE!</v>
      </c>
      <c r="AY132" s="42" t="e">
        <v>#VALUE!</v>
      </c>
      <c r="AZ132" s="42" t="e">
        <v>#VALUE!</v>
      </c>
      <c r="BA132" s="42" t="e">
        <v>#VALUE!</v>
      </c>
      <c r="BB132" s="42" t="e">
        <v>#VALUE!</v>
      </c>
      <c r="BC132" s="42" t="e">
        <v>#VALUE!</v>
      </c>
      <c r="BD132" s="42" t="e">
        <v>#VALUE!</v>
      </c>
      <c r="BE132" s="42" t="e">
        <v>#VALUE!</v>
      </c>
    </row>
    <row r="133" spans="1:57" ht="13.5" customHeight="1" x14ac:dyDescent="0.3">
      <c r="A133" s="93" t="s">
        <v>12</v>
      </c>
      <c r="B133" s="101" t="s">
        <v>17</v>
      </c>
      <c r="C133" s="95">
        <v>1</v>
      </c>
      <c r="D133" s="102" t="s">
        <v>109</v>
      </c>
      <c r="E133" s="38" t="s">
        <v>85</v>
      </c>
      <c r="F133" s="39" t="e">
        <f t="shared" ref="F133:F194" si="6">SUM(H133:V133)</f>
        <v>#REF!</v>
      </c>
      <c r="H133" s="37" t="e">
        <v>#REF!</v>
      </c>
      <c r="I133" s="37" t="e">
        <v>#REF!</v>
      </c>
      <c r="J133" s="37" t="e">
        <v>#REF!</v>
      </c>
      <c r="K133" s="37" t="e">
        <v>#REF!</v>
      </c>
      <c r="L133" s="37" t="e">
        <v>#REF!</v>
      </c>
      <c r="M133" s="37" t="e">
        <v>#REF!</v>
      </c>
      <c r="N133" s="37" t="e">
        <v>#REF!</v>
      </c>
      <c r="O133" s="37" t="e">
        <v>#REF!</v>
      </c>
      <c r="P133" s="37" t="e">
        <v>#REF!</v>
      </c>
      <c r="Q133" s="37" t="e">
        <v>#REF!</v>
      </c>
      <c r="R133" s="37" t="e">
        <v>#REF!</v>
      </c>
      <c r="S133" s="37" t="e">
        <v>#REF!</v>
      </c>
      <c r="T133" s="37" t="e">
        <v>#REF!</v>
      </c>
      <c r="U133" s="37" t="e">
        <v>#REF!</v>
      </c>
      <c r="V133" s="37" t="e">
        <v>#REF!</v>
      </c>
      <c r="Y133" s="42" t="e">
        <f t="shared" ref="Y133:Y196" si="7">SUM(Z133:AO133)</f>
        <v>#VALUE!</v>
      </c>
      <c r="Z133" s="42" t="e">
        <v>#VALUE!</v>
      </c>
      <c r="AA133" s="42" t="e">
        <v>#VALUE!</v>
      </c>
      <c r="AB133" s="42" t="e">
        <v>#VALUE!</v>
      </c>
      <c r="AC133" s="42" t="e">
        <v>#VALUE!</v>
      </c>
      <c r="AD133" s="42" t="e">
        <v>#VALUE!</v>
      </c>
      <c r="AE133" s="50" t="e">
        <v>#VALUE!</v>
      </c>
      <c r="AF133" s="42" t="e">
        <v>#VALUE!</v>
      </c>
      <c r="AG133" s="42" t="e">
        <v>#VALUE!</v>
      </c>
      <c r="AH133" s="42" t="e">
        <v>#VALUE!</v>
      </c>
      <c r="AI133" s="42" t="e">
        <v>#VALUE!</v>
      </c>
      <c r="AJ133" s="42" t="e">
        <v>#VALUE!</v>
      </c>
      <c r="AK133" s="42" t="e">
        <v>#VALUE!</v>
      </c>
      <c r="AL133" s="42" t="e">
        <v>#VALUE!</v>
      </c>
      <c r="AM133" s="42" t="e">
        <v>#VALUE!</v>
      </c>
      <c r="AN133" s="42" t="e">
        <v>#VALUE!</v>
      </c>
      <c r="AP133" s="51" t="e">
        <f t="shared" ref="AP133:AP196" si="8">SUM(AQ133:BE133)</f>
        <v>#VALUE!</v>
      </c>
      <c r="AQ133" s="42" t="e">
        <v>#VALUE!</v>
      </c>
      <c r="AR133" s="42" t="e">
        <v>#VALUE!</v>
      </c>
      <c r="AS133" s="42" t="e">
        <v>#VALUE!</v>
      </c>
      <c r="AT133" s="42" t="e">
        <v>#VALUE!</v>
      </c>
      <c r="AU133" s="42" t="e">
        <v>#VALUE!</v>
      </c>
      <c r="AV133" s="50" t="e">
        <v>#VALUE!</v>
      </c>
      <c r="AW133" s="42" t="e">
        <v>#VALUE!</v>
      </c>
      <c r="AX133" s="42" t="e">
        <v>#VALUE!</v>
      </c>
      <c r="AY133" s="42" t="e">
        <v>#VALUE!</v>
      </c>
      <c r="AZ133" s="42" t="e">
        <v>#VALUE!</v>
      </c>
      <c r="BA133" s="42" t="e">
        <v>#VALUE!</v>
      </c>
      <c r="BB133" s="42" t="e">
        <v>#VALUE!</v>
      </c>
      <c r="BC133" s="42" t="e">
        <v>#VALUE!</v>
      </c>
      <c r="BD133" s="42" t="e">
        <v>#VALUE!</v>
      </c>
      <c r="BE133" s="42" t="e">
        <v>#VALUE!</v>
      </c>
    </row>
    <row r="134" spans="1:57" ht="13.5" customHeight="1" x14ac:dyDescent="0.3">
      <c r="A134" s="93" t="s">
        <v>12</v>
      </c>
      <c r="B134" s="101" t="s">
        <v>17</v>
      </c>
      <c r="C134" s="95">
        <v>2</v>
      </c>
      <c r="D134" s="168" t="s">
        <v>111</v>
      </c>
      <c r="E134" s="38" t="s">
        <v>85</v>
      </c>
      <c r="F134" s="39" t="e">
        <f t="shared" si="6"/>
        <v>#REF!</v>
      </c>
      <c r="H134" s="37" t="e">
        <v>#REF!</v>
      </c>
      <c r="I134" s="37" t="e">
        <v>#REF!</v>
      </c>
      <c r="J134" s="37" t="e">
        <v>#REF!</v>
      </c>
      <c r="K134" s="37" t="e">
        <v>#REF!</v>
      </c>
      <c r="L134" s="37" t="e">
        <v>#REF!</v>
      </c>
      <c r="M134" s="37" t="e">
        <v>#REF!</v>
      </c>
      <c r="N134" s="37" t="e">
        <v>#REF!</v>
      </c>
      <c r="O134" s="37" t="e">
        <v>#REF!</v>
      </c>
      <c r="P134" s="37" t="e">
        <v>#REF!</v>
      </c>
      <c r="Q134" s="37" t="e">
        <v>#REF!</v>
      </c>
      <c r="R134" s="37" t="e">
        <v>#REF!</v>
      </c>
      <c r="S134" s="37" t="e">
        <v>#REF!</v>
      </c>
      <c r="T134" s="37" t="e">
        <v>#REF!</v>
      </c>
      <c r="U134" s="37" t="e">
        <v>#REF!</v>
      </c>
      <c r="V134" s="37" t="e">
        <v>#REF!</v>
      </c>
      <c r="Y134" s="42" t="e">
        <f t="shared" si="7"/>
        <v>#VALUE!</v>
      </c>
      <c r="Z134" s="42" t="e">
        <v>#VALUE!</v>
      </c>
      <c r="AA134" s="42" t="e">
        <v>#VALUE!</v>
      </c>
      <c r="AB134" s="42" t="e">
        <v>#VALUE!</v>
      </c>
      <c r="AC134" s="42" t="e">
        <v>#VALUE!</v>
      </c>
      <c r="AD134" s="42" t="e">
        <v>#VALUE!</v>
      </c>
      <c r="AE134" s="50" t="e">
        <v>#VALUE!</v>
      </c>
      <c r="AF134" s="42" t="e">
        <v>#VALUE!</v>
      </c>
      <c r="AG134" s="42" t="e">
        <v>#VALUE!</v>
      </c>
      <c r="AH134" s="42" t="e">
        <v>#VALUE!</v>
      </c>
      <c r="AI134" s="42" t="e">
        <v>#VALUE!</v>
      </c>
      <c r="AJ134" s="42" t="e">
        <v>#VALUE!</v>
      </c>
      <c r="AK134" s="42" t="e">
        <v>#VALUE!</v>
      </c>
      <c r="AL134" s="42" t="e">
        <v>#VALUE!</v>
      </c>
      <c r="AM134" s="42" t="e">
        <v>#VALUE!</v>
      </c>
      <c r="AN134" s="42" t="e">
        <v>#VALUE!</v>
      </c>
      <c r="AP134" s="51" t="e">
        <f t="shared" si="8"/>
        <v>#VALUE!</v>
      </c>
      <c r="AQ134" s="42" t="e">
        <v>#VALUE!</v>
      </c>
      <c r="AR134" s="42" t="e">
        <v>#VALUE!</v>
      </c>
      <c r="AS134" s="42" t="e">
        <v>#VALUE!</v>
      </c>
      <c r="AT134" s="42" t="e">
        <v>#VALUE!</v>
      </c>
      <c r="AU134" s="42" t="e">
        <v>#VALUE!</v>
      </c>
      <c r="AV134" s="50" t="e">
        <v>#VALUE!</v>
      </c>
      <c r="AW134" s="42" t="e">
        <v>#VALUE!</v>
      </c>
      <c r="AX134" s="42" t="e">
        <v>#VALUE!</v>
      </c>
      <c r="AY134" s="42" t="e">
        <v>#VALUE!</v>
      </c>
      <c r="AZ134" s="42" t="e">
        <v>#VALUE!</v>
      </c>
      <c r="BA134" s="42" t="e">
        <v>#VALUE!</v>
      </c>
      <c r="BB134" s="42" t="e">
        <v>#VALUE!</v>
      </c>
      <c r="BC134" s="42" t="e">
        <v>#VALUE!</v>
      </c>
      <c r="BD134" s="42" t="e">
        <v>#VALUE!</v>
      </c>
      <c r="BE134" s="42" t="e">
        <v>#VALUE!</v>
      </c>
    </row>
    <row r="135" spans="1:57" ht="13.5" customHeight="1" x14ac:dyDescent="0.3">
      <c r="A135" s="93" t="s">
        <v>12</v>
      </c>
      <c r="B135" s="101" t="s">
        <v>17</v>
      </c>
      <c r="C135" s="95">
        <v>3</v>
      </c>
      <c r="D135" s="102" t="s">
        <v>110</v>
      </c>
      <c r="E135" s="38" t="s">
        <v>85</v>
      </c>
      <c r="F135" s="39" t="e">
        <f t="shared" si="6"/>
        <v>#REF!</v>
      </c>
      <c r="H135" s="37" t="e">
        <v>#REF!</v>
      </c>
      <c r="I135" s="37" t="e">
        <v>#REF!</v>
      </c>
      <c r="J135" s="37" t="e">
        <v>#REF!</v>
      </c>
      <c r="K135" s="37" t="e">
        <v>#REF!</v>
      </c>
      <c r="L135" s="37" t="e">
        <v>#REF!</v>
      </c>
      <c r="M135" s="37" t="e">
        <v>#REF!</v>
      </c>
      <c r="N135" s="37" t="e">
        <v>#REF!</v>
      </c>
      <c r="O135" s="37" t="e">
        <v>#REF!</v>
      </c>
      <c r="P135" s="37" t="e">
        <v>#REF!</v>
      </c>
      <c r="Q135" s="37" t="e">
        <v>#REF!</v>
      </c>
      <c r="R135" s="37" t="e">
        <v>#REF!</v>
      </c>
      <c r="S135" s="37" t="e">
        <v>#REF!</v>
      </c>
      <c r="T135" s="37" t="e">
        <v>#REF!</v>
      </c>
      <c r="U135" s="37" t="e">
        <v>#REF!</v>
      </c>
      <c r="V135" s="37" t="e">
        <v>#REF!</v>
      </c>
      <c r="Y135" s="42" t="e">
        <f t="shared" si="7"/>
        <v>#VALUE!</v>
      </c>
      <c r="Z135" s="42" t="e">
        <v>#VALUE!</v>
      </c>
      <c r="AA135" s="42" t="e">
        <v>#VALUE!</v>
      </c>
      <c r="AB135" s="42" t="e">
        <v>#VALUE!</v>
      </c>
      <c r="AC135" s="42" t="e">
        <v>#VALUE!</v>
      </c>
      <c r="AD135" s="42" t="e">
        <v>#VALUE!</v>
      </c>
      <c r="AE135" s="50" t="e">
        <v>#VALUE!</v>
      </c>
      <c r="AF135" s="42" t="e">
        <v>#VALUE!</v>
      </c>
      <c r="AG135" s="42" t="e">
        <v>#VALUE!</v>
      </c>
      <c r="AH135" s="42" t="e">
        <v>#VALUE!</v>
      </c>
      <c r="AI135" s="42" t="e">
        <v>#VALUE!</v>
      </c>
      <c r="AJ135" s="42" t="e">
        <v>#VALUE!</v>
      </c>
      <c r="AK135" s="42" t="e">
        <v>#VALUE!</v>
      </c>
      <c r="AL135" s="42" t="e">
        <v>#VALUE!</v>
      </c>
      <c r="AM135" s="42" t="e">
        <v>#VALUE!</v>
      </c>
      <c r="AN135" s="42" t="e">
        <v>#VALUE!</v>
      </c>
      <c r="AP135" s="51" t="e">
        <f t="shared" si="8"/>
        <v>#VALUE!</v>
      </c>
      <c r="AQ135" s="42" t="e">
        <v>#VALUE!</v>
      </c>
      <c r="AR135" s="42" t="e">
        <v>#VALUE!</v>
      </c>
      <c r="AS135" s="42" t="e">
        <v>#VALUE!</v>
      </c>
      <c r="AT135" s="42" t="e">
        <v>#VALUE!</v>
      </c>
      <c r="AU135" s="42" t="e">
        <v>#VALUE!</v>
      </c>
      <c r="AV135" s="50" t="e">
        <v>#VALUE!</v>
      </c>
      <c r="AW135" s="42" t="e">
        <v>#VALUE!</v>
      </c>
      <c r="AX135" s="42" t="e">
        <v>#VALUE!</v>
      </c>
      <c r="AY135" s="42" t="e">
        <v>#VALUE!</v>
      </c>
      <c r="AZ135" s="42" t="e">
        <v>#VALUE!</v>
      </c>
      <c r="BA135" s="42" t="e">
        <v>#VALUE!</v>
      </c>
      <c r="BB135" s="42" t="e">
        <v>#VALUE!</v>
      </c>
      <c r="BC135" s="42" t="e">
        <v>#VALUE!</v>
      </c>
      <c r="BD135" s="42" t="e">
        <v>#VALUE!</v>
      </c>
      <c r="BE135" s="42" t="e">
        <v>#VALUE!</v>
      </c>
    </row>
    <row r="136" spans="1:57" ht="13.5" customHeight="1" x14ac:dyDescent="0.3">
      <c r="A136" s="93" t="s">
        <v>12</v>
      </c>
      <c r="B136" s="101" t="s">
        <v>17</v>
      </c>
      <c r="C136" s="95">
        <v>4</v>
      </c>
      <c r="D136" s="162" t="s">
        <v>402</v>
      </c>
      <c r="E136" s="38" t="s">
        <v>85</v>
      </c>
      <c r="F136" s="39" t="e">
        <f t="shared" si="6"/>
        <v>#REF!</v>
      </c>
      <c r="H136" s="37" t="e">
        <v>#REF!</v>
      </c>
      <c r="I136" s="37" t="e">
        <v>#REF!</v>
      </c>
      <c r="J136" s="37" t="e">
        <v>#REF!</v>
      </c>
      <c r="K136" s="37" t="e">
        <v>#REF!</v>
      </c>
      <c r="L136" s="37" t="e">
        <v>#REF!</v>
      </c>
      <c r="M136" s="37" t="e">
        <v>#REF!</v>
      </c>
      <c r="N136" s="37" t="e">
        <v>#REF!</v>
      </c>
      <c r="O136" s="37" t="e">
        <v>#REF!</v>
      </c>
      <c r="P136" s="37" t="e">
        <v>#REF!</v>
      </c>
      <c r="Q136" s="37" t="e">
        <v>#REF!</v>
      </c>
      <c r="R136" s="37" t="e">
        <v>#REF!</v>
      </c>
      <c r="S136" s="37" t="e">
        <v>#REF!</v>
      </c>
      <c r="T136" s="37" t="e">
        <v>#REF!</v>
      </c>
      <c r="U136" s="37" t="e">
        <v>#REF!</v>
      </c>
      <c r="V136" s="37" t="e">
        <v>#REF!</v>
      </c>
      <c r="Y136" s="42" t="e">
        <f t="shared" si="7"/>
        <v>#VALUE!</v>
      </c>
      <c r="Z136" s="42" t="e">
        <v>#VALUE!</v>
      </c>
      <c r="AA136" s="42" t="e">
        <v>#VALUE!</v>
      </c>
      <c r="AB136" s="42" t="e">
        <v>#VALUE!</v>
      </c>
      <c r="AC136" s="42" t="e">
        <v>#VALUE!</v>
      </c>
      <c r="AD136" s="42" t="e">
        <v>#VALUE!</v>
      </c>
      <c r="AE136" s="50" t="e">
        <v>#VALUE!</v>
      </c>
      <c r="AF136" s="42" t="e">
        <v>#VALUE!</v>
      </c>
      <c r="AG136" s="42" t="e">
        <v>#VALUE!</v>
      </c>
      <c r="AH136" s="42" t="e">
        <v>#VALUE!</v>
      </c>
      <c r="AI136" s="42" t="e">
        <v>#VALUE!</v>
      </c>
      <c r="AJ136" s="42" t="e">
        <v>#VALUE!</v>
      </c>
      <c r="AK136" s="42" t="e">
        <v>#VALUE!</v>
      </c>
      <c r="AL136" s="42" t="e">
        <v>#VALUE!</v>
      </c>
      <c r="AM136" s="42" t="e">
        <v>#VALUE!</v>
      </c>
      <c r="AN136" s="42" t="e">
        <v>#VALUE!</v>
      </c>
      <c r="AP136" s="51" t="e">
        <f t="shared" si="8"/>
        <v>#VALUE!</v>
      </c>
      <c r="AQ136" s="42" t="e">
        <v>#VALUE!</v>
      </c>
      <c r="AR136" s="42" t="e">
        <v>#VALUE!</v>
      </c>
      <c r="AS136" s="42" t="e">
        <v>#VALUE!</v>
      </c>
      <c r="AT136" s="42" t="e">
        <v>#VALUE!</v>
      </c>
      <c r="AU136" s="42" t="e">
        <v>#VALUE!</v>
      </c>
      <c r="AV136" s="50" t="e">
        <v>#VALUE!</v>
      </c>
      <c r="AW136" s="42" t="e">
        <v>#VALUE!</v>
      </c>
      <c r="AX136" s="42" t="e">
        <v>#VALUE!</v>
      </c>
      <c r="AY136" s="42" t="e">
        <v>#VALUE!</v>
      </c>
      <c r="AZ136" s="42" t="e">
        <v>#VALUE!</v>
      </c>
      <c r="BA136" s="42" t="e">
        <v>#VALUE!</v>
      </c>
      <c r="BB136" s="42" t="e">
        <v>#VALUE!</v>
      </c>
      <c r="BC136" s="42" t="e">
        <v>#VALUE!</v>
      </c>
      <c r="BD136" s="42" t="e">
        <v>#VALUE!</v>
      </c>
      <c r="BE136" s="42" t="e">
        <v>#VALUE!</v>
      </c>
    </row>
    <row r="137" spans="1:57" ht="13.5" customHeight="1" x14ac:dyDescent="0.3">
      <c r="A137" s="93" t="s">
        <v>12</v>
      </c>
      <c r="B137" s="101" t="s">
        <v>17</v>
      </c>
      <c r="C137" s="95">
        <v>5</v>
      </c>
      <c r="D137" s="168" t="s">
        <v>120</v>
      </c>
      <c r="E137" s="38" t="s">
        <v>85</v>
      </c>
      <c r="F137" s="39" t="e">
        <f t="shared" si="6"/>
        <v>#REF!</v>
      </c>
      <c r="H137" s="37" t="e">
        <v>#REF!</v>
      </c>
      <c r="I137" s="37" t="e">
        <v>#REF!</v>
      </c>
      <c r="J137" s="37" t="e">
        <v>#REF!</v>
      </c>
      <c r="K137" s="37" t="e">
        <v>#REF!</v>
      </c>
      <c r="L137" s="37" t="e">
        <v>#REF!</v>
      </c>
      <c r="M137" s="37" t="e">
        <v>#REF!</v>
      </c>
      <c r="N137" s="37" t="e">
        <v>#REF!</v>
      </c>
      <c r="O137" s="37" t="e">
        <v>#REF!</v>
      </c>
      <c r="P137" s="37" t="e">
        <v>#REF!</v>
      </c>
      <c r="Q137" s="37" t="e">
        <v>#REF!</v>
      </c>
      <c r="R137" s="37" t="e">
        <v>#REF!</v>
      </c>
      <c r="S137" s="37" t="e">
        <v>#REF!</v>
      </c>
      <c r="T137" s="37" t="e">
        <v>#REF!</v>
      </c>
      <c r="U137" s="37" t="e">
        <v>#REF!</v>
      </c>
      <c r="V137" s="37" t="e">
        <v>#REF!</v>
      </c>
      <c r="Y137" s="42" t="e">
        <f t="shared" si="7"/>
        <v>#VALUE!</v>
      </c>
      <c r="Z137" s="42" t="e">
        <v>#VALUE!</v>
      </c>
      <c r="AA137" s="42" t="e">
        <v>#VALUE!</v>
      </c>
      <c r="AB137" s="42" t="e">
        <v>#VALUE!</v>
      </c>
      <c r="AC137" s="42" t="e">
        <v>#VALUE!</v>
      </c>
      <c r="AD137" s="42" t="e">
        <v>#VALUE!</v>
      </c>
      <c r="AE137" s="50" t="e">
        <v>#VALUE!</v>
      </c>
      <c r="AF137" s="42" t="e">
        <v>#VALUE!</v>
      </c>
      <c r="AG137" s="42" t="e">
        <v>#VALUE!</v>
      </c>
      <c r="AH137" s="42" t="e">
        <v>#VALUE!</v>
      </c>
      <c r="AI137" s="42" t="e">
        <v>#VALUE!</v>
      </c>
      <c r="AJ137" s="42" t="e">
        <v>#VALUE!</v>
      </c>
      <c r="AK137" s="42" t="e">
        <v>#VALUE!</v>
      </c>
      <c r="AL137" s="42" t="e">
        <v>#VALUE!</v>
      </c>
      <c r="AM137" s="42" t="e">
        <v>#VALUE!</v>
      </c>
      <c r="AN137" s="42" t="e">
        <v>#VALUE!</v>
      </c>
      <c r="AP137" s="51" t="e">
        <f t="shared" si="8"/>
        <v>#VALUE!</v>
      </c>
      <c r="AQ137" s="42" t="e">
        <v>#VALUE!</v>
      </c>
      <c r="AR137" s="42" t="e">
        <v>#VALUE!</v>
      </c>
      <c r="AS137" s="42" t="e">
        <v>#VALUE!</v>
      </c>
      <c r="AT137" s="42" t="e">
        <v>#VALUE!</v>
      </c>
      <c r="AU137" s="42" t="e">
        <v>#VALUE!</v>
      </c>
      <c r="AV137" s="50" t="e">
        <v>#VALUE!</v>
      </c>
      <c r="AW137" s="42" t="e">
        <v>#VALUE!</v>
      </c>
      <c r="AX137" s="42" t="e">
        <v>#VALUE!</v>
      </c>
      <c r="AY137" s="42" t="e">
        <v>#VALUE!</v>
      </c>
      <c r="AZ137" s="42" t="e">
        <v>#VALUE!</v>
      </c>
      <c r="BA137" s="42" t="e">
        <v>#VALUE!</v>
      </c>
      <c r="BB137" s="42" t="e">
        <v>#VALUE!</v>
      </c>
      <c r="BC137" s="42" t="e">
        <v>#VALUE!</v>
      </c>
      <c r="BD137" s="42" t="e">
        <v>#VALUE!</v>
      </c>
      <c r="BE137" s="42" t="e">
        <v>#VALUE!</v>
      </c>
    </row>
    <row r="138" spans="1:57" ht="13.5" customHeight="1" x14ac:dyDescent="0.3">
      <c r="A138" s="93" t="s">
        <v>12</v>
      </c>
      <c r="B138" s="101" t="s">
        <v>17</v>
      </c>
      <c r="C138" s="95">
        <v>6</v>
      </c>
      <c r="D138" s="162" t="s">
        <v>403</v>
      </c>
      <c r="E138" s="38" t="s">
        <v>85</v>
      </c>
      <c r="F138" s="39" t="e">
        <f t="shared" si="6"/>
        <v>#REF!</v>
      </c>
      <c r="H138" s="37" t="e">
        <v>#REF!</v>
      </c>
      <c r="I138" s="37" t="e">
        <v>#REF!</v>
      </c>
      <c r="J138" s="37" t="e">
        <v>#REF!</v>
      </c>
      <c r="K138" s="37" t="e">
        <v>#REF!</v>
      </c>
      <c r="L138" s="37" t="e">
        <v>#REF!</v>
      </c>
      <c r="M138" s="37" t="e">
        <v>#REF!</v>
      </c>
      <c r="N138" s="37" t="e">
        <v>#REF!</v>
      </c>
      <c r="O138" s="37" t="e">
        <v>#REF!</v>
      </c>
      <c r="P138" s="37" t="e">
        <v>#REF!</v>
      </c>
      <c r="Q138" s="37" t="e">
        <v>#REF!</v>
      </c>
      <c r="R138" s="37" t="e">
        <v>#REF!</v>
      </c>
      <c r="S138" s="37" t="e">
        <v>#REF!</v>
      </c>
      <c r="T138" s="37" t="e">
        <v>#REF!</v>
      </c>
      <c r="U138" s="37" t="e">
        <v>#REF!</v>
      </c>
      <c r="V138" s="37" t="e">
        <v>#REF!</v>
      </c>
      <c r="Y138" s="42" t="e">
        <f t="shared" si="7"/>
        <v>#VALUE!</v>
      </c>
      <c r="Z138" s="42" t="e">
        <v>#VALUE!</v>
      </c>
      <c r="AA138" s="42" t="e">
        <v>#VALUE!</v>
      </c>
      <c r="AB138" s="42" t="e">
        <v>#VALUE!</v>
      </c>
      <c r="AC138" s="42" t="e">
        <v>#VALUE!</v>
      </c>
      <c r="AD138" s="42" t="e">
        <v>#VALUE!</v>
      </c>
      <c r="AE138" s="50" t="e">
        <v>#VALUE!</v>
      </c>
      <c r="AF138" s="42" t="e">
        <v>#VALUE!</v>
      </c>
      <c r="AG138" s="42" t="e">
        <v>#VALUE!</v>
      </c>
      <c r="AH138" s="42" t="e">
        <v>#VALUE!</v>
      </c>
      <c r="AI138" s="42" t="e">
        <v>#VALUE!</v>
      </c>
      <c r="AJ138" s="42" t="e">
        <v>#VALUE!</v>
      </c>
      <c r="AK138" s="42" t="e">
        <v>#VALUE!</v>
      </c>
      <c r="AL138" s="42" t="e">
        <v>#VALUE!</v>
      </c>
      <c r="AM138" s="42" t="e">
        <v>#VALUE!</v>
      </c>
      <c r="AN138" s="42" t="e">
        <v>#VALUE!</v>
      </c>
      <c r="AP138" s="51" t="e">
        <f t="shared" si="8"/>
        <v>#VALUE!</v>
      </c>
      <c r="AQ138" s="42" t="e">
        <v>#VALUE!</v>
      </c>
      <c r="AR138" s="42" t="e">
        <v>#VALUE!</v>
      </c>
      <c r="AS138" s="42" t="e">
        <v>#VALUE!</v>
      </c>
      <c r="AT138" s="42" t="e">
        <v>#VALUE!</v>
      </c>
      <c r="AU138" s="42" t="e">
        <v>#VALUE!</v>
      </c>
      <c r="AV138" s="50" t="e">
        <v>#VALUE!</v>
      </c>
      <c r="AW138" s="42" t="e">
        <v>#VALUE!</v>
      </c>
      <c r="AX138" s="42" t="e">
        <v>#VALUE!</v>
      </c>
      <c r="AY138" s="42" t="e">
        <v>#VALUE!</v>
      </c>
      <c r="AZ138" s="42" t="e">
        <v>#VALUE!</v>
      </c>
      <c r="BA138" s="42" t="e">
        <v>#VALUE!</v>
      </c>
      <c r="BB138" s="42" t="e">
        <v>#VALUE!</v>
      </c>
      <c r="BC138" s="42" t="e">
        <v>#VALUE!</v>
      </c>
      <c r="BD138" s="42" t="e">
        <v>#VALUE!</v>
      </c>
      <c r="BE138" s="42" t="e">
        <v>#VALUE!</v>
      </c>
    </row>
    <row r="139" spans="1:57" ht="13.5" customHeight="1" x14ac:dyDescent="0.3">
      <c r="A139" s="93" t="s">
        <v>12</v>
      </c>
      <c r="B139" s="101" t="s">
        <v>17</v>
      </c>
      <c r="C139" s="95">
        <v>7</v>
      </c>
      <c r="D139" s="102" t="s">
        <v>404</v>
      </c>
      <c r="E139" s="38" t="s">
        <v>85</v>
      </c>
      <c r="F139" s="39" t="e">
        <f t="shared" si="6"/>
        <v>#REF!</v>
      </c>
      <c r="H139" s="37" t="e">
        <v>#REF!</v>
      </c>
      <c r="I139" s="37" t="e">
        <v>#REF!</v>
      </c>
      <c r="J139" s="37" t="e">
        <v>#REF!</v>
      </c>
      <c r="K139" s="37" t="e">
        <v>#REF!</v>
      </c>
      <c r="L139" s="37" t="e">
        <v>#REF!</v>
      </c>
      <c r="M139" s="37" t="e">
        <v>#REF!</v>
      </c>
      <c r="N139" s="37" t="e">
        <v>#REF!</v>
      </c>
      <c r="O139" s="37" t="e">
        <v>#REF!</v>
      </c>
      <c r="P139" s="37" t="e">
        <v>#REF!</v>
      </c>
      <c r="Q139" s="37" t="e">
        <v>#REF!</v>
      </c>
      <c r="R139" s="37" t="e">
        <v>#REF!</v>
      </c>
      <c r="S139" s="37" t="e">
        <v>#REF!</v>
      </c>
      <c r="T139" s="37" t="e">
        <v>#REF!</v>
      </c>
      <c r="U139" s="37" t="e">
        <v>#REF!</v>
      </c>
      <c r="V139" s="37" t="e">
        <v>#REF!</v>
      </c>
      <c r="Y139" s="42" t="e">
        <f t="shared" si="7"/>
        <v>#VALUE!</v>
      </c>
      <c r="Z139" s="42" t="e">
        <v>#VALUE!</v>
      </c>
      <c r="AA139" s="42" t="e">
        <v>#VALUE!</v>
      </c>
      <c r="AB139" s="42" t="e">
        <v>#VALUE!</v>
      </c>
      <c r="AC139" s="42" t="e">
        <v>#VALUE!</v>
      </c>
      <c r="AD139" s="42" t="e">
        <v>#VALUE!</v>
      </c>
      <c r="AE139" s="50" t="e">
        <v>#VALUE!</v>
      </c>
      <c r="AF139" s="42" t="e">
        <v>#VALUE!</v>
      </c>
      <c r="AG139" s="42" t="e">
        <v>#VALUE!</v>
      </c>
      <c r="AH139" s="42" t="e">
        <v>#VALUE!</v>
      </c>
      <c r="AI139" s="42" t="e">
        <v>#VALUE!</v>
      </c>
      <c r="AJ139" s="42" t="e">
        <v>#VALUE!</v>
      </c>
      <c r="AK139" s="42" t="e">
        <v>#VALUE!</v>
      </c>
      <c r="AL139" s="42" t="e">
        <v>#VALUE!</v>
      </c>
      <c r="AM139" s="42" t="e">
        <v>#VALUE!</v>
      </c>
      <c r="AN139" s="42" t="e">
        <v>#VALUE!</v>
      </c>
      <c r="AP139" s="51" t="e">
        <f t="shared" si="8"/>
        <v>#VALUE!</v>
      </c>
      <c r="AQ139" s="42" t="e">
        <v>#VALUE!</v>
      </c>
      <c r="AR139" s="42" t="e">
        <v>#VALUE!</v>
      </c>
      <c r="AS139" s="42" t="e">
        <v>#VALUE!</v>
      </c>
      <c r="AT139" s="42" t="e">
        <v>#VALUE!</v>
      </c>
      <c r="AU139" s="42" t="e">
        <v>#VALUE!</v>
      </c>
      <c r="AV139" s="50" t="e">
        <v>#VALUE!</v>
      </c>
      <c r="AW139" s="42" t="e">
        <v>#VALUE!</v>
      </c>
      <c r="AX139" s="42" t="e">
        <v>#VALUE!</v>
      </c>
      <c r="AY139" s="42" t="e">
        <v>#VALUE!</v>
      </c>
      <c r="AZ139" s="42" t="e">
        <v>#VALUE!</v>
      </c>
      <c r="BA139" s="42" t="e">
        <v>#VALUE!</v>
      </c>
      <c r="BB139" s="42" t="e">
        <v>#VALUE!</v>
      </c>
      <c r="BC139" s="42" t="e">
        <v>#VALUE!</v>
      </c>
      <c r="BD139" s="42" t="e">
        <v>#VALUE!</v>
      </c>
      <c r="BE139" s="42" t="e">
        <v>#VALUE!</v>
      </c>
    </row>
    <row r="140" spans="1:57" ht="13.5" customHeight="1" x14ac:dyDescent="0.3">
      <c r="A140" s="93" t="s">
        <v>12</v>
      </c>
      <c r="B140" s="101" t="s">
        <v>17</v>
      </c>
      <c r="C140" s="95">
        <v>8</v>
      </c>
      <c r="D140" s="160" t="s">
        <v>223</v>
      </c>
      <c r="E140" s="38" t="s">
        <v>85</v>
      </c>
      <c r="F140" s="39" t="e">
        <f t="shared" si="6"/>
        <v>#REF!</v>
      </c>
      <c r="H140" s="37" t="e">
        <v>#REF!</v>
      </c>
      <c r="I140" s="37" t="e">
        <v>#REF!</v>
      </c>
      <c r="J140" s="37" t="e">
        <v>#REF!</v>
      </c>
      <c r="K140" s="37" t="e">
        <v>#REF!</v>
      </c>
      <c r="L140" s="37" t="e">
        <v>#REF!</v>
      </c>
      <c r="M140" s="37" t="e">
        <v>#REF!</v>
      </c>
      <c r="N140" s="37" t="e">
        <v>#REF!</v>
      </c>
      <c r="O140" s="37" t="e">
        <v>#REF!</v>
      </c>
      <c r="P140" s="37" t="e">
        <v>#REF!</v>
      </c>
      <c r="Q140" s="37" t="e">
        <v>#REF!</v>
      </c>
      <c r="R140" s="37" t="e">
        <v>#REF!</v>
      </c>
      <c r="S140" s="37" t="e">
        <v>#REF!</v>
      </c>
      <c r="T140" s="37" t="e">
        <v>#REF!</v>
      </c>
      <c r="U140" s="37" t="e">
        <v>#REF!</v>
      </c>
      <c r="V140" s="37" t="e">
        <v>#REF!</v>
      </c>
      <c r="Y140" s="42" t="e">
        <f t="shared" si="7"/>
        <v>#VALUE!</v>
      </c>
      <c r="Z140" s="42" t="e">
        <v>#VALUE!</v>
      </c>
      <c r="AA140" s="42" t="e">
        <v>#VALUE!</v>
      </c>
      <c r="AB140" s="42" t="e">
        <v>#VALUE!</v>
      </c>
      <c r="AC140" s="42" t="e">
        <v>#VALUE!</v>
      </c>
      <c r="AD140" s="42" t="e">
        <v>#VALUE!</v>
      </c>
      <c r="AE140" s="50" t="e">
        <v>#VALUE!</v>
      </c>
      <c r="AF140" s="42" t="e">
        <v>#VALUE!</v>
      </c>
      <c r="AG140" s="42" t="e">
        <v>#VALUE!</v>
      </c>
      <c r="AH140" s="42" t="e">
        <v>#VALUE!</v>
      </c>
      <c r="AI140" s="42" t="e">
        <v>#VALUE!</v>
      </c>
      <c r="AJ140" s="42" t="e">
        <v>#VALUE!</v>
      </c>
      <c r="AK140" s="42" t="e">
        <v>#VALUE!</v>
      </c>
      <c r="AL140" s="42" t="e">
        <v>#VALUE!</v>
      </c>
      <c r="AM140" s="42" t="e">
        <v>#VALUE!</v>
      </c>
      <c r="AN140" s="42" t="e">
        <v>#VALUE!</v>
      </c>
      <c r="AP140" s="51" t="e">
        <f t="shared" si="8"/>
        <v>#VALUE!</v>
      </c>
      <c r="AQ140" s="42" t="e">
        <v>#VALUE!</v>
      </c>
      <c r="AR140" s="42" t="e">
        <v>#VALUE!</v>
      </c>
      <c r="AS140" s="42" t="e">
        <v>#VALUE!</v>
      </c>
      <c r="AT140" s="42" t="e">
        <v>#VALUE!</v>
      </c>
      <c r="AU140" s="42" t="e">
        <v>#VALUE!</v>
      </c>
      <c r="AV140" s="50" t="e">
        <v>#VALUE!</v>
      </c>
      <c r="AW140" s="42" t="e">
        <v>#VALUE!</v>
      </c>
      <c r="AX140" s="42" t="e">
        <v>#VALUE!</v>
      </c>
      <c r="AY140" s="42" t="e">
        <v>#VALUE!</v>
      </c>
      <c r="AZ140" s="42" t="e">
        <v>#VALUE!</v>
      </c>
      <c r="BA140" s="42" t="e">
        <v>#VALUE!</v>
      </c>
      <c r="BB140" s="42" t="e">
        <v>#VALUE!</v>
      </c>
      <c r="BC140" s="42" t="e">
        <v>#VALUE!</v>
      </c>
      <c r="BD140" s="42" t="e">
        <v>#VALUE!</v>
      </c>
      <c r="BE140" s="42" t="e">
        <v>#VALUE!</v>
      </c>
    </row>
    <row r="141" spans="1:57" ht="13.5" customHeight="1" x14ac:dyDescent="0.3">
      <c r="A141" s="93" t="s">
        <v>12</v>
      </c>
      <c r="B141" s="101" t="s">
        <v>17</v>
      </c>
      <c r="C141" s="95">
        <v>9</v>
      </c>
      <c r="D141" s="161" t="s">
        <v>224</v>
      </c>
      <c r="E141" s="38" t="s">
        <v>85</v>
      </c>
      <c r="F141" s="39" t="e">
        <f t="shared" si="6"/>
        <v>#REF!</v>
      </c>
      <c r="H141" s="37" t="e">
        <v>#REF!</v>
      </c>
      <c r="I141" s="37" t="e">
        <v>#REF!</v>
      </c>
      <c r="J141" s="37" t="e">
        <v>#REF!</v>
      </c>
      <c r="K141" s="37" t="e">
        <v>#REF!</v>
      </c>
      <c r="L141" s="37" t="e">
        <v>#REF!</v>
      </c>
      <c r="M141" s="37" t="e">
        <v>#REF!</v>
      </c>
      <c r="N141" s="37" t="e">
        <v>#REF!</v>
      </c>
      <c r="O141" s="37" t="e">
        <v>#REF!</v>
      </c>
      <c r="P141" s="37" t="e">
        <v>#REF!</v>
      </c>
      <c r="Q141" s="37" t="e">
        <v>#REF!</v>
      </c>
      <c r="R141" s="37" t="e">
        <v>#REF!</v>
      </c>
      <c r="S141" s="37" t="e">
        <v>#REF!</v>
      </c>
      <c r="T141" s="37" t="e">
        <v>#REF!</v>
      </c>
      <c r="U141" s="37" t="e">
        <v>#REF!</v>
      </c>
      <c r="V141" s="37" t="e">
        <v>#REF!</v>
      </c>
      <c r="Y141" s="42" t="e">
        <f t="shared" si="7"/>
        <v>#VALUE!</v>
      </c>
      <c r="Z141" s="42" t="e">
        <v>#VALUE!</v>
      </c>
      <c r="AA141" s="42" t="e">
        <v>#VALUE!</v>
      </c>
      <c r="AB141" s="42" t="e">
        <v>#VALUE!</v>
      </c>
      <c r="AC141" s="42" t="e">
        <v>#VALUE!</v>
      </c>
      <c r="AD141" s="42" t="e">
        <v>#VALUE!</v>
      </c>
      <c r="AE141" s="50" t="e">
        <v>#VALUE!</v>
      </c>
      <c r="AF141" s="42" t="e">
        <v>#VALUE!</v>
      </c>
      <c r="AG141" s="42" t="e">
        <v>#VALUE!</v>
      </c>
      <c r="AH141" s="42" t="e">
        <v>#VALUE!</v>
      </c>
      <c r="AI141" s="42" t="e">
        <v>#VALUE!</v>
      </c>
      <c r="AJ141" s="42" t="e">
        <v>#VALUE!</v>
      </c>
      <c r="AK141" s="42" t="e">
        <v>#VALUE!</v>
      </c>
      <c r="AL141" s="42" t="e">
        <v>#VALUE!</v>
      </c>
      <c r="AM141" s="42" t="e">
        <v>#VALUE!</v>
      </c>
      <c r="AN141" s="42" t="e">
        <v>#VALUE!</v>
      </c>
      <c r="AP141" s="51" t="e">
        <f t="shared" si="8"/>
        <v>#VALUE!</v>
      </c>
      <c r="AQ141" s="42" t="e">
        <v>#VALUE!</v>
      </c>
      <c r="AR141" s="42" t="e">
        <v>#VALUE!</v>
      </c>
      <c r="AS141" s="42" t="e">
        <v>#VALUE!</v>
      </c>
      <c r="AT141" s="42" t="e">
        <v>#VALUE!</v>
      </c>
      <c r="AU141" s="42" t="e">
        <v>#VALUE!</v>
      </c>
      <c r="AV141" s="50" t="e">
        <v>#VALUE!</v>
      </c>
      <c r="AW141" s="42" t="e">
        <v>#VALUE!</v>
      </c>
      <c r="AX141" s="42" t="e">
        <v>#VALUE!</v>
      </c>
      <c r="AY141" s="42" t="e">
        <v>#VALUE!</v>
      </c>
      <c r="AZ141" s="42" t="e">
        <v>#VALUE!</v>
      </c>
      <c r="BA141" s="42" t="e">
        <v>#VALUE!</v>
      </c>
      <c r="BB141" s="42" t="e">
        <v>#VALUE!</v>
      </c>
      <c r="BC141" s="42" t="e">
        <v>#VALUE!</v>
      </c>
      <c r="BD141" s="42" t="e">
        <v>#VALUE!</v>
      </c>
      <c r="BE141" s="42" t="e">
        <v>#VALUE!</v>
      </c>
    </row>
    <row r="142" spans="1:57" ht="13.5" customHeight="1" x14ac:dyDescent="0.3">
      <c r="A142" s="93" t="s">
        <v>12</v>
      </c>
      <c r="B142" s="101" t="s">
        <v>17</v>
      </c>
      <c r="C142" s="95">
        <v>10</v>
      </c>
      <c r="D142" s="161"/>
      <c r="E142" s="38" t="s">
        <v>85</v>
      </c>
      <c r="F142" s="39" t="e">
        <f t="shared" si="6"/>
        <v>#REF!</v>
      </c>
      <c r="H142" s="37" t="e">
        <v>#REF!</v>
      </c>
      <c r="I142" s="37" t="e">
        <v>#REF!</v>
      </c>
      <c r="J142" s="37" t="e">
        <v>#REF!</v>
      </c>
      <c r="K142" s="37" t="e">
        <v>#REF!</v>
      </c>
      <c r="L142" s="37" t="e">
        <v>#REF!</v>
      </c>
      <c r="M142" s="37" t="e">
        <v>#REF!</v>
      </c>
      <c r="N142" s="37" t="e">
        <v>#REF!</v>
      </c>
      <c r="O142" s="37" t="e">
        <v>#REF!</v>
      </c>
      <c r="P142" s="37" t="e">
        <v>#REF!</v>
      </c>
      <c r="Q142" s="37" t="e">
        <v>#REF!</v>
      </c>
      <c r="R142" s="37" t="e">
        <v>#REF!</v>
      </c>
      <c r="S142" s="37" t="e">
        <v>#REF!</v>
      </c>
      <c r="T142" s="37" t="e">
        <v>#REF!</v>
      </c>
      <c r="U142" s="37" t="e">
        <v>#REF!</v>
      </c>
      <c r="V142" s="37" t="e">
        <v>#REF!</v>
      </c>
      <c r="Y142" s="42" t="e">
        <f t="shared" si="7"/>
        <v>#VALUE!</v>
      </c>
      <c r="Z142" s="42" t="e">
        <v>#VALUE!</v>
      </c>
      <c r="AA142" s="42" t="e">
        <v>#VALUE!</v>
      </c>
      <c r="AB142" s="42" t="e">
        <v>#VALUE!</v>
      </c>
      <c r="AC142" s="42" t="e">
        <v>#VALUE!</v>
      </c>
      <c r="AD142" s="42" t="e">
        <v>#VALUE!</v>
      </c>
      <c r="AE142" s="50" t="e">
        <v>#VALUE!</v>
      </c>
      <c r="AF142" s="42" t="e">
        <v>#VALUE!</v>
      </c>
      <c r="AG142" s="42" t="e">
        <v>#VALUE!</v>
      </c>
      <c r="AH142" s="42" t="e">
        <v>#VALUE!</v>
      </c>
      <c r="AI142" s="42" t="e">
        <v>#VALUE!</v>
      </c>
      <c r="AJ142" s="42" t="e">
        <v>#VALUE!</v>
      </c>
      <c r="AK142" s="42" t="e">
        <v>#VALUE!</v>
      </c>
      <c r="AL142" s="42" t="e">
        <v>#VALUE!</v>
      </c>
      <c r="AM142" s="42" t="e">
        <v>#VALUE!</v>
      </c>
      <c r="AN142" s="42" t="e">
        <v>#VALUE!</v>
      </c>
      <c r="AP142" s="51" t="e">
        <f t="shared" si="8"/>
        <v>#VALUE!</v>
      </c>
      <c r="AQ142" s="42" t="e">
        <v>#VALUE!</v>
      </c>
      <c r="AR142" s="42" t="e">
        <v>#VALUE!</v>
      </c>
      <c r="AS142" s="42" t="e">
        <v>#VALUE!</v>
      </c>
      <c r="AT142" s="42" t="e">
        <v>#VALUE!</v>
      </c>
      <c r="AU142" s="42" t="e">
        <v>#VALUE!</v>
      </c>
      <c r="AV142" s="50" t="e">
        <v>#VALUE!</v>
      </c>
      <c r="AW142" s="42" t="e">
        <v>#VALUE!</v>
      </c>
      <c r="AX142" s="42" t="e">
        <v>#VALUE!</v>
      </c>
      <c r="AY142" s="42" t="e">
        <v>#VALUE!</v>
      </c>
      <c r="AZ142" s="42" t="e">
        <v>#VALUE!</v>
      </c>
      <c r="BA142" s="42" t="e">
        <v>#VALUE!</v>
      </c>
      <c r="BB142" s="42" t="e">
        <v>#VALUE!</v>
      </c>
      <c r="BC142" s="42" t="e">
        <v>#VALUE!</v>
      </c>
      <c r="BD142" s="42" t="e">
        <v>#VALUE!</v>
      </c>
      <c r="BE142" s="42" t="e">
        <v>#VALUE!</v>
      </c>
    </row>
    <row r="143" spans="1:57" ht="13.5" customHeight="1" x14ac:dyDescent="0.3">
      <c r="A143" s="93" t="s">
        <v>12</v>
      </c>
      <c r="B143" s="101" t="s">
        <v>17</v>
      </c>
      <c r="C143" s="95">
        <v>11</v>
      </c>
      <c r="D143" s="180"/>
      <c r="E143" s="38" t="s">
        <v>85</v>
      </c>
      <c r="F143" s="39" t="e">
        <f t="shared" si="6"/>
        <v>#REF!</v>
      </c>
      <c r="H143" s="37" t="e">
        <v>#REF!</v>
      </c>
      <c r="I143" s="37" t="e">
        <v>#REF!</v>
      </c>
      <c r="J143" s="37" t="e">
        <v>#REF!</v>
      </c>
      <c r="K143" s="37" t="e">
        <v>#REF!</v>
      </c>
      <c r="L143" s="37" t="e">
        <v>#REF!</v>
      </c>
      <c r="M143" s="37" t="e">
        <v>#REF!</v>
      </c>
      <c r="N143" s="37" t="e">
        <v>#REF!</v>
      </c>
      <c r="O143" s="37" t="e">
        <v>#REF!</v>
      </c>
      <c r="P143" s="37" t="e">
        <v>#REF!</v>
      </c>
      <c r="Q143" s="37" t="e">
        <v>#REF!</v>
      </c>
      <c r="R143" s="37" t="e">
        <v>#REF!</v>
      </c>
      <c r="S143" s="37" t="e">
        <v>#REF!</v>
      </c>
      <c r="T143" s="37" t="e">
        <v>#REF!</v>
      </c>
      <c r="U143" s="37" t="e">
        <v>#REF!</v>
      </c>
      <c r="V143" s="37" t="e">
        <v>#REF!</v>
      </c>
      <c r="Y143" s="42" t="e">
        <f t="shared" si="7"/>
        <v>#VALUE!</v>
      </c>
      <c r="Z143" s="42" t="e">
        <v>#VALUE!</v>
      </c>
      <c r="AA143" s="42" t="e">
        <v>#VALUE!</v>
      </c>
      <c r="AB143" s="42" t="e">
        <v>#VALUE!</v>
      </c>
      <c r="AC143" s="42" t="e">
        <v>#VALUE!</v>
      </c>
      <c r="AD143" s="42" t="e">
        <v>#VALUE!</v>
      </c>
      <c r="AE143" s="50" t="e">
        <v>#VALUE!</v>
      </c>
      <c r="AF143" s="42" t="e">
        <v>#VALUE!</v>
      </c>
      <c r="AG143" s="42" t="e">
        <v>#VALUE!</v>
      </c>
      <c r="AH143" s="42" t="e">
        <v>#VALUE!</v>
      </c>
      <c r="AI143" s="42" t="e">
        <v>#VALUE!</v>
      </c>
      <c r="AJ143" s="42" t="e">
        <v>#VALUE!</v>
      </c>
      <c r="AK143" s="42" t="e">
        <v>#VALUE!</v>
      </c>
      <c r="AL143" s="42" t="e">
        <v>#VALUE!</v>
      </c>
      <c r="AM143" s="42" t="e">
        <v>#VALUE!</v>
      </c>
      <c r="AN143" s="42" t="e">
        <v>#VALUE!</v>
      </c>
      <c r="AP143" s="51" t="e">
        <f t="shared" si="8"/>
        <v>#VALUE!</v>
      </c>
      <c r="AQ143" s="42" t="e">
        <v>#VALUE!</v>
      </c>
      <c r="AR143" s="42" t="e">
        <v>#VALUE!</v>
      </c>
      <c r="AS143" s="42" t="e">
        <v>#VALUE!</v>
      </c>
      <c r="AT143" s="42" t="e">
        <v>#VALUE!</v>
      </c>
      <c r="AU143" s="42" t="e">
        <v>#VALUE!</v>
      </c>
      <c r="AV143" s="50" t="e">
        <v>#VALUE!</v>
      </c>
      <c r="AW143" s="42" t="e">
        <v>#VALUE!</v>
      </c>
      <c r="AX143" s="42" t="e">
        <v>#VALUE!</v>
      </c>
      <c r="AY143" s="42" t="e">
        <v>#VALUE!</v>
      </c>
      <c r="AZ143" s="42" t="e">
        <v>#VALUE!</v>
      </c>
      <c r="BA143" s="42" t="e">
        <v>#VALUE!</v>
      </c>
      <c r="BB143" s="42" t="e">
        <v>#VALUE!</v>
      </c>
      <c r="BC143" s="42" t="e">
        <v>#VALUE!</v>
      </c>
      <c r="BD143" s="42" t="e">
        <v>#VALUE!</v>
      </c>
      <c r="BE143" s="42" t="e">
        <v>#VALUE!</v>
      </c>
    </row>
    <row r="144" spans="1:57" ht="13.5" customHeight="1" x14ac:dyDescent="0.3">
      <c r="A144" s="93" t="s">
        <v>12</v>
      </c>
      <c r="B144" s="101" t="s">
        <v>17</v>
      </c>
      <c r="C144" s="95">
        <v>12</v>
      </c>
      <c r="D144" s="180"/>
      <c r="E144" s="38" t="s">
        <v>85</v>
      </c>
      <c r="F144" s="39" t="e">
        <f t="shared" si="6"/>
        <v>#REF!</v>
      </c>
      <c r="H144" s="37" t="e">
        <v>#REF!</v>
      </c>
      <c r="I144" s="37" t="e">
        <v>#REF!</v>
      </c>
      <c r="J144" s="37" t="e">
        <v>#REF!</v>
      </c>
      <c r="K144" s="37" t="e">
        <v>#REF!</v>
      </c>
      <c r="L144" s="37" t="e">
        <v>#REF!</v>
      </c>
      <c r="M144" s="37" t="e">
        <v>#REF!</v>
      </c>
      <c r="N144" s="37" t="e">
        <v>#REF!</v>
      </c>
      <c r="O144" s="37" t="e">
        <v>#REF!</v>
      </c>
      <c r="P144" s="37" t="e">
        <v>#REF!</v>
      </c>
      <c r="Q144" s="37" t="e">
        <v>#REF!</v>
      </c>
      <c r="R144" s="37" t="e">
        <v>#REF!</v>
      </c>
      <c r="S144" s="37" t="e">
        <v>#REF!</v>
      </c>
      <c r="T144" s="37" t="e">
        <v>#REF!</v>
      </c>
      <c r="U144" s="37" t="e">
        <v>#REF!</v>
      </c>
      <c r="V144" s="37" t="e">
        <v>#REF!</v>
      </c>
      <c r="Y144" s="42" t="e">
        <f t="shared" si="7"/>
        <v>#VALUE!</v>
      </c>
      <c r="Z144" s="42" t="e">
        <v>#VALUE!</v>
      </c>
      <c r="AA144" s="42" t="e">
        <v>#VALUE!</v>
      </c>
      <c r="AB144" s="42" t="e">
        <v>#VALUE!</v>
      </c>
      <c r="AC144" s="42" t="e">
        <v>#VALUE!</v>
      </c>
      <c r="AD144" s="42" t="e">
        <v>#VALUE!</v>
      </c>
      <c r="AE144" s="50" t="e">
        <v>#VALUE!</v>
      </c>
      <c r="AF144" s="42" t="e">
        <v>#VALUE!</v>
      </c>
      <c r="AG144" s="42" t="e">
        <v>#VALUE!</v>
      </c>
      <c r="AH144" s="42" t="e">
        <v>#VALUE!</v>
      </c>
      <c r="AI144" s="42" t="e">
        <v>#VALUE!</v>
      </c>
      <c r="AJ144" s="42" t="e">
        <v>#VALUE!</v>
      </c>
      <c r="AK144" s="42" t="e">
        <v>#VALUE!</v>
      </c>
      <c r="AL144" s="42" t="e">
        <v>#VALUE!</v>
      </c>
      <c r="AM144" s="42" t="e">
        <v>#VALUE!</v>
      </c>
      <c r="AN144" s="42" t="e">
        <v>#VALUE!</v>
      </c>
      <c r="AP144" s="51" t="e">
        <f t="shared" si="8"/>
        <v>#VALUE!</v>
      </c>
      <c r="AQ144" s="42" t="e">
        <v>#VALUE!</v>
      </c>
      <c r="AR144" s="42" t="e">
        <v>#VALUE!</v>
      </c>
      <c r="AS144" s="42" t="e">
        <v>#VALUE!</v>
      </c>
      <c r="AT144" s="42" t="e">
        <v>#VALUE!</v>
      </c>
      <c r="AU144" s="42" t="e">
        <v>#VALUE!</v>
      </c>
      <c r="AV144" s="50" t="e">
        <v>#VALUE!</v>
      </c>
      <c r="AW144" s="42" t="e">
        <v>#VALUE!</v>
      </c>
      <c r="AX144" s="42" t="e">
        <v>#VALUE!</v>
      </c>
      <c r="AY144" s="42" t="e">
        <v>#VALUE!</v>
      </c>
      <c r="AZ144" s="42" t="e">
        <v>#VALUE!</v>
      </c>
      <c r="BA144" s="42" t="e">
        <v>#VALUE!</v>
      </c>
      <c r="BB144" s="42" t="e">
        <v>#VALUE!</v>
      </c>
      <c r="BC144" s="42" t="e">
        <v>#VALUE!</v>
      </c>
      <c r="BD144" s="42" t="e">
        <v>#VALUE!</v>
      </c>
      <c r="BE144" s="42" t="e">
        <v>#VALUE!</v>
      </c>
    </row>
    <row r="145" spans="1:57" ht="13.5" customHeight="1" x14ac:dyDescent="0.3">
      <c r="A145" s="93" t="s">
        <v>12</v>
      </c>
      <c r="B145" s="101" t="s">
        <v>17</v>
      </c>
      <c r="C145" s="95">
        <v>13</v>
      </c>
      <c r="D145" s="180"/>
      <c r="E145" s="38" t="s">
        <v>85</v>
      </c>
      <c r="F145" s="39" t="e">
        <f t="shared" si="6"/>
        <v>#REF!</v>
      </c>
      <c r="H145" s="37" t="e">
        <v>#REF!</v>
      </c>
      <c r="I145" s="37" t="e">
        <v>#REF!</v>
      </c>
      <c r="J145" s="37" t="e">
        <v>#REF!</v>
      </c>
      <c r="K145" s="37" t="e">
        <v>#REF!</v>
      </c>
      <c r="L145" s="37" t="e">
        <v>#REF!</v>
      </c>
      <c r="M145" s="37" t="e">
        <v>#REF!</v>
      </c>
      <c r="N145" s="37" t="e">
        <v>#REF!</v>
      </c>
      <c r="O145" s="37" t="e">
        <v>#REF!</v>
      </c>
      <c r="P145" s="37" t="e">
        <v>#REF!</v>
      </c>
      <c r="Q145" s="37" t="e">
        <v>#REF!</v>
      </c>
      <c r="R145" s="37" t="e">
        <v>#REF!</v>
      </c>
      <c r="S145" s="37" t="e">
        <v>#REF!</v>
      </c>
      <c r="T145" s="37" t="e">
        <v>#REF!</v>
      </c>
      <c r="U145" s="37" t="e">
        <v>#REF!</v>
      </c>
      <c r="V145" s="37" t="e">
        <v>#REF!</v>
      </c>
      <c r="Y145" s="42" t="e">
        <f t="shared" si="7"/>
        <v>#VALUE!</v>
      </c>
      <c r="Z145" s="42" t="e">
        <v>#VALUE!</v>
      </c>
      <c r="AA145" s="42" t="e">
        <v>#VALUE!</v>
      </c>
      <c r="AB145" s="42" t="e">
        <v>#VALUE!</v>
      </c>
      <c r="AC145" s="42" t="e">
        <v>#VALUE!</v>
      </c>
      <c r="AD145" s="42" t="e">
        <v>#VALUE!</v>
      </c>
      <c r="AE145" s="50" t="e">
        <v>#VALUE!</v>
      </c>
      <c r="AF145" s="42" t="e">
        <v>#VALUE!</v>
      </c>
      <c r="AG145" s="42" t="e">
        <v>#VALUE!</v>
      </c>
      <c r="AH145" s="42" t="e">
        <v>#VALUE!</v>
      </c>
      <c r="AI145" s="42" t="e">
        <v>#VALUE!</v>
      </c>
      <c r="AJ145" s="42" t="e">
        <v>#VALUE!</v>
      </c>
      <c r="AK145" s="42" t="e">
        <v>#VALUE!</v>
      </c>
      <c r="AL145" s="42" t="e">
        <v>#VALUE!</v>
      </c>
      <c r="AM145" s="42" t="e">
        <v>#VALUE!</v>
      </c>
      <c r="AN145" s="42" t="e">
        <v>#VALUE!</v>
      </c>
      <c r="AP145" s="51" t="e">
        <f t="shared" si="8"/>
        <v>#VALUE!</v>
      </c>
      <c r="AQ145" s="42" t="e">
        <v>#VALUE!</v>
      </c>
      <c r="AR145" s="42" t="e">
        <v>#VALUE!</v>
      </c>
      <c r="AS145" s="42" t="e">
        <v>#VALUE!</v>
      </c>
      <c r="AT145" s="42" t="e">
        <v>#VALUE!</v>
      </c>
      <c r="AU145" s="42" t="e">
        <v>#VALUE!</v>
      </c>
      <c r="AV145" s="50" t="e">
        <v>#VALUE!</v>
      </c>
      <c r="AW145" s="42" t="e">
        <v>#VALUE!</v>
      </c>
      <c r="AX145" s="42" t="e">
        <v>#VALUE!</v>
      </c>
      <c r="AY145" s="42" t="e">
        <v>#VALUE!</v>
      </c>
      <c r="AZ145" s="42" t="e">
        <v>#VALUE!</v>
      </c>
      <c r="BA145" s="42" t="e">
        <v>#VALUE!</v>
      </c>
      <c r="BB145" s="42" t="e">
        <v>#VALUE!</v>
      </c>
      <c r="BC145" s="42" t="e">
        <v>#VALUE!</v>
      </c>
      <c r="BD145" s="42" t="e">
        <v>#VALUE!</v>
      </c>
      <c r="BE145" s="42" t="e">
        <v>#VALUE!</v>
      </c>
    </row>
    <row r="146" spans="1:57" ht="13.5" customHeight="1" x14ac:dyDescent="0.3">
      <c r="A146" s="93" t="s">
        <v>12</v>
      </c>
      <c r="B146" s="101" t="s">
        <v>17</v>
      </c>
      <c r="C146" s="95">
        <v>14</v>
      </c>
      <c r="D146" s="180"/>
      <c r="E146" s="38" t="s">
        <v>85</v>
      </c>
      <c r="F146" s="39" t="e">
        <f t="shared" si="6"/>
        <v>#REF!</v>
      </c>
      <c r="H146" s="37" t="e">
        <v>#REF!</v>
      </c>
      <c r="I146" s="37" t="e">
        <v>#REF!</v>
      </c>
      <c r="J146" s="37" t="e">
        <v>#REF!</v>
      </c>
      <c r="K146" s="37" t="e">
        <v>#REF!</v>
      </c>
      <c r="L146" s="37" t="e">
        <v>#REF!</v>
      </c>
      <c r="M146" s="37" t="e">
        <v>#REF!</v>
      </c>
      <c r="N146" s="37" t="e">
        <v>#REF!</v>
      </c>
      <c r="O146" s="37" t="e">
        <v>#REF!</v>
      </c>
      <c r="P146" s="37" t="e">
        <v>#REF!</v>
      </c>
      <c r="Q146" s="37" t="e">
        <v>#REF!</v>
      </c>
      <c r="R146" s="37" t="e">
        <v>#REF!</v>
      </c>
      <c r="S146" s="37" t="e">
        <v>#REF!</v>
      </c>
      <c r="T146" s="37" t="e">
        <v>#REF!</v>
      </c>
      <c r="U146" s="37" t="e">
        <v>#REF!</v>
      </c>
      <c r="V146" s="37" t="e">
        <v>#REF!</v>
      </c>
      <c r="Y146" s="42" t="e">
        <f t="shared" si="7"/>
        <v>#VALUE!</v>
      </c>
      <c r="Z146" s="42" t="e">
        <v>#VALUE!</v>
      </c>
      <c r="AA146" s="42" t="e">
        <v>#VALUE!</v>
      </c>
      <c r="AB146" s="42" t="e">
        <v>#VALUE!</v>
      </c>
      <c r="AC146" s="42" t="e">
        <v>#VALUE!</v>
      </c>
      <c r="AD146" s="42" t="e">
        <v>#VALUE!</v>
      </c>
      <c r="AE146" s="50" t="e">
        <v>#VALUE!</v>
      </c>
      <c r="AF146" s="42" t="e">
        <v>#VALUE!</v>
      </c>
      <c r="AG146" s="42" t="e">
        <v>#VALUE!</v>
      </c>
      <c r="AH146" s="42" t="e">
        <v>#VALUE!</v>
      </c>
      <c r="AI146" s="42" t="e">
        <v>#VALUE!</v>
      </c>
      <c r="AJ146" s="42" t="e">
        <v>#VALUE!</v>
      </c>
      <c r="AK146" s="42" t="e">
        <v>#VALUE!</v>
      </c>
      <c r="AL146" s="42" t="e">
        <v>#VALUE!</v>
      </c>
      <c r="AM146" s="42" t="e">
        <v>#VALUE!</v>
      </c>
      <c r="AN146" s="42" t="e">
        <v>#VALUE!</v>
      </c>
      <c r="AP146" s="51" t="e">
        <f t="shared" si="8"/>
        <v>#VALUE!</v>
      </c>
      <c r="AQ146" s="42" t="e">
        <v>#VALUE!</v>
      </c>
      <c r="AR146" s="42" t="e">
        <v>#VALUE!</v>
      </c>
      <c r="AS146" s="42" t="e">
        <v>#VALUE!</v>
      </c>
      <c r="AT146" s="42" t="e">
        <v>#VALUE!</v>
      </c>
      <c r="AU146" s="42" t="e">
        <v>#VALUE!</v>
      </c>
      <c r="AV146" s="50" t="e">
        <v>#VALUE!</v>
      </c>
      <c r="AW146" s="42" t="e">
        <v>#VALUE!</v>
      </c>
      <c r="AX146" s="42" t="e">
        <v>#VALUE!</v>
      </c>
      <c r="AY146" s="42" t="e">
        <v>#VALUE!</v>
      </c>
      <c r="AZ146" s="42" t="e">
        <v>#VALUE!</v>
      </c>
      <c r="BA146" s="42" t="e">
        <v>#VALUE!</v>
      </c>
      <c r="BB146" s="42" t="e">
        <v>#VALUE!</v>
      </c>
      <c r="BC146" s="42" t="e">
        <v>#VALUE!</v>
      </c>
      <c r="BD146" s="42" t="e">
        <v>#VALUE!</v>
      </c>
      <c r="BE146" s="42" t="e">
        <v>#VALUE!</v>
      </c>
    </row>
    <row r="147" spans="1:57" ht="13.5" customHeight="1" x14ac:dyDescent="0.3">
      <c r="A147" s="93"/>
      <c r="B147" s="101"/>
      <c r="C147" s="93"/>
      <c r="D147" s="159"/>
      <c r="H147" s="37" t="e">
        <v>#REF!</v>
      </c>
      <c r="I147" s="37" t="e">
        <v>#REF!</v>
      </c>
      <c r="J147" s="37" t="e">
        <v>#REF!</v>
      </c>
      <c r="K147" s="37" t="e">
        <v>#REF!</v>
      </c>
      <c r="L147" s="37" t="e">
        <v>#REF!</v>
      </c>
      <c r="M147" s="37" t="e">
        <v>#REF!</v>
      </c>
      <c r="N147" s="37" t="e">
        <v>#REF!</v>
      </c>
      <c r="O147" s="37" t="e">
        <v>#REF!</v>
      </c>
      <c r="P147" s="37" t="e">
        <v>#REF!</v>
      </c>
      <c r="Q147" s="37" t="e">
        <v>#REF!</v>
      </c>
      <c r="R147" s="37" t="e">
        <v>#REF!</v>
      </c>
      <c r="S147" s="37" t="e">
        <v>#REF!</v>
      </c>
      <c r="T147" s="37" t="e">
        <v>#REF!</v>
      </c>
      <c r="U147" s="37" t="e">
        <v>#REF!</v>
      </c>
      <c r="V147" s="37" t="e">
        <v>#REF!</v>
      </c>
      <c r="Y147" s="42" t="e">
        <f t="shared" si="7"/>
        <v>#VALUE!</v>
      </c>
      <c r="Z147" s="42" t="e">
        <v>#VALUE!</v>
      </c>
      <c r="AA147" s="42" t="e">
        <v>#VALUE!</v>
      </c>
      <c r="AB147" s="42" t="e">
        <v>#VALUE!</v>
      </c>
      <c r="AC147" s="42" t="e">
        <v>#VALUE!</v>
      </c>
      <c r="AD147" s="42" t="e">
        <v>#VALUE!</v>
      </c>
      <c r="AE147" s="50" t="e">
        <v>#VALUE!</v>
      </c>
      <c r="AF147" s="42" t="e">
        <v>#VALUE!</v>
      </c>
      <c r="AG147" s="42" t="e">
        <v>#VALUE!</v>
      </c>
      <c r="AH147" s="42" t="e">
        <v>#VALUE!</v>
      </c>
      <c r="AI147" s="42" t="e">
        <v>#VALUE!</v>
      </c>
      <c r="AJ147" s="42" t="e">
        <v>#VALUE!</v>
      </c>
      <c r="AK147" s="42" t="e">
        <v>#VALUE!</v>
      </c>
      <c r="AL147" s="42" t="e">
        <v>#VALUE!</v>
      </c>
      <c r="AM147" s="42" t="e">
        <v>#VALUE!</v>
      </c>
      <c r="AN147" s="42" t="e">
        <v>#VALUE!</v>
      </c>
      <c r="AP147" s="51" t="e">
        <f t="shared" si="8"/>
        <v>#VALUE!</v>
      </c>
      <c r="AQ147" s="42" t="e">
        <v>#VALUE!</v>
      </c>
      <c r="AR147" s="42" t="e">
        <v>#VALUE!</v>
      </c>
      <c r="AS147" s="42" t="e">
        <v>#VALUE!</v>
      </c>
      <c r="AT147" s="42" t="e">
        <v>#VALUE!</v>
      </c>
      <c r="AU147" s="42" t="e">
        <v>#VALUE!</v>
      </c>
      <c r="AV147" s="50" t="e">
        <v>#VALUE!</v>
      </c>
      <c r="AW147" s="42" t="e">
        <v>#VALUE!</v>
      </c>
      <c r="AX147" s="42" t="e">
        <v>#VALUE!</v>
      </c>
      <c r="AY147" s="42" t="e">
        <v>#VALUE!</v>
      </c>
      <c r="AZ147" s="42" t="e">
        <v>#VALUE!</v>
      </c>
      <c r="BA147" s="42" t="e">
        <v>#VALUE!</v>
      </c>
      <c r="BB147" s="42" t="e">
        <v>#VALUE!</v>
      </c>
      <c r="BC147" s="42" t="e">
        <v>#VALUE!</v>
      </c>
      <c r="BD147" s="42" t="e">
        <v>#VALUE!</v>
      </c>
      <c r="BE147" s="42" t="e">
        <v>#VALUE!</v>
      </c>
    </row>
    <row r="148" spans="1:57" ht="13.5" customHeight="1" x14ac:dyDescent="0.3">
      <c r="A148" s="98" t="s">
        <v>12</v>
      </c>
      <c r="B148" s="99" t="s">
        <v>22</v>
      </c>
      <c r="C148" s="93"/>
      <c r="D148" s="159" t="s">
        <v>87</v>
      </c>
      <c r="E148" s="38" t="s">
        <v>85</v>
      </c>
      <c r="F148" s="39" t="e">
        <f t="shared" si="6"/>
        <v>#REF!</v>
      </c>
      <c r="H148" s="37" t="e">
        <v>#REF!</v>
      </c>
      <c r="I148" s="37" t="e">
        <v>#REF!</v>
      </c>
      <c r="J148" s="37" t="e">
        <v>#REF!</v>
      </c>
      <c r="K148" s="37" t="e">
        <v>#REF!</v>
      </c>
      <c r="L148" s="37" t="e">
        <v>#REF!</v>
      </c>
      <c r="M148" s="37" t="e">
        <v>#REF!</v>
      </c>
      <c r="N148" s="37" t="e">
        <v>#REF!</v>
      </c>
      <c r="O148" s="37" t="e">
        <v>#REF!</v>
      </c>
      <c r="P148" s="37" t="e">
        <v>#REF!</v>
      </c>
      <c r="Q148" s="37" t="e">
        <v>#REF!</v>
      </c>
      <c r="R148" s="37" t="e">
        <v>#REF!</v>
      </c>
      <c r="S148" s="37" t="e">
        <v>#REF!</v>
      </c>
      <c r="T148" s="37" t="e">
        <v>#REF!</v>
      </c>
      <c r="U148" s="37" t="e">
        <v>#REF!</v>
      </c>
      <c r="V148" s="37" t="e">
        <v>#REF!</v>
      </c>
      <c r="Y148" s="42" t="e">
        <f t="shared" si="7"/>
        <v>#VALUE!</v>
      </c>
      <c r="Z148" s="42" t="e">
        <v>#VALUE!</v>
      </c>
      <c r="AA148" s="42" t="e">
        <v>#VALUE!</v>
      </c>
      <c r="AB148" s="42" t="e">
        <v>#VALUE!</v>
      </c>
      <c r="AC148" s="42" t="e">
        <v>#VALUE!</v>
      </c>
      <c r="AD148" s="42" t="e">
        <v>#VALUE!</v>
      </c>
      <c r="AE148" s="50" t="e">
        <v>#VALUE!</v>
      </c>
      <c r="AF148" s="42" t="e">
        <v>#VALUE!</v>
      </c>
      <c r="AG148" s="42" t="e">
        <v>#VALUE!</v>
      </c>
      <c r="AH148" s="42" t="e">
        <v>#VALUE!</v>
      </c>
      <c r="AI148" s="42" t="e">
        <v>#VALUE!</v>
      </c>
      <c r="AJ148" s="42" t="e">
        <v>#VALUE!</v>
      </c>
      <c r="AK148" s="42" t="e">
        <v>#VALUE!</v>
      </c>
      <c r="AL148" s="42" t="e">
        <v>#VALUE!</v>
      </c>
      <c r="AM148" s="42" t="e">
        <v>#VALUE!</v>
      </c>
      <c r="AN148" s="42" t="e">
        <v>#VALUE!</v>
      </c>
      <c r="AP148" s="51" t="e">
        <f t="shared" si="8"/>
        <v>#VALUE!</v>
      </c>
      <c r="AQ148" s="42" t="e">
        <v>#VALUE!</v>
      </c>
      <c r="AR148" s="42" t="e">
        <v>#VALUE!</v>
      </c>
      <c r="AS148" s="42" t="e">
        <v>#VALUE!</v>
      </c>
      <c r="AT148" s="42" t="e">
        <v>#VALUE!</v>
      </c>
      <c r="AU148" s="42" t="e">
        <v>#VALUE!</v>
      </c>
      <c r="AV148" s="50" t="e">
        <v>#VALUE!</v>
      </c>
      <c r="AW148" s="42" t="e">
        <v>#VALUE!</v>
      </c>
      <c r="AX148" s="42" t="e">
        <v>#VALUE!</v>
      </c>
      <c r="AY148" s="42" t="e">
        <v>#VALUE!</v>
      </c>
      <c r="AZ148" s="42" t="e">
        <v>#VALUE!</v>
      </c>
      <c r="BA148" s="42" t="e">
        <v>#VALUE!</v>
      </c>
      <c r="BB148" s="42" t="e">
        <v>#VALUE!</v>
      </c>
      <c r="BC148" s="42" t="e">
        <v>#VALUE!</v>
      </c>
      <c r="BD148" s="42" t="e">
        <v>#VALUE!</v>
      </c>
      <c r="BE148" s="42" t="e">
        <v>#VALUE!</v>
      </c>
    </row>
    <row r="149" spans="1:57" ht="13.5" customHeight="1" x14ac:dyDescent="0.3">
      <c r="A149" s="93" t="s">
        <v>12</v>
      </c>
      <c r="B149" s="101" t="s">
        <v>22</v>
      </c>
      <c r="C149" s="95">
        <v>1</v>
      </c>
      <c r="D149" s="422" t="s">
        <v>348</v>
      </c>
      <c r="E149" s="38" t="s">
        <v>85</v>
      </c>
      <c r="F149" s="39" t="e">
        <f t="shared" si="6"/>
        <v>#REF!</v>
      </c>
      <c r="H149" s="37" t="e">
        <v>#REF!</v>
      </c>
      <c r="I149" s="37" t="e">
        <v>#REF!</v>
      </c>
      <c r="J149" s="37" t="e">
        <v>#REF!</v>
      </c>
      <c r="K149" s="37" t="e">
        <v>#REF!</v>
      </c>
      <c r="L149" s="37" t="e">
        <v>#REF!</v>
      </c>
      <c r="M149" s="37" t="e">
        <v>#REF!</v>
      </c>
      <c r="N149" s="37" t="e">
        <v>#REF!</v>
      </c>
      <c r="O149" s="37" t="e">
        <v>#REF!</v>
      </c>
      <c r="P149" s="37" t="e">
        <v>#REF!</v>
      </c>
      <c r="Q149" s="37" t="e">
        <v>#REF!</v>
      </c>
      <c r="R149" s="37" t="e">
        <v>#REF!</v>
      </c>
      <c r="S149" s="37" t="e">
        <v>#REF!</v>
      </c>
      <c r="T149" s="37" t="e">
        <v>#REF!</v>
      </c>
      <c r="U149" s="37" t="e">
        <v>#REF!</v>
      </c>
      <c r="V149" s="37" t="e">
        <v>#REF!</v>
      </c>
      <c r="Y149" s="42" t="e">
        <f t="shared" si="7"/>
        <v>#VALUE!</v>
      </c>
      <c r="Z149" s="42" t="e">
        <v>#VALUE!</v>
      </c>
      <c r="AA149" s="42" t="e">
        <v>#VALUE!</v>
      </c>
      <c r="AB149" s="42" t="e">
        <v>#VALUE!</v>
      </c>
      <c r="AC149" s="42" t="e">
        <v>#VALUE!</v>
      </c>
      <c r="AD149" s="42" t="e">
        <v>#VALUE!</v>
      </c>
      <c r="AE149" s="50" t="e">
        <v>#VALUE!</v>
      </c>
      <c r="AF149" s="42" t="e">
        <v>#VALUE!</v>
      </c>
      <c r="AG149" s="42" t="e">
        <v>#VALUE!</v>
      </c>
      <c r="AH149" s="42" t="e">
        <v>#VALUE!</v>
      </c>
      <c r="AI149" s="42" t="e">
        <v>#VALUE!</v>
      </c>
      <c r="AJ149" s="42" t="e">
        <v>#VALUE!</v>
      </c>
      <c r="AK149" s="42" t="e">
        <v>#VALUE!</v>
      </c>
      <c r="AL149" s="42" t="e">
        <v>#VALUE!</v>
      </c>
      <c r="AM149" s="42" t="e">
        <v>#VALUE!</v>
      </c>
      <c r="AN149" s="42" t="e">
        <v>#VALUE!</v>
      </c>
      <c r="AP149" s="51" t="e">
        <f t="shared" si="8"/>
        <v>#VALUE!</v>
      </c>
      <c r="AQ149" s="42" t="e">
        <v>#VALUE!</v>
      </c>
      <c r="AR149" s="42" t="e">
        <v>#VALUE!</v>
      </c>
      <c r="AS149" s="42" t="e">
        <v>#VALUE!</v>
      </c>
      <c r="AT149" s="42" t="e">
        <v>#VALUE!</v>
      </c>
      <c r="AU149" s="42" t="e">
        <v>#VALUE!</v>
      </c>
      <c r="AV149" s="50" t="e">
        <v>#VALUE!</v>
      </c>
      <c r="AW149" s="42" t="e">
        <v>#VALUE!</v>
      </c>
      <c r="AX149" s="42" t="e">
        <v>#VALUE!</v>
      </c>
      <c r="AY149" s="42" t="e">
        <v>#VALUE!</v>
      </c>
      <c r="AZ149" s="42" t="e">
        <v>#VALUE!</v>
      </c>
      <c r="BA149" s="42" t="e">
        <v>#VALUE!</v>
      </c>
      <c r="BB149" s="42" t="e">
        <v>#VALUE!</v>
      </c>
      <c r="BC149" s="42" t="e">
        <v>#VALUE!</v>
      </c>
      <c r="BD149" s="42" t="e">
        <v>#VALUE!</v>
      </c>
      <c r="BE149" s="42" t="e">
        <v>#VALUE!</v>
      </c>
    </row>
    <row r="150" spans="1:57" ht="13.5" customHeight="1" x14ac:dyDescent="0.3">
      <c r="A150" s="93" t="s">
        <v>12</v>
      </c>
      <c r="B150" s="101" t="s">
        <v>22</v>
      </c>
      <c r="C150" s="95">
        <v>2</v>
      </c>
      <c r="D150" s="422" t="s">
        <v>112</v>
      </c>
      <c r="E150" s="38" t="s">
        <v>85</v>
      </c>
      <c r="F150" s="39" t="e">
        <f t="shared" si="6"/>
        <v>#REF!</v>
      </c>
      <c r="H150" s="37" t="e">
        <v>#REF!</v>
      </c>
      <c r="I150" s="37" t="e">
        <v>#REF!</v>
      </c>
      <c r="J150" s="37" t="e">
        <v>#REF!</v>
      </c>
      <c r="K150" s="37" t="e">
        <v>#REF!</v>
      </c>
      <c r="L150" s="37" t="e">
        <v>#REF!</v>
      </c>
      <c r="M150" s="37" t="e">
        <v>#REF!</v>
      </c>
      <c r="N150" s="37" t="e">
        <v>#REF!</v>
      </c>
      <c r="O150" s="37" t="e">
        <v>#REF!</v>
      </c>
      <c r="P150" s="37" t="e">
        <v>#REF!</v>
      </c>
      <c r="Q150" s="37" t="e">
        <v>#REF!</v>
      </c>
      <c r="R150" s="37" t="e">
        <v>#REF!</v>
      </c>
      <c r="S150" s="37" t="e">
        <v>#REF!</v>
      </c>
      <c r="T150" s="37" t="e">
        <v>#REF!</v>
      </c>
      <c r="U150" s="37" t="e">
        <v>#REF!</v>
      </c>
      <c r="V150" s="37" t="e">
        <v>#REF!</v>
      </c>
      <c r="Y150" s="42" t="e">
        <f t="shared" si="7"/>
        <v>#VALUE!</v>
      </c>
      <c r="Z150" s="42" t="e">
        <v>#VALUE!</v>
      </c>
      <c r="AA150" s="42" t="e">
        <v>#VALUE!</v>
      </c>
      <c r="AB150" s="42" t="e">
        <v>#VALUE!</v>
      </c>
      <c r="AC150" s="42" t="e">
        <v>#VALUE!</v>
      </c>
      <c r="AD150" s="42" t="e">
        <v>#VALUE!</v>
      </c>
      <c r="AE150" s="50" t="e">
        <v>#VALUE!</v>
      </c>
      <c r="AF150" s="42" t="e">
        <v>#VALUE!</v>
      </c>
      <c r="AG150" s="42" t="e">
        <v>#VALUE!</v>
      </c>
      <c r="AH150" s="42" t="e">
        <v>#VALUE!</v>
      </c>
      <c r="AI150" s="42" t="e">
        <v>#VALUE!</v>
      </c>
      <c r="AJ150" s="42" t="e">
        <v>#VALUE!</v>
      </c>
      <c r="AK150" s="42" t="e">
        <v>#VALUE!</v>
      </c>
      <c r="AL150" s="42" t="e">
        <v>#VALUE!</v>
      </c>
      <c r="AM150" s="42" t="e">
        <v>#VALUE!</v>
      </c>
      <c r="AN150" s="42" t="e">
        <v>#VALUE!</v>
      </c>
      <c r="AP150" s="51" t="e">
        <f t="shared" si="8"/>
        <v>#VALUE!</v>
      </c>
      <c r="AQ150" s="42" t="e">
        <v>#VALUE!</v>
      </c>
      <c r="AR150" s="42" t="e">
        <v>#VALUE!</v>
      </c>
      <c r="AS150" s="42" t="e">
        <v>#VALUE!</v>
      </c>
      <c r="AT150" s="42" t="e">
        <v>#VALUE!</v>
      </c>
      <c r="AU150" s="42" t="e">
        <v>#VALUE!</v>
      </c>
      <c r="AV150" s="50" t="e">
        <v>#VALUE!</v>
      </c>
      <c r="AW150" s="42" t="e">
        <v>#VALUE!</v>
      </c>
      <c r="AX150" s="42" t="e">
        <v>#VALUE!</v>
      </c>
      <c r="AY150" s="42" t="e">
        <v>#VALUE!</v>
      </c>
      <c r="AZ150" s="42" t="e">
        <v>#VALUE!</v>
      </c>
      <c r="BA150" s="42" t="e">
        <v>#VALUE!</v>
      </c>
      <c r="BB150" s="42" t="e">
        <v>#VALUE!</v>
      </c>
      <c r="BC150" s="42" t="e">
        <v>#VALUE!</v>
      </c>
      <c r="BD150" s="42" t="e">
        <v>#VALUE!</v>
      </c>
      <c r="BE150" s="42" t="e">
        <v>#VALUE!</v>
      </c>
    </row>
    <row r="151" spans="1:57" ht="13.5" customHeight="1" x14ac:dyDescent="0.3">
      <c r="A151" s="93" t="s">
        <v>12</v>
      </c>
      <c r="B151" s="101" t="s">
        <v>22</v>
      </c>
      <c r="C151" s="95">
        <v>3</v>
      </c>
      <c r="D151" s="422" t="s">
        <v>405</v>
      </c>
      <c r="E151" s="38" t="s">
        <v>85</v>
      </c>
      <c r="F151" s="39" t="e">
        <f t="shared" si="6"/>
        <v>#REF!</v>
      </c>
      <c r="H151" s="37" t="e">
        <v>#REF!</v>
      </c>
      <c r="I151" s="37" t="e">
        <v>#REF!</v>
      </c>
      <c r="J151" s="37" t="e">
        <v>#REF!</v>
      </c>
      <c r="K151" s="37" t="e">
        <v>#REF!</v>
      </c>
      <c r="L151" s="37" t="e">
        <v>#REF!</v>
      </c>
      <c r="M151" s="37" t="e">
        <v>#REF!</v>
      </c>
      <c r="N151" s="37" t="e">
        <v>#REF!</v>
      </c>
      <c r="O151" s="37" t="e">
        <v>#REF!</v>
      </c>
      <c r="P151" s="37" t="e">
        <v>#REF!</v>
      </c>
      <c r="Q151" s="37" t="e">
        <v>#REF!</v>
      </c>
      <c r="R151" s="37" t="e">
        <v>#REF!</v>
      </c>
      <c r="S151" s="37" t="e">
        <v>#REF!</v>
      </c>
      <c r="T151" s="37" t="e">
        <v>#REF!</v>
      </c>
      <c r="U151" s="37" t="e">
        <v>#REF!</v>
      </c>
      <c r="V151" s="37" t="e">
        <v>#REF!</v>
      </c>
      <c r="Y151" s="42" t="e">
        <f t="shared" si="7"/>
        <v>#VALUE!</v>
      </c>
      <c r="Z151" s="42" t="e">
        <v>#VALUE!</v>
      </c>
      <c r="AA151" s="42" t="e">
        <v>#VALUE!</v>
      </c>
      <c r="AB151" s="42" t="e">
        <v>#VALUE!</v>
      </c>
      <c r="AC151" s="42" t="e">
        <v>#VALUE!</v>
      </c>
      <c r="AD151" s="42" t="e">
        <v>#VALUE!</v>
      </c>
      <c r="AE151" s="50" t="e">
        <v>#VALUE!</v>
      </c>
      <c r="AF151" s="42" t="e">
        <v>#VALUE!</v>
      </c>
      <c r="AG151" s="42" t="e">
        <v>#VALUE!</v>
      </c>
      <c r="AH151" s="42" t="e">
        <v>#VALUE!</v>
      </c>
      <c r="AI151" s="42" t="e">
        <v>#VALUE!</v>
      </c>
      <c r="AJ151" s="42" t="e">
        <v>#VALUE!</v>
      </c>
      <c r="AK151" s="42" t="e">
        <v>#VALUE!</v>
      </c>
      <c r="AL151" s="42" t="e">
        <v>#VALUE!</v>
      </c>
      <c r="AM151" s="42" t="e">
        <v>#VALUE!</v>
      </c>
      <c r="AN151" s="42" t="e">
        <v>#VALUE!</v>
      </c>
      <c r="AP151" s="51" t="e">
        <f t="shared" si="8"/>
        <v>#VALUE!</v>
      </c>
      <c r="AQ151" s="42" t="e">
        <v>#VALUE!</v>
      </c>
      <c r="AR151" s="42" t="e">
        <v>#VALUE!</v>
      </c>
      <c r="AS151" s="42" t="e">
        <v>#VALUE!</v>
      </c>
      <c r="AT151" s="42" t="e">
        <v>#VALUE!</v>
      </c>
      <c r="AU151" s="42" t="e">
        <v>#VALUE!</v>
      </c>
      <c r="AV151" s="50" t="e">
        <v>#VALUE!</v>
      </c>
      <c r="AW151" s="42" t="e">
        <v>#VALUE!</v>
      </c>
      <c r="AX151" s="42" t="e">
        <v>#VALUE!</v>
      </c>
      <c r="AY151" s="42" t="e">
        <v>#VALUE!</v>
      </c>
      <c r="AZ151" s="42" t="e">
        <v>#VALUE!</v>
      </c>
      <c r="BA151" s="42" t="e">
        <v>#VALUE!</v>
      </c>
      <c r="BB151" s="42" t="e">
        <v>#VALUE!</v>
      </c>
      <c r="BC151" s="42" t="e">
        <v>#VALUE!</v>
      </c>
      <c r="BD151" s="42" t="e">
        <v>#VALUE!</v>
      </c>
      <c r="BE151" s="42" t="e">
        <v>#VALUE!</v>
      </c>
    </row>
    <row r="152" spans="1:57" ht="13.5" customHeight="1" x14ac:dyDescent="0.3">
      <c r="A152" s="93" t="s">
        <v>12</v>
      </c>
      <c r="B152" s="101" t="s">
        <v>22</v>
      </c>
      <c r="C152" s="95">
        <v>4</v>
      </c>
      <c r="D152" s="102" t="s">
        <v>349</v>
      </c>
      <c r="E152" s="38" t="s">
        <v>85</v>
      </c>
      <c r="F152" s="39" t="e">
        <f t="shared" si="6"/>
        <v>#REF!</v>
      </c>
      <c r="H152" s="37" t="e">
        <v>#REF!</v>
      </c>
      <c r="I152" s="37" t="e">
        <v>#REF!</v>
      </c>
      <c r="J152" s="37" t="e">
        <v>#REF!</v>
      </c>
      <c r="K152" s="37" t="e">
        <v>#REF!</v>
      </c>
      <c r="L152" s="37" t="e">
        <v>#REF!</v>
      </c>
      <c r="M152" s="37" t="e">
        <v>#REF!</v>
      </c>
      <c r="N152" s="37" t="e">
        <v>#REF!</v>
      </c>
      <c r="O152" s="37" t="e">
        <v>#REF!</v>
      </c>
      <c r="P152" s="37" t="e">
        <v>#REF!</v>
      </c>
      <c r="Q152" s="37" t="e">
        <v>#REF!</v>
      </c>
      <c r="R152" s="37" t="e">
        <v>#REF!</v>
      </c>
      <c r="S152" s="37" t="e">
        <v>#REF!</v>
      </c>
      <c r="T152" s="37" t="e">
        <v>#REF!</v>
      </c>
      <c r="U152" s="37" t="e">
        <v>#REF!</v>
      </c>
      <c r="V152" s="37" t="e">
        <v>#REF!</v>
      </c>
      <c r="Y152" s="42" t="e">
        <f t="shared" si="7"/>
        <v>#VALUE!</v>
      </c>
      <c r="Z152" s="42" t="e">
        <v>#VALUE!</v>
      </c>
      <c r="AA152" s="42" t="e">
        <v>#VALUE!</v>
      </c>
      <c r="AB152" s="42" t="e">
        <v>#VALUE!</v>
      </c>
      <c r="AC152" s="42" t="e">
        <v>#VALUE!</v>
      </c>
      <c r="AD152" s="42" t="e">
        <v>#VALUE!</v>
      </c>
      <c r="AE152" s="50" t="e">
        <v>#VALUE!</v>
      </c>
      <c r="AF152" s="42" t="e">
        <v>#VALUE!</v>
      </c>
      <c r="AG152" s="42" t="e">
        <v>#VALUE!</v>
      </c>
      <c r="AH152" s="42" t="e">
        <v>#VALUE!</v>
      </c>
      <c r="AI152" s="42" t="e">
        <v>#VALUE!</v>
      </c>
      <c r="AJ152" s="42" t="e">
        <v>#VALUE!</v>
      </c>
      <c r="AK152" s="42" t="e">
        <v>#VALUE!</v>
      </c>
      <c r="AL152" s="42" t="e">
        <v>#VALUE!</v>
      </c>
      <c r="AM152" s="42" t="e">
        <v>#VALUE!</v>
      </c>
      <c r="AN152" s="42" t="e">
        <v>#VALUE!</v>
      </c>
      <c r="AP152" s="51" t="e">
        <f t="shared" si="8"/>
        <v>#VALUE!</v>
      </c>
      <c r="AQ152" s="42" t="e">
        <v>#VALUE!</v>
      </c>
      <c r="AR152" s="42" t="e">
        <v>#VALUE!</v>
      </c>
      <c r="AS152" s="42" t="e">
        <v>#VALUE!</v>
      </c>
      <c r="AT152" s="42" t="e">
        <v>#VALUE!</v>
      </c>
      <c r="AU152" s="42" t="e">
        <v>#VALUE!</v>
      </c>
      <c r="AV152" s="50" t="e">
        <v>#VALUE!</v>
      </c>
      <c r="AW152" s="42" t="e">
        <v>#VALUE!</v>
      </c>
      <c r="AX152" s="42" t="e">
        <v>#VALUE!</v>
      </c>
      <c r="AY152" s="42" t="e">
        <v>#VALUE!</v>
      </c>
      <c r="AZ152" s="42" t="e">
        <v>#VALUE!</v>
      </c>
      <c r="BA152" s="42" t="e">
        <v>#VALUE!</v>
      </c>
      <c r="BB152" s="42" t="e">
        <v>#VALUE!</v>
      </c>
      <c r="BC152" s="42" t="e">
        <v>#VALUE!</v>
      </c>
      <c r="BD152" s="42" t="e">
        <v>#VALUE!</v>
      </c>
      <c r="BE152" s="42" t="e">
        <v>#VALUE!</v>
      </c>
    </row>
    <row r="153" spans="1:57" ht="13.5" customHeight="1" x14ac:dyDescent="0.3">
      <c r="A153" s="93" t="s">
        <v>12</v>
      </c>
      <c r="B153" s="101" t="s">
        <v>22</v>
      </c>
      <c r="C153" s="95">
        <v>5</v>
      </c>
      <c r="D153" s="102" t="s">
        <v>350</v>
      </c>
      <c r="E153" s="38" t="s">
        <v>85</v>
      </c>
      <c r="F153" s="39" t="e">
        <f t="shared" si="6"/>
        <v>#REF!</v>
      </c>
      <c r="H153" s="37" t="e">
        <v>#REF!</v>
      </c>
      <c r="I153" s="37" t="e">
        <v>#REF!</v>
      </c>
      <c r="J153" s="37" t="e">
        <v>#REF!</v>
      </c>
      <c r="K153" s="37" t="e">
        <v>#REF!</v>
      </c>
      <c r="L153" s="37" t="e">
        <v>#REF!</v>
      </c>
      <c r="M153" s="37" t="e">
        <v>#REF!</v>
      </c>
      <c r="N153" s="37" t="e">
        <v>#REF!</v>
      </c>
      <c r="O153" s="37" t="e">
        <v>#REF!</v>
      </c>
      <c r="P153" s="37" t="e">
        <v>#REF!</v>
      </c>
      <c r="Q153" s="37" t="e">
        <v>#REF!</v>
      </c>
      <c r="R153" s="37" t="e">
        <v>#REF!</v>
      </c>
      <c r="S153" s="37" t="e">
        <v>#REF!</v>
      </c>
      <c r="T153" s="37" t="e">
        <v>#REF!</v>
      </c>
      <c r="U153" s="37" t="e">
        <v>#REF!</v>
      </c>
      <c r="V153" s="37" t="e">
        <v>#REF!</v>
      </c>
      <c r="Y153" s="42" t="e">
        <f t="shared" si="7"/>
        <v>#VALUE!</v>
      </c>
      <c r="Z153" s="42" t="e">
        <v>#VALUE!</v>
      </c>
      <c r="AA153" s="42" t="e">
        <v>#VALUE!</v>
      </c>
      <c r="AB153" s="42" t="e">
        <v>#VALUE!</v>
      </c>
      <c r="AC153" s="42" t="e">
        <v>#VALUE!</v>
      </c>
      <c r="AD153" s="42" t="e">
        <v>#VALUE!</v>
      </c>
      <c r="AE153" s="50" t="e">
        <v>#VALUE!</v>
      </c>
      <c r="AF153" s="42" t="e">
        <v>#VALUE!</v>
      </c>
      <c r="AG153" s="42" t="e">
        <v>#VALUE!</v>
      </c>
      <c r="AH153" s="42" t="e">
        <v>#VALUE!</v>
      </c>
      <c r="AI153" s="42" t="e">
        <v>#VALUE!</v>
      </c>
      <c r="AJ153" s="42" t="e">
        <v>#VALUE!</v>
      </c>
      <c r="AK153" s="42" t="e">
        <v>#VALUE!</v>
      </c>
      <c r="AL153" s="42" t="e">
        <v>#VALUE!</v>
      </c>
      <c r="AM153" s="42" t="e">
        <v>#VALUE!</v>
      </c>
      <c r="AN153" s="42" t="e">
        <v>#VALUE!</v>
      </c>
      <c r="AP153" s="51" t="e">
        <f t="shared" si="8"/>
        <v>#VALUE!</v>
      </c>
      <c r="AQ153" s="42" t="e">
        <v>#VALUE!</v>
      </c>
      <c r="AR153" s="42" t="e">
        <v>#VALUE!</v>
      </c>
      <c r="AS153" s="42" t="e">
        <v>#VALUE!</v>
      </c>
      <c r="AT153" s="42" t="e">
        <v>#VALUE!</v>
      </c>
      <c r="AU153" s="42" t="e">
        <v>#VALUE!</v>
      </c>
      <c r="AV153" s="50" t="e">
        <v>#VALUE!</v>
      </c>
      <c r="AW153" s="42" t="e">
        <v>#VALUE!</v>
      </c>
      <c r="AX153" s="42" t="e">
        <v>#VALUE!</v>
      </c>
      <c r="AY153" s="42" t="e">
        <v>#VALUE!</v>
      </c>
      <c r="AZ153" s="42" t="e">
        <v>#VALUE!</v>
      </c>
      <c r="BA153" s="42" t="e">
        <v>#VALUE!</v>
      </c>
      <c r="BB153" s="42" t="e">
        <v>#VALUE!</v>
      </c>
      <c r="BC153" s="42" t="e">
        <v>#VALUE!</v>
      </c>
      <c r="BD153" s="42" t="e">
        <v>#VALUE!</v>
      </c>
      <c r="BE153" s="42" t="e">
        <v>#VALUE!</v>
      </c>
    </row>
    <row r="154" spans="1:57" ht="13.5" customHeight="1" x14ac:dyDescent="0.3">
      <c r="A154" s="93" t="s">
        <v>12</v>
      </c>
      <c r="B154" s="101" t="s">
        <v>22</v>
      </c>
      <c r="C154" s="95">
        <v>6</v>
      </c>
      <c r="D154" s="102" t="s">
        <v>100</v>
      </c>
      <c r="E154" s="38" t="s">
        <v>85</v>
      </c>
      <c r="F154" s="39" t="e">
        <f t="shared" si="6"/>
        <v>#REF!</v>
      </c>
      <c r="H154" s="37" t="e">
        <v>#REF!</v>
      </c>
      <c r="I154" s="37" t="e">
        <v>#REF!</v>
      </c>
      <c r="J154" s="37" t="e">
        <v>#REF!</v>
      </c>
      <c r="K154" s="37" t="e">
        <v>#REF!</v>
      </c>
      <c r="L154" s="37" t="e">
        <v>#REF!</v>
      </c>
      <c r="M154" s="37" t="e">
        <v>#REF!</v>
      </c>
      <c r="N154" s="37" t="e">
        <v>#REF!</v>
      </c>
      <c r="O154" s="37" t="e">
        <v>#REF!</v>
      </c>
      <c r="P154" s="37" t="e">
        <v>#REF!</v>
      </c>
      <c r="Q154" s="37" t="e">
        <v>#REF!</v>
      </c>
      <c r="R154" s="37" t="e">
        <v>#REF!</v>
      </c>
      <c r="S154" s="37" t="e">
        <v>#REF!</v>
      </c>
      <c r="T154" s="37" t="e">
        <v>#REF!</v>
      </c>
      <c r="U154" s="37" t="e">
        <v>#REF!</v>
      </c>
      <c r="V154" s="37" t="e">
        <v>#REF!</v>
      </c>
      <c r="Y154" s="42" t="e">
        <f t="shared" si="7"/>
        <v>#VALUE!</v>
      </c>
      <c r="Z154" s="42" t="e">
        <v>#VALUE!</v>
      </c>
      <c r="AA154" s="42" t="e">
        <v>#VALUE!</v>
      </c>
      <c r="AB154" s="42" t="e">
        <v>#VALUE!</v>
      </c>
      <c r="AC154" s="42" t="e">
        <v>#VALUE!</v>
      </c>
      <c r="AD154" s="42" t="e">
        <v>#VALUE!</v>
      </c>
      <c r="AE154" s="50" t="e">
        <v>#VALUE!</v>
      </c>
      <c r="AF154" s="42" t="e">
        <v>#VALUE!</v>
      </c>
      <c r="AG154" s="42" t="e">
        <v>#VALUE!</v>
      </c>
      <c r="AH154" s="42" t="e">
        <v>#VALUE!</v>
      </c>
      <c r="AI154" s="42" t="e">
        <v>#VALUE!</v>
      </c>
      <c r="AJ154" s="42" t="e">
        <v>#VALUE!</v>
      </c>
      <c r="AK154" s="42" t="e">
        <v>#VALUE!</v>
      </c>
      <c r="AL154" s="42" t="e">
        <v>#VALUE!</v>
      </c>
      <c r="AM154" s="42" t="e">
        <v>#VALUE!</v>
      </c>
      <c r="AN154" s="42" t="e">
        <v>#VALUE!</v>
      </c>
      <c r="AP154" s="51" t="e">
        <f t="shared" si="8"/>
        <v>#VALUE!</v>
      </c>
      <c r="AQ154" s="42" t="e">
        <v>#VALUE!</v>
      </c>
      <c r="AR154" s="42" t="e">
        <v>#VALUE!</v>
      </c>
      <c r="AS154" s="42" t="e">
        <v>#VALUE!</v>
      </c>
      <c r="AT154" s="42" t="e">
        <v>#VALUE!</v>
      </c>
      <c r="AU154" s="42" t="e">
        <v>#VALUE!</v>
      </c>
      <c r="AV154" s="50" t="e">
        <v>#VALUE!</v>
      </c>
      <c r="AW154" s="42" t="e">
        <v>#VALUE!</v>
      </c>
      <c r="AX154" s="42" t="e">
        <v>#VALUE!</v>
      </c>
      <c r="AY154" s="42" t="e">
        <v>#VALUE!</v>
      </c>
      <c r="AZ154" s="42" t="e">
        <v>#VALUE!</v>
      </c>
      <c r="BA154" s="42" t="e">
        <v>#VALUE!</v>
      </c>
      <c r="BB154" s="42" t="e">
        <v>#VALUE!</v>
      </c>
      <c r="BC154" s="42" t="e">
        <v>#VALUE!</v>
      </c>
      <c r="BD154" s="42" t="e">
        <v>#VALUE!</v>
      </c>
      <c r="BE154" s="42" t="e">
        <v>#VALUE!</v>
      </c>
    </row>
    <row r="155" spans="1:57" ht="13.5" customHeight="1" x14ac:dyDescent="0.3">
      <c r="A155" s="93" t="s">
        <v>12</v>
      </c>
      <c r="B155" s="101" t="s">
        <v>22</v>
      </c>
      <c r="C155" s="95">
        <v>7</v>
      </c>
      <c r="D155" s="102" t="s">
        <v>113</v>
      </c>
      <c r="E155" s="38" t="s">
        <v>85</v>
      </c>
      <c r="F155" s="39" t="e">
        <f t="shared" si="6"/>
        <v>#REF!</v>
      </c>
      <c r="H155" s="37" t="e">
        <v>#REF!</v>
      </c>
      <c r="I155" s="37" t="e">
        <v>#REF!</v>
      </c>
      <c r="J155" s="37" t="e">
        <v>#REF!</v>
      </c>
      <c r="K155" s="37" t="e">
        <v>#REF!</v>
      </c>
      <c r="L155" s="37" t="e">
        <v>#REF!</v>
      </c>
      <c r="M155" s="37" t="e">
        <v>#REF!</v>
      </c>
      <c r="N155" s="37" t="e">
        <v>#REF!</v>
      </c>
      <c r="O155" s="37" t="e">
        <v>#REF!</v>
      </c>
      <c r="P155" s="37" t="e">
        <v>#REF!</v>
      </c>
      <c r="Q155" s="37" t="e">
        <v>#REF!</v>
      </c>
      <c r="R155" s="37" t="e">
        <v>#REF!</v>
      </c>
      <c r="S155" s="37" t="e">
        <v>#REF!</v>
      </c>
      <c r="T155" s="37" t="e">
        <v>#REF!</v>
      </c>
      <c r="U155" s="37" t="e">
        <v>#REF!</v>
      </c>
      <c r="V155" s="37" t="e">
        <v>#REF!</v>
      </c>
      <c r="Y155" s="42" t="e">
        <f t="shared" si="7"/>
        <v>#VALUE!</v>
      </c>
      <c r="Z155" s="42" t="e">
        <v>#VALUE!</v>
      </c>
      <c r="AA155" s="42" t="e">
        <v>#VALUE!</v>
      </c>
      <c r="AB155" s="42" t="e">
        <v>#VALUE!</v>
      </c>
      <c r="AC155" s="42" t="e">
        <v>#VALUE!</v>
      </c>
      <c r="AD155" s="42" t="e">
        <v>#VALUE!</v>
      </c>
      <c r="AE155" s="50" t="e">
        <v>#VALUE!</v>
      </c>
      <c r="AF155" s="42" t="e">
        <v>#VALUE!</v>
      </c>
      <c r="AG155" s="42" t="e">
        <v>#VALUE!</v>
      </c>
      <c r="AH155" s="42" t="e">
        <v>#VALUE!</v>
      </c>
      <c r="AI155" s="42" t="e">
        <v>#VALUE!</v>
      </c>
      <c r="AJ155" s="42" t="e">
        <v>#VALUE!</v>
      </c>
      <c r="AK155" s="42" t="e">
        <v>#VALUE!</v>
      </c>
      <c r="AL155" s="42" t="e">
        <v>#VALUE!</v>
      </c>
      <c r="AM155" s="42" t="e">
        <v>#VALUE!</v>
      </c>
      <c r="AN155" s="42" t="e">
        <v>#VALUE!</v>
      </c>
      <c r="AP155" s="51" t="e">
        <f t="shared" si="8"/>
        <v>#VALUE!</v>
      </c>
      <c r="AQ155" s="42" t="e">
        <v>#VALUE!</v>
      </c>
      <c r="AR155" s="42" t="e">
        <v>#VALUE!</v>
      </c>
      <c r="AS155" s="42" t="e">
        <v>#VALUE!</v>
      </c>
      <c r="AT155" s="42" t="e">
        <v>#VALUE!</v>
      </c>
      <c r="AU155" s="42" t="e">
        <v>#VALUE!</v>
      </c>
      <c r="AV155" s="50" t="e">
        <v>#VALUE!</v>
      </c>
      <c r="AW155" s="42" t="e">
        <v>#VALUE!</v>
      </c>
      <c r="AX155" s="42" t="e">
        <v>#VALUE!</v>
      </c>
      <c r="AY155" s="42" t="e">
        <v>#VALUE!</v>
      </c>
      <c r="AZ155" s="42" t="e">
        <v>#VALUE!</v>
      </c>
      <c r="BA155" s="42" t="e">
        <v>#VALUE!</v>
      </c>
      <c r="BB155" s="42" t="e">
        <v>#VALUE!</v>
      </c>
      <c r="BC155" s="42" t="e">
        <v>#VALUE!</v>
      </c>
      <c r="BD155" s="42" t="e">
        <v>#VALUE!</v>
      </c>
      <c r="BE155" s="42" t="e">
        <v>#VALUE!</v>
      </c>
    </row>
    <row r="156" spans="1:57" ht="13.5" customHeight="1" x14ac:dyDescent="0.3">
      <c r="A156" s="93" t="s">
        <v>12</v>
      </c>
      <c r="B156" s="101" t="s">
        <v>22</v>
      </c>
      <c r="C156" s="95">
        <v>8</v>
      </c>
      <c r="D156" s="102" t="s">
        <v>351</v>
      </c>
      <c r="E156" s="38" t="s">
        <v>85</v>
      </c>
      <c r="F156" s="39" t="e">
        <f t="shared" si="6"/>
        <v>#REF!</v>
      </c>
      <c r="H156" s="37" t="e">
        <v>#REF!</v>
      </c>
      <c r="I156" s="37" t="e">
        <v>#REF!</v>
      </c>
      <c r="J156" s="37" t="e">
        <v>#REF!</v>
      </c>
      <c r="K156" s="37" t="e">
        <v>#REF!</v>
      </c>
      <c r="L156" s="37" t="e">
        <v>#REF!</v>
      </c>
      <c r="M156" s="37" t="e">
        <v>#REF!</v>
      </c>
      <c r="N156" s="37" t="e">
        <v>#REF!</v>
      </c>
      <c r="O156" s="37" t="e">
        <v>#REF!</v>
      </c>
      <c r="P156" s="37" t="e">
        <v>#REF!</v>
      </c>
      <c r="Q156" s="37" t="e">
        <v>#REF!</v>
      </c>
      <c r="R156" s="37" t="e">
        <v>#REF!</v>
      </c>
      <c r="S156" s="37" t="e">
        <v>#REF!</v>
      </c>
      <c r="T156" s="37" t="e">
        <v>#REF!</v>
      </c>
      <c r="U156" s="37" t="e">
        <v>#REF!</v>
      </c>
      <c r="V156" s="37" t="e">
        <v>#REF!</v>
      </c>
      <c r="Y156" s="42" t="e">
        <f t="shared" si="7"/>
        <v>#VALUE!</v>
      </c>
      <c r="Z156" s="42" t="e">
        <v>#VALUE!</v>
      </c>
      <c r="AA156" s="42" t="e">
        <v>#VALUE!</v>
      </c>
      <c r="AB156" s="42" t="e">
        <v>#VALUE!</v>
      </c>
      <c r="AC156" s="42" t="e">
        <v>#VALUE!</v>
      </c>
      <c r="AD156" s="42" t="e">
        <v>#VALUE!</v>
      </c>
      <c r="AE156" s="50" t="e">
        <v>#VALUE!</v>
      </c>
      <c r="AF156" s="42" t="e">
        <v>#VALUE!</v>
      </c>
      <c r="AG156" s="42" t="e">
        <v>#VALUE!</v>
      </c>
      <c r="AH156" s="42" t="e">
        <v>#VALUE!</v>
      </c>
      <c r="AI156" s="42" t="e">
        <v>#VALUE!</v>
      </c>
      <c r="AJ156" s="42" t="e">
        <v>#VALUE!</v>
      </c>
      <c r="AK156" s="42" t="e">
        <v>#VALUE!</v>
      </c>
      <c r="AL156" s="42" t="e">
        <v>#VALUE!</v>
      </c>
      <c r="AM156" s="42" t="e">
        <v>#VALUE!</v>
      </c>
      <c r="AN156" s="42" t="e">
        <v>#VALUE!</v>
      </c>
      <c r="AP156" s="51" t="e">
        <f t="shared" si="8"/>
        <v>#VALUE!</v>
      </c>
      <c r="AQ156" s="42" t="e">
        <v>#VALUE!</v>
      </c>
      <c r="AR156" s="42" t="e">
        <v>#VALUE!</v>
      </c>
      <c r="AS156" s="42" t="e">
        <v>#VALUE!</v>
      </c>
      <c r="AT156" s="42" t="e">
        <v>#VALUE!</v>
      </c>
      <c r="AU156" s="42" t="e">
        <v>#VALUE!</v>
      </c>
      <c r="AV156" s="50" t="e">
        <v>#VALUE!</v>
      </c>
      <c r="AW156" s="42" t="e">
        <v>#VALUE!</v>
      </c>
      <c r="AX156" s="42" t="e">
        <v>#VALUE!</v>
      </c>
      <c r="AY156" s="42" t="e">
        <v>#VALUE!</v>
      </c>
      <c r="AZ156" s="42" t="e">
        <v>#VALUE!</v>
      </c>
      <c r="BA156" s="42" t="e">
        <v>#VALUE!</v>
      </c>
      <c r="BB156" s="42" t="e">
        <v>#VALUE!</v>
      </c>
      <c r="BC156" s="42" t="e">
        <v>#VALUE!</v>
      </c>
      <c r="BD156" s="42" t="e">
        <v>#VALUE!</v>
      </c>
      <c r="BE156" s="42" t="e">
        <v>#VALUE!</v>
      </c>
    </row>
    <row r="157" spans="1:57" ht="13.5" customHeight="1" x14ac:dyDescent="0.3">
      <c r="A157" s="93" t="s">
        <v>12</v>
      </c>
      <c r="B157" s="101" t="s">
        <v>22</v>
      </c>
      <c r="C157" s="95">
        <v>9</v>
      </c>
      <c r="D157" s="102" t="s">
        <v>352</v>
      </c>
      <c r="E157" s="38" t="s">
        <v>85</v>
      </c>
      <c r="F157" s="39" t="e">
        <f t="shared" si="6"/>
        <v>#REF!</v>
      </c>
      <c r="H157" s="37" t="e">
        <v>#REF!</v>
      </c>
      <c r="I157" s="37" t="e">
        <v>#REF!</v>
      </c>
      <c r="J157" s="37" t="e">
        <v>#REF!</v>
      </c>
      <c r="K157" s="37" t="e">
        <v>#REF!</v>
      </c>
      <c r="L157" s="37" t="e">
        <v>#REF!</v>
      </c>
      <c r="M157" s="37" t="e">
        <v>#REF!</v>
      </c>
      <c r="N157" s="37" t="e">
        <v>#REF!</v>
      </c>
      <c r="O157" s="37" t="e">
        <v>#REF!</v>
      </c>
      <c r="P157" s="37" t="e">
        <v>#REF!</v>
      </c>
      <c r="Q157" s="37" t="e">
        <v>#REF!</v>
      </c>
      <c r="R157" s="37" t="e">
        <v>#REF!</v>
      </c>
      <c r="S157" s="37" t="e">
        <v>#REF!</v>
      </c>
      <c r="T157" s="37" t="e">
        <v>#REF!</v>
      </c>
      <c r="U157" s="37" t="e">
        <v>#REF!</v>
      </c>
      <c r="V157" s="37" t="e">
        <v>#REF!</v>
      </c>
      <c r="Y157" s="42" t="e">
        <f t="shared" si="7"/>
        <v>#VALUE!</v>
      </c>
      <c r="Z157" s="42" t="e">
        <v>#VALUE!</v>
      </c>
      <c r="AA157" s="42" t="e">
        <v>#VALUE!</v>
      </c>
      <c r="AB157" s="42" t="e">
        <v>#VALUE!</v>
      </c>
      <c r="AC157" s="42" t="e">
        <v>#VALUE!</v>
      </c>
      <c r="AD157" s="42" t="e">
        <v>#VALUE!</v>
      </c>
      <c r="AE157" s="50" t="e">
        <v>#VALUE!</v>
      </c>
      <c r="AF157" s="42" t="e">
        <v>#VALUE!</v>
      </c>
      <c r="AG157" s="42" t="e">
        <v>#VALUE!</v>
      </c>
      <c r="AH157" s="42" t="e">
        <v>#VALUE!</v>
      </c>
      <c r="AI157" s="42" t="e">
        <v>#VALUE!</v>
      </c>
      <c r="AJ157" s="42" t="e">
        <v>#VALUE!</v>
      </c>
      <c r="AK157" s="42" t="e">
        <v>#VALUE!</v>
      </c>
      <c r="AL157" s="42" t="e">
        <v>#VALUE!</v>
      </c>
      <c r="AM157" s="42" t="e">
        <v>#VALUE!</v>
      </c>
      <c r="AN157" s="42" t="e">
        <v>#VALUE!</v>
      </c>
      <c r="AP157" s="51" t="e">
        <f t="shared" si="8"/>
        <v>#VALUE!</v>
      </c>
      <c r="AQ157" s="42" t="e">
        <v>#VALUE!</v>
      </c>
      <c r="AR157" s="42" t="e">
        <v>#VALUE!</v>
      </c>
      <c r="AS157" s="42" t="e">
        <v>#VALUE!</v>
      </c>
      <c r="AT157" s="42" t="e">
        <v>#VALUE!</v>
      </c>
      <c r="AU157" s="42" t="e">
        <v>#VALUE!</v>
      </c>
      <c r="AV157" s="50" t="e">
        <v>#VALUE!</v>
      </c>
      <c r="AW157" s="42" t="e">
        <v>#VALUE!</v>
      </c>
      <c r="AX157" s="42" t="e">
        <v>#VALUE!</v>
      </c>
      <c r="AY157" s="42" t="e">
        <v>#VALUE!</v>
      </c>
      <c r="AZ157" s="42" t="e">
        <v>#VALUE!</v>
      </c>
      <c r="BA157" s="42" t="e">
        <v>#VALUE!</v>
      </c>
      <c r="BB157" s="42" t="e">
        <v>#VALUE!</v>
      </c>
      <c r="BC157" s="42" t="e">
        <v>#VALUE!</v>
      </c>
      <c r="BD157" s="42" t="e">
        <v>#VALUE!</v>
      </c>
      <c r="BE157" s="42" t="e">
        <v>#VALUE!</v>
      </c>
    </row>
    <row r="158" spans="1:57" ht="13.5" customHeight="1" x14ac:dyDescent="0.3">
      <c r="A158" s="93" t="s">
        <v>12</v>
      </c>
      <c r="B158" s="101" t="s">
        <v>22</v>
      </c>
      <c r="C158" s="95">
        <v>10</v>
      </c>
      <c r="D158" s="422"/>
      <c r="E158" s="38" t="s">
        <v>85</v>
      </c>
      <c r="F158" s="39" t="e">
        <f t="shared" si="6"/>
        <v>#REF!</v>
      </c>
      <c r="H158" s="37" t="e">
        <v>#REF!</v>
      </c>
      <c r="I158" s="37" t="e">
        <v>#REF!</v>
      </c>
      <c r="J158" s="37" t="e">
        <v>#REF!</v>
      </c>
      <c r="K158" s="37" t="e">
        <v>#REF!</v>
      </c>
      <c r="L158" s="37" t="e">
        <v>#REF!</v>
      </c>
      <c r="M158" s="37" t="e">
        <v>#REF!</v>
      </c>
      <c r="N158" s="37" t="e">
        <v>#REF!</v>
      </c>
      <c r="O158" s="37" t="e">
        <v>#REF!</v>
      </c>
      <c r="P158" s="37" t="e">
        <v>#REF!</v>
      </c>
      <c r="Q158" s="37" t="e">
        <v>#REF!</v>
      </c>
      <c r="R158" s="37" t="e">
        <v>#REF!</v>
      </c>
      <c r="S158" s="37" t="e">
        <v>#REF!</v>
      </c>
      <c r="T158" s="37" t="e">
        <v>#REF!</v>
      </c>
      <c r="U158" s="37" t="e">
        <v>#REF!</v>
      </c>
      <c r="V158" s="37" t="e">
        <v>#REF!</v>
      </c>
      <c r="Y158" s="42" t="e">
        <f t="shared" si="7"/>
        <v>#VALUE!</v>
      </c>
      <c r="Z158" s="42" t="e">
        <v>#VALUE!</v>
      </c>
      <c r="AA158" s="42" t="e">
        <v>#VALUE!</v>
      </c>
      <c r="AB158" s="42" t="e">
        <v>#VALUE!</v>
      </c>
      <c r="AC158" s="42" t="e">
        <v>#VALUE!</v>
      </c>
      <c r="AD158" s="42" t="e">
        <v>#VALUE!</v>
      </c>
      <c r="AE158" s="50" t="e">
        <v>#VALUE!</v>
      </c>
      <c r="AF158" s="42" t="e">
        <v>#VALUE!</v>
      </c>
      <c r="AG158" s="42" t="e">
        <v>#VALUE!</v>
      </c>
      <c r="AH158" s="42" t="e">
        <v>#VALUE!</v>
      </c>
      <c r="AI158" s="42" t="e">
        <v>#VALUE!</v>
      </c>
      <c r="AJ158" s="42" t="e">
        <v>#VALUE!</v>
      </c>
      <c r="AK158" s="42" t="e">
        <v>#VALUE!</v>
      </c>
      <c r="AL158" s="42" t="e">
        <v>#VALUE!</v>
      </c>
      <c r="AM158" s="42" t="e">
        <v>#VALUE!</v>
      </c>
      <c r="AN158" s="42" t="e">
        <v>#VALUE!</v>
      </c>
      <c r="AP158" s="51" t="e">
        <f t="shared" si="8"/>
        <v>#VALUE!</v>
      </c>
      <c r="AQ158" s="42" t="e">
        <v>#VALUE!</v>
      </c>
      <c r="AR158" s="42" t="e">
        <v>#VALUE!</v>
      </c>
      <c r="AS158" s="42" t="e">
        <v>#VALUE!</v>
      </c>
      <c r="AT158" s="42" t="e">
        <v>#VALUE!</v>
      </c>
      <c r="AU158" s="42" t="e">
        <v>#VALUE!</v>
      </c>
      <c r="AV158" s="50" t="e">
        <v>#VALUE!</v>
      </c>
      <c r="AW158" s="42" t="e">
        <v>#VALUE!</v>
      </c>
      <c r="AX158" s="42" t="e">
        <v>#VALUE!</v>
      </c>
      <c r="AY158" s="42" t="e">
        <v>#VALUE!</v>
      </c>
      <c r="AZ158" s="42" t="e">
        <v>#VALUE!</v>
      </c>
      <c r="BA158" s="42" t="e">
        <v>#VALUE!</v>
      </c>
      <c r="BB158" s="42" t="e">
        <v>#VALUE!</v>
      </c>
      <c r="BC158" s="42" t="e">
        <v>#VALUE!</v>
      </c>
      <c r="BD158" s="42" t="e">
        <v>#VALUE!</v>
      </c>
      <c r="BE158" s="42" t="e">
        <v>#VALUE!</v>
      </c>
    </row>
    <row r="159" spans="1:57" ht="13.5" customHeight="1" x14ac:dyDescent="0.3">
      <c r="A159" s="93" t="s">
        <v>12</v>
      </c>
      <c r="B159" s="101" t="s">
        <v>22</v>
      </c>
      <c r="C159" s="95">
        <v>11</v>
      </c>
      <c r="E159" s="38" t="s">
        <v>85</v>
      </c>
      <c r="F159" s="39" t="e">
        <f t="shared" si="6"/>
        <v>#REF!</v>
      </c>
      <c r="H159" s="37" t="e">
        <v>#REF!</v>
      </c>
      <c r="I159" s="37" t="e">
        <v>#REF!</v>
      </c>
      <c r="J159" s="37" t="e">
        <v>#REF!</v>
      </c>
      <c r="K159" s="37" t="e">
        <v>#REF!</v>
      </c>
      <c r="L159" s="37" t="e">
        <v>#REF!</v>
      </c>
      <c r="M159" s="37" t="e">
        <v>#REF!</v>
      </c>
      <c r="N159" s="37" t="e">
        <v>#REF!</v>
      </c>
      <c r="O159" s="37" t="e">
        <v>#REF!</v>
      </c>
      <c r="P159" s="37" t="e">
        <v>#REF!</v>
      </c>
      <c r="Q159" s="37" t="e">
        <v>#REF!</v>
      </c>
      <c r="R159" s="37" t="e">
        <v>#REF!</v>
      </c>
      <c r="S159" s="37" t="e">
        <v>#REF!</v>
      </c>
      <c r="T159" s="37" t="e">
        <v>#REF!</v>
      </c>
      <c r="U159" s="37" t="e">
        <v>#REF!</v>
      </c>
      <c r="V159" s="37" t="e">
        <v>#REF!</v>
      </c>
      <c r="Y159" s="42" t="e">
        <f t="shared" si="7"/>
        <v>#VALUE!</v>
      </c>
      <c r="Z159" s="42" t="e">
        <v>#VALUE!</v>
      </c>
      <c r="AA159" s="42" t="e">
        <v>#VALUE!</v>
      </c>
      <c r="AB159" s="42" t="e">
        <v>#VALUE!</v>
      </c>
      <c r="AC159" s="42" t="e">
        <v>#VALUE!</v>
      </c>
      <c r="AD159" s="42" t="e">
        <v>#VALUE!</v>
      </c>
      <c r="AE159" s="50" t="e">
        <v>#VALUE!</v>
      </c>
      <c r="AF159" s="42" t="e">
        <v>#VALUE!</v>
      </c>
      <c r="AG159" s="42" t="e">
        <v>#VALUE!</v>
      </c>
      <c r="AH159" s="42" t="e">
        <v>#VALUE!</v>
      </c>
      <c r="AI159" s="42" t="e">
        <v>#VALUE!</v>
      </c>
      <c r="AJ159" s="42" t="e">
        <v>#VALUE!</v>
      </c>
      <c r="AK159" s="42" t="e">
        <v>#VALUE!</v>
      </c>
      <c r="AL159" s="42" t="e">
        <v>#VALUE!</v>
      </c>
      <c r="AM159" s="42" t="e">
        <v>#VALUE!</v>
      </c>
      <c r="AN159" s="42" t="e">
        <v>#VALUE!</v>
      </c>
      <c r="AP159" s="51" t="e">
        <f t="shared" si="8"/>
        <v>#VALUE!</v>
      </c>
      <c r="AQ159" s="42" t="e">
        <v>#VALUE!</v>
      </c>
      <c r="AR159" s="42" t="e">
        <v>#VALUE!</v>
      </c>
      <c r="AS159" s="42" t="e">
        <v>#VALUE!</v>
      </c>
      <c r="AT159" s="42" t="e">
        <v>#VALUE!</v>
      </c>
      <c r="AU159" s="42" t="e">
        <v>#VALUE!</v>
      </c>
      <c r="AV159" s="50" t="e">
        <v>#VALUE!</v>
      </c>
      <c r="AW159" s="42" t="e">
        <v>#VALUE!</v>
      </c>
      <c r="AX159" s="42" t="e">
        <v>#VALUE!</v>
      </c>
      <c r="AY159" s="42" t="e">
        <v>#VALUE!</v>
      </c>
      <c r="AZ159" s="42" t="e">
        <v>#VALUE!</v>
      </c>
      <c r="BA159" s="42" t="e">
        <v>#VALUE!</v>
      </c>
      <c r="BB159" s="42" t="e">
        <v>#VALUE!</v>
      </c>
      <c r="BC159" s="42" t="e">
        <v>#VALUE!</v>
      </c>
      <c r="BD159" s="42" t="e">
        <v>#VALUE!</v>
      </c>
      <c r="BE159" s="42" t="e">
        <v>#VALUE!</v>
      </c>
    </row>
    <row r="160" spans="1:57" ht="13.5" customHeight="1" x14ac:dyDescent="0.3">
      <c r="A160" s="93"/>
      <c r="B160" s="101"/>
      <c r="C160" s="95">
        <v>12</v>
      </c>
      <c r="D160" s="159" t="s">
        <v>87</v>
      </c>
      <c r="E160" s="38" t="s">
        <v>85</v>
      </c>
      <c r="F160" s="39" t="e">
        <f t="shared" si="6"/>
        <v>#REF!</v>
      </c>
      <c r="H160" s="37" t="e">
        <v>#REF!</v>
      </c>
      <c r="I160" s="37" t="e">
        <v>#REF!</v>
      </c>
      <c r="J160" s="37" t="e">
        <v>#REF!</v>
      </c>
      <c r="K160" s="37" t="e">
        <v>#REF!</v>
      </c>
      <c r="L160" s="37" t="e">
        <v>#REF!</v>
      </c>
      <c r="M160" s="37" t="e">
        <v>#REF!</v>
      </c>
      <c r="N160" s="37" t="e">
        <v>#REF!</v>
      </c>
      <c r="O160" s="37" t="e">
        <v>#REF!</v>
      </c>
      <c r="P160" s="37" t="e">
        <v>#REF!</v>
      </c>
      <c r="Q160" s="37" t="e">
        <v>#REF!</v>
      </c>
      <c r="R160" s="37" t="e">
        <v>#REF!</v>
      </c>
      <c r="S160" s="37" t="e">
        <v>#REF!</v>
      </c>
      <c r="T160" s="37" t="e">
        <v>#REF!</v>
      </c>
      <c r="U160" s="37" t="e">
        <v>#REF!</v>
      </c>
      <c r="V160" s="37" t="e">
        <v>#REF!</v>
      </c>
      <c r="Y160" s="42" t="e">
        <f t="shared" si="7"/>
        <v>#VALUE!</v>
      </c>
      <c r="Z160" s="42" t="e">
        <v>#VALUE!</v>
      </c>
      <c r="AA160" s="42" t="e">
        <v>#VALUE!</v>
      </c>
      <c r="AB160" s="42" t="e">
        <v>#VALUE!</v>
      </c>
      <c r="AC160" s="42" t="e">
        <v>#VALUE!</v>
      </c>
      <c r="AD160" s="42" t="e">
        <v>#VALUE!</v>
      </c>
      <c r="AE160" s="50" t="e">
        <v>#VALUE!</v>
      </c>
      <c r="AF160" s="42" t="e">
        <v>#VALUE!</v>
      </c>
      <c r="AG160" s="42" t="e">
        <v>#VALUE!</v>
      </c>
      <c r="AH160" s="42" t="e">
        <v>#VALUE!</v>
      </c>
      <c r="AI160" s="42" t="e">
        <v>#VALUE!</v>
      </c>
      <c r="AJ160" s="42" t="e">
        <v>#VALUE!</v>
      </c>
      <c r="AK160" s="42" t="e">
        <v>#VALUE!</v>
      </c>
      <c r="AL160" s="42" t="e">
        <v>#VALUE!</v>
      </c>
      <c r="AM160" s="42" t="e">
        <v>#VALUE!</v>
      </c>
      <c r="AN160" s="42" t="e">
        <v>#VALUE!</v>
      </c>
      <c r="AP160" s="51" t="e">
        <f t="shared" si="8"/>
        <v>#VALUE!</v>
      </c>
      <c r="AQ160" s="42" t="e">
        <v>#VALUE!</v>
      </c>
      <c r="AR160" s="42" t="e">
        <v>#VALUE!</v>
      </c>
      <c r="AS160" s="42" t="e">
        <v>#VALUE!</v>
      </c>
      <c r="AT160" s="42" t="e">
        <v>#VALUE!</v>
      </c>
      <c r="AU160" s="42" t="e">
        <v>#VALUE!</v>
      </c>
      <c r="AV160" s="50" t="e">
        <v>#VALUE!</v>
      </c>
      <c r="AW160" s="42" t="e">
        <v>#VALUE!</v>
      </c>
      <c r="AX160" s="42" t="e">
        <v>#VALUE!</v>
      </c>
      <c r="AY160" s="42" t="e">
        <v>#VALUE!</v>
      </c>
      <c r="AZ160" s="42" t="e">
        <v>#VALUE!</v>
      </c>
      <c r="BA160" s="42" t="e">
        <v>#VALUE!</v>
      </c>
      <c r="BB160" s="42" t="e">
        <v>#VALUE!</v>
      </c>
      <c r="BC160" s="42" t="e">
        <v>#VALUE!</v>
      </c>
      <c r="BD160" s="42" t="e">
        <v>#VALUE!</v>
      </c>
      <c r="BE160" s="42" t="e">
        <v>#VALUE!</v>
      </c>
    </row>
    <row r="161" spans="1:57" ht="13.5" customHeight="1" x14ac:dyDescent="0.3">
      <c r="A161" s="93"/>
      <c r="B161" s="101"/>
      <c r="C161" s="95">
        <v>13</v>
      </c>
      <c r="D161" s="159" t="s">
        <v>87</v>
      </c>
      <c r="E161" s="38" t="s">
        <v>85</v>
      </c>
      <c r="F161" s="39" t="e">
        <f t="shared" si="6"/>
        <v>#REF!</v>
      </c>
      <c r="H161" s="37" t="e">
        <v>#REF!</v>
      </c>
      <c r="I161" s="37" t="e">
        <v>#REF!</v>
      </c>
      <c r="J161" s="37" t="e">
        <v>#REF!</v>
      </c>
      <c r="K161" s="37" t="e">
        <v>#REF!</v>
      </c>
      <c r="L161" s="37" t="e">
        <v>#REF!</v>
      </c>
      <c r="M161" s="37" t="e">
        <v>#REF!</v>
      </c>
      <c r="N161" s="37" t="e">
        <v>#REF!</v>
      </c>
      <c r="O161" s="37" t="e">
        <v>#REF!</v>
      </c>
      <c r="P161" s="37" t="e">
        <v>#REF!</v>
      </c>
      <c r="Q161" s="37" t="e">
        <v>#REF!</v>
      </c>
      <c r="R161" s="37" t="e">
        <v>#REF!</v>
      </c>
      <c r="S161" s="37" t="e">
        <v>#REF!</v>
      </c>
      <c r="T161" s="37" t="e">
        <v>#REF!</v>
      </c>
      <c r="U161" s="37" t="e">
        <v>#REF!</v>
      </c>
      <c r="V161" s="37" t="e">
        <v>#REF!</v>
      </c>
      <c r="Y161" s="42" t="e">
        <f t="shared" si="7"/>
        <v>#VALUE!</v>
      </c>
      <c r="Z161" s="42" t="e">
        <v>#VALUE!</v>
      </c>
      <c r="AA161" s="42" t="e">
        <v>#VALUE!</v>
      </c>
      <c r="AB161" s="42" t="e">
        <v>#VALUE!</v>
      </c>
      <c r="AC161" s="42" t="e">
        <v>#VALUE!</v>
      </c>
      <c r="AD161" s="42" t="e">
        <v>#VALUE!</v>
      </c>
      <c r="AE161" s="50" t="e">
        <v>#VALUE!</v>
      </c>
      <c r="AF161" s="42" t="e">
        <v>#VALUE!</v>
      </c>
      <c r="AG161" s="42" t="e">
        <v>#VALUE!</v>
      </c>
      <c r="AH161" s="42" t="e">
        <v>#VALUE!</v>
      </c>
      <c r="AI161" s="42" t="e">
        <v>#VALUE!</v>
      </c>
      <c r="AJ161" s="42" t="e">
        <v>#VALUE!</v>
      </c>
      <c r="AK161" s="42" t="e">
        <v>#VALUE!</v>
      </c>
      <c r="AL161" s="42" t="e">
        <v>#VALUE!</v>
      </c>
      <c r="AM161" s="42" t="e">
        <v>#VALUE!</v>
      </c>
      <c r="AN161" s="42" t="e">
        <v>#VALUE!</v>
      </c>
      <c r="AP161" s="51" t="e">
        <f t="shared" si="8"/>
        <v>#VALUE!</v>
      </c>
      <c r="AQ161" s="42" t="e">
        <v>#VALUE!</v>
      </c>
      <c r="AR161" s="42" t="e">
        <v>#VALUE!</v>
      </c>
      <c r="AS161" s="42" t="e">
        <v>#VALUE!</v>
      </c>
      <c r="AT161" s="42" t="e">
        <v>#VALUE!</v>
      </c>
      <c r="AU161" s="42" t="e">
        <v>#VALUE!</v>
      </c>
      <c r="AV161" s="50" t="e">
        <v>#VALUE!</v>
      </c>
      <c r="AW161" s="42" t="e">
        <v>#VALUE!</v>
      </c>
      <c r="AX161" s="42" t="e">
        <v>#VALUE!</v>
      </c>
      <c r="AY161" s="42" t="e">
        <v>#VALUE!</v>
      </c>
      <c r="AZ161" s="42" t="e">
        <v>#VALUE!</v>
      </c>
      <c r="BA161" s="42" t="e">
        <v>#VALUE!</v>
      </c>
      <c r="BB161" s="42" t="e">
        <v>#VALUE!</v>
      </c>
      <c r="BC161" s="42" t="e">
        <v>#VALUE!</v>
      </c>
      <c r="BD161" s="42" t="e">
        <v>#VALUE!</v>
      </c>
      <c r="BE161" s="42" t="e">
        <v>#VALUE!</v>
      </c>
    </row>
    <row r="162" spans="1:57" ht="13.5" customHeight="1" x14ac:dyDescent="0.3">
      <c r="A162" s="93"/>
      <c r="B162" s="101"/>
      <c r="C162" s="95">
        <v>14</v>
      </c>
      <c r="D162" s="159" t="s">
        <v>87</v>
      </c>
      <c r="E162" s="38" t="s">
        <v>85</v>
      </c>
      <c r="F162" s="39" t="e">
        <f t="shared" si="6"/>
        <v>#REF!</v>
      </c>
      <c r="H162" s="37" t="e">
        <v>#REF!</v>
      </c>
      <c r="I162" s="37" t="e">
        <v>#REF!</v>
      </c>
      <c r="J162" s="37" t="e">
        <v>#REF!</v>
      </c>
      <c r="K162" s="37" t="e">
        <v>#REF!</v>
      </c>
      <c r="L162" s="37" t="e">
        <v>#REF!</v>
      </c>
      <c r="M162" s="37" t="e">
        <v>#REF!</v>
      </c>
      <c r="N162" s="37" t="e">
        <v>#REF!</v>
      </c>
      <c r="O162" s="37" t="e">
        <v>#REF!</v>
      </c>
      <c r="P162" s="37" t="e">
        <v>#REF!</v>
      </c>
      <c r="Q162" s="37" t="e">
        <v>#REF!</v>
      </c>
      <c r="R162" s="37" t="e">
        <v>#REF!</v>
      </c>
      <c r="S162" s="37" t="e">
        <v>#REF!</v>
      </c>
      <c r="T162" s="37" t="e">
        <v>#REF!</v>
      </c>
      <c r="U162" s="37" t="e">
        <v>#REF!</v>
      </c>
      <c r="V162" s="37" t="e">
        <v>#REF!</v>
      </c>
      <c r="Y162" s="42" t="e">
        <f t="shared" si="7"/>
        <v>#VALUE!</v>
      </c>
      <c r="Z162" s="42" t="e">
        <v>#VALUE!</v>
      </c>
      <c r="AA162" s="42" t="e">
        <v>#VALUE!</v>
      </c>
      <c r="AB162" s="42" t="e">
        <v>#VALUE!</v>
      </c>
      <c r="AC162" s="42" t="e">
        <v>#VALUE!</v>
      </c>
      <c r="AD162" s="42" t="e">
        <v>#VALUE!</v>
      </c>
      <c r="AE162" s="50" t="e">
        <v>#VALUE!</v>
      </c>
      <c r="AF162" s="42" t="e">
        <v>#VALUE!</v>
      </c>
      <c r="AG162" s="42" t="e">
        <v>#VALUE!</v>
      </c>
      <c r="AH162" s="42" t="e">
        <v>#VALUE!</v>
      </c>
      <c r="AI162" s="42" t="e">
        <v>#VALUE!</v>
      </c>
      <c r="AJ162" s="42" t="e">
        <v>#VALUE!</v>
      </c>
      <c r="AK162" s="42" t="e">
        <v>#VALUE!</v>
      </c>
      <c r="AL162" s="42" t="e">
        <v>#VALUE!</v>
      </c>
      <c r="AM162" s="42" t="e">
        <v>#VALUE!</v>
      </c>
      <c r="AN162" s="42" t="e">
        <v>#VALUE!</v>
      </c>
      <c r="AP162" s="51" t="e">
        <f t="shared" si="8"/>
        <v>#VALUE!</v>
      </c>
      <c r="AQ162" s="42" t="e">
        <v>#VALUE!</v>
      </c>
      <c r="AR162" s="42" t="e">
        <v>#VALUE!</v>
      </c>
      <c r="AS162" s="42" t="e">
        <v>#VALUE!</v>
      </c>
      <c r="AT162" s="42" t="e">
        <v>#VALUE!</v>
      </c>
      <c r="AU162" s="42" t="e">
        <v>#VALUE!</v>
      </c>
      <c r="AV162" s="50" t="e">
        <v>#VALUE!</v>
      </c>
      <c r="AW162" s="42" t="e">
        <v>#VALUE!</v>
      </c>
      <c r="AX162" s="42" t="e">
        <v>#VALUE!</v>
      </c>
      <c r="AY162" s="42" t="e">
        <v>#VALUE!</v>
      </c>
      <c r="AZ162" s="42" t="e">
        <v>#VALUE!</v>
      </c>
      <c r="BA162" s="42" t="e">
        <v>#VALUE!</v>
      </c>
      <c r="BB162" s="42" t="e">
        <v>#VALUE!</v>
      </c>
      <c r="BC162" s="42" t="e">
        <v>#VALUE!</v>
      </c>
      <c r="BD162" s="42" t="e">
        <v>#VALUE!</v>
      </c>
      <c r="BE162" s="42" t="e">
        <v>#VALUE!</v>
      </c>
    </row>
    <row r="163" spans="1:57" ht="13.5" customHeight="1" x14ac:dyDescent="0.3">
      <c r="A163" s="93"/>
      <c r="B163" s="101"/>
      <c r="C163" s="93"/>
      <c r="D163" s="159"/>
      <c r="H163" s="37" t="e">
        <v>#REF!</v>
      </c>
      <c r="I163" s="37" t="e">
        <v>#REF!</v>
      </c>
      <c r="J163" s="37" t="e">
        <v>#REF!</v>
      </c>
      <c r="K163" s="37" t="e">
        <v>#REF!</v>
      </c>
      <c r="L163" s="37" t="e">
        <v>#REF!</v>
      </c>
      <c r="M163" s="37" t="e">
        <v>#REF!</v>
      </c>
      <c r="N163" s="37" t="e">
        <v>#REF!</v>
      </c>
      <c r="O163" s="37" t="e">
        <v>#REF!</v>
      </c>
      <c r="P163" s="37" t="e">
        <v>#REF!</v>
      </c>
      <c r="Q163" s="37" t="e">
        <v>#REF!</v>
      </c>
      <c r="R163" s="37" t="e">
        <v>#REF!</v>
      </c>
      <c r="S163" s="37" t="e">
        <v>#REF!</v>
      </c>
      <c r="T163" s="37" t="e">
        <v>#REF!</v>
      </c>
      <c r="U163" s="37" t="e">
        <v>#REF!</v>
      </c>
      <c r="V163" s="37" t="e">
        <v>#REF!</v>
      </c>
      <c r="Y163" s="42" t="e">
        <f t="shared" si="7"/>
        <v>#VALUE!</v>
      </c>
      <c r="Z163" s="42" t="e">
        <v>#VALUE!</v>
      </c>
      <c r="AA163" s="42" t="e">
        <v>#VALUE!</v>
      </c>
      <c r="AB163" s="42" t="e">
        <v>#VALUE!</v>
      </c>
      <c r="AC163" s="42" t="e">
        <v>#VALUE!</v>
      </c>
      <c r="AD163" s="42" t="e">
        <v>#VALUE!</v>
      </c>
      <c r="AE163" s="50" t="e">
        <v>#VALUE!</v>
      </c>
      <c r="AF163" s="42" t="e">
        <v>#VALUE!</v>
      </c>
      <c r="AG163" s="42" t="e">
        <v>#VALUE!</v>
      </c>
      <c r="AH163" s="42" t="e">
        <v>#VALUE!</v>
      </c>
      <c r="AI163" s="42" t="e">
        <v>#VALUE!</v>
      </c>
      <c r="AJ163" s="42" t="e">
        <v>#VALUE!</v>
      </c>
      <c r="AK163" s="42" t="e">
        <v>#VALUE!</v>
      </c>
      <c r="AL163" s="42" t="e">
        <v>#VALUE!</v>
      </c>
      <c r="AM163" s="42" t="e">
        <v>#VALUE!</v>
      </c>
      <c r="AN163" s="42" t="e">
        <v>#VALUE!</v>
      </c>
      <c r="AP163" s="51" t="e">
        <f t="shared" si="8"/>
        <v>#VALUE!</v>
      </c>
      <c r="AQ163" s="42" t="e">
        <v>#VALUE!</v>
      </c>
      <c r="AR163" s="42" t="e">
        <v>#VALUE!</v>
      </c>
      <c r="AS163" s="42" t="e">
        <v>#VALUE!</v>
      </c>
      <c r="AT163" s="42" t="e">
        <v>#VALUE!</v>
      </c>
      <c r="AU163" s="42" t="e">
        <v>#VALUE!</v>
      </c>
      <c r="AV163" s="50" t="e">
        <v>#VALUE!</v>
      </c>
      <c r="AW163" s="42" t="e">
        <v>#VALUE!</v>
      </c>
      <c r="AX163" s="42" t="e">
        <v>#VALUE!</v>
      </c>
      <c r="AY163" s="42" t="e">
        <v>#VALUE!</v>
      </c>
      <c r="AZ163" s="42" t="e">
        <v>#VALUE!</v>
      </c>
      <c r="BA163" s="42" t="e">
        <v>#VALUE!</v>
      </c>
      <c r="BB163" s="42" t="e">
        <v>#VALUE!</v>
      </c>
      <c r="BC163" s="42" t="e">
        <v>#VALUE!</v>
      </c>
      <c r="BD163" s="42" t="e">
        <v>#VALUE!</v>
      </c>
      <c r="BE163" s="42" t="e">
        <v>#VALUE!</v>
      </c>
    </row>
    <row r="164" spans="1:57" ht="13.5" customHeight="1" x14ac:dyDescent="0.3">
      <c r="A164" s="98" t="s">
        <v>12</v>
      </c>
      <c r="B164" s="164" t="s">
        <v>319</v>
      </c>
      <c r="C164" s="93"/>
      <c r="D164" s="159" t="s">
        <v>87</v>
      </c>
      <c r="E164" s="38" t="s">
        <v>85</v>
      </c>
      <c r="F164" s="39" t="e">
        <f t="shared" si="6"/>
        <v>#REF!</v>
      </c>
      <c r="H164" s="37" t="e">
        <v>#REF!</v>
      </c>
      <c r="I164" s="37" t="e">
        <v>#REF!</v>
      </c>
      <c r="J164" s="37" t="e">
        <v>#REF!</v>
      </c>
      <c r="K164" s="37" t="e">
        <v>#REF!</v>
      </c>
      <c r="L164" s="37" t="e">
        <v>#REF!</v>
      </c>
      <c r="M164" s="37" t="e">
        <v>#REF!</v>
      </c>
      <c r="N164" s="37" t="e">
        <v>#REF!</v>
      </c>
      <c r="O164" s="37" t="e">
        <v>#REF!</v>
      </c>
      <c r="P164" s="37" t="e">
        <v>#REF!</v>
      </c>
      <c r="Q164" s="37" t="e">
        <v>#REF!</v>
      </c>
      <c r="R164" s="37" t="e">
        <v>#REF!</v>
      </c>
      <c r="S164" s="37" t="e">
        <v>#REF!</v>
      </c>
      <c r="T164" s="37" t="e">
        <v>#REF!</v>
      </c>
      <c r="U164" s="37" t="e">
        <v>#REF!</v>
      </c>
      <c r="V164" s="37" t="e">
        <v>#REF!</v>
      </c>
      <c r="Y164" s="42" t="e">
        <f t="shared" si="7"/>
        <v>#VALUE!</v>
      </c>
      <c r="Z164" s="42" t="e">
        <v>#VALUE!</v>
      </c>
      <c r="AA164" s="42" t="e">
        <v>#VALUE!</v>
      </c>
      <c r="AB164" s="42" t="e">
        <v>#VALUE!</v>
      </c>
      <c r="AC164" s="42" t="e">
        <v>#VALUE!</v>
      </c>
      <c r="AD164" s="42" t="e">
        <v>#VALUE!</v>
      </c>
      <c r="AE164" s="50" t="e">
        <v>#VALUE!</v>
      </c>
      <c r="AF164" s="42" t="e">
        <v>#VALUE!</v>
      </c>
      <c r="AG164" s="42" t="e">
        <v>#VALUE!</v>
      </c>
      <c r="AH164" s="42" t="e">
        <v>#VALUE!</v>
      </c>
      <c r="AI164" s="42" t="e">
        <v>#VALUE!</v>
      </c>
      <c r="AJ164" s="42" t="e">
        <v>#VALUE!</v>
      </c>
      <c r="AK164" s="42" t="e">
        <v>#VALUE!</v>
      </c>
      <c r="AL164" s="42" t="e">
        <v>#VALUE!</v>
      </c>
      <c r="AM164" s="42" t="e">
        <v>#VALUE!</v>
      </c>
      <c r="AN164" s="42" t="e">
        <v>#VALUE!</v>
      </c>
      <c r="AP164" s="51" t="e">
        <f t="shared" si="8"/>
        <v>#VALUE!</v>
      </c>
      <c r="AQ164" s="42" t="e">
        <v>#VALUE!</v>
      </c>
      <c r="AR164" s="42" t="e">
        <v>#VALUE!</v>
      </c>
      <c r="AS164" s="42" t="e">
        <v>#VALUE!</v>
      </c>
      <c r="AT164" s="42" t="e">
        <v>#VALUE!</v>
      </c>
      <c r="AU164" s="42" t="e">
        <v>#VALUE!</v>
      </c>
      <c r="AV164" s="50" t="e">
        <v>#VALUE!</v>
      </c>
      <c r="AW164" s="42" t="e">
        <v>#VALUE!</v>
      </c>
      <c r="AX164" s="42" t="e">
        <v>#VALUE!</v>
      </c>
      <c r="AY164" s="42" t="e">
        <v>#VALUE!</v>
      </c>
      <c r="AZ164" s="42" t="e">
        <v>#VALUE!</v>
      </c>
      <c r="BA164" s="42" t="e">
        <v>#VALUE!</v>
      </c>
      <c r="BB164" s="42" t="e">
        <v>#VALUE!</v>
      </c>
      <c r="BC164" s="42" t="e">
        <v>#VALUE!</v>
      </c>
      <c r="BD164" s="42" t="e">
        <v>#VALUE!</v>
      </c>
      <c r="BE164" s="42" t="e">
        <v>#VALUE!</v>
      </c>
    </row>
    <row r="165" spans="1:57" ht="13.5" customHeight="1" x14ac:dyDescent="0.3">
      <c r="A165" s="93" t="s">
        <v>12</v>
      </c>
      <c r="B165" s="163" t="s">
        <v>319</v>
      </c>
      <c r="C165" s="95">
        <v>1</v>
      </c>
      <c r="D165" s="102" t="s">
        <v>114</v>
      </c>
      <c r="E165" s="38" t="s">
        <v>85</v>
      </c>
      <c r="F165" s="39" t="e">
        <f t="shared" si="6"/>
        <v>#REF!</v>
      </c>
      <c r="H165" s="37" t="e">
        <v>#REF!</v>
      </c>
      <c r="I165" s="37" t="e">
        <v>#REF!</v>
      </c>
      <c r="J165" s="37" t="e">
        <v>#REF!</v>
      </c>
      <c r="K165" s="37" t="e">
        <v>#REF!</v>
      </c>
      <c r="L165" s="37" t="e">
        <v>#REF!</v>
      </c>
      <c r="M165" s="37" t="e">
        <v>#REF!</v>
      </c>
      <c r="N165" s="37" t="e">
        <v>#REF!</v>
      </c>
      <c r="O165" s="37" t="e">
        <v>#REF!</v>
      </c>
      <c r="P165" s="37" t="e">
        <v>#REF!</v>
      </c>
      <c r="Q165" s="37" t="e">
        <v>#REF!</v>
      </c>
      <c r="R165" s="37" t="e">
        <v>#REF!</v>
      </c>
      <c r="S165" s="37" t="e">
        <v>#REF!</v>
      </c>
      <c r="T165" s="37" t="e">
        <v>#REF!</v>
      </c>
      <c r="U165" s="37" t="e">
        <v>#REF!</v>
      </c>
      <c r="V165" s="37" t="e">
        <v>#REF!</v>
      </c>
      <c r="Y165" s="42" t="e">
        <f t="shared" si="7"/>
        <v>#VALUE!</v>
      </c>
      <c r="Z165" s="42" t="e">
        <v>#VALUE!</v>
      </c>
      <c r="AA165" s="42" t="e">
        <v>#VALUE!</v>
      </c>
      <c r="AB165" s="42" t="e">
        <v>#VALUE!</v>
      </c>
      <c r="AC165" s="42" t="e">
        <v>#VALUE!</v>
      </c>
      <c r="AD165" s="42" t="e">
        <v>#VALUE!</v>
      </c>
      <c r="AE165" s="50" t="e">
        <v>#VALUE!</v>
      </c>
      <c r="AF165" s="42" t="e">
        <v>#VALUE!</v>
      </c>
      <c r="AG165" s="42" t="e">
        <v>#VALUE!</v>
      </c>
      <c r="AH165" s="42" t="e">
        <v>#VALUE!</v>
      </c>
      <c r="AI165" s="42" t="e">
        <v>#VALUE!</v>
      </c>
      <c r="AJ165" s="42" t="e">
        <v>#VALUE!</v>
      </c>
      <c r="AK165" s="42" t="e">
        <v>#VALUE!</v>
      </c>
      <c r="AL165" s="42" t="e">
        <v>#VALUE!</v>
      </c>
      <c r="AM165" s="42" t="e">
        <v>#VALUE!</v>
      </c>
      <c r="AN165" s="42" t="e">
        <v>#VALUE!</v>
      </c>
      <c r="AP165" s="51" t="e">
        <f t="shared" si="8"/>
        <v>#VALUE!</v>
      </c>
      <c r="AQ165" s="42" t="e">
        <v>#VALUE!</v>
      </c>
      <c r="AR165" s="42" t="e">
        <v>#VALUE!</v>
      </c>
      <c r="AS165" s="42" t="e">
        <v>#VALUE!</v>
      </c>
      <c r="AT165" s="42" t="e">
        <v>#VALUE!</v>
      </c>
      <c r="AU165" s="42" t="e">
        <v>#VALUE!</v>
      </c>
      <c r="AV165" s="50" t="e">
        <v>#VALUE!</v>
      </c>
      <c r="AW165" s="42" t="e">
        <v>#VALUE!</v>
      </c>
      <c r="AX165" s="42" t="e">
        <v>#VALUE!</v>
      </c>
      <c r="AY165" s="42" t="e">
        <v>#VALUE!</v>
      </c>
      <c r="AZ165" s="42" t="e">
        <v>#VALUE!</v>
      </c>
      <c r="BA165" s="42" t="e">
        <v>#VALUE!</v>
      </c>
      <c r="BB165" s="42" t="e">
        <v>#VALUE!</v>
      </c>
      <c r="BC165" s="42" t="e">
        <v>#VALUE!</v>
      </c>
      <c r="BD165" s="42" t="e">
        <v>#VALUE!</v>
      </c>
      <c r="BE165" s="42" t="e">
        <v>#VALUE!</v>
      </c>
    </row>
    <row r="166" spans="1:57" ht="13.5" customHeight="1" x14ac:dyDescent="0.3">
      <c r="A166" s="93" t="s">
        <v>12</v>
      </c>
      <c r="B166" s="163" t="s">
        <v>319</v>
      </c>
      <c r="C166" s="95">
        <v>2</v>
      </c>
      <c r="D166" s="102" t="s">
        <v>132</v>
      </c>
      <c r="E166" s="38" t="s">
        <v>85</v>
      </c>
      <c r="F166" s="39" t="e">
        <f t="shared" si="6"/>
        <v>#REF!</v>
      </c>
      <c r="H166" s="37" t="e">
        <v>#REF!</v>
      </c>
      <c r="I166" s="37" t="e">
        <v>#REF!</v>
      </c>
      <c r="J166" s="37" t="e">
        <v>#REF!</v>
      </c>
      <c r="K166" s="37" t="e">
        <v>#REF!</v>
      </c>
      <c r="L166" s="37" t="e">
        <v>#REF!</v>
      </c>
      <c r="M166" s="37" t="e">
        <v>#REF!</v>
      </c>
      <c r="N166" s="37" t="e">
        <v>#REF!</v>
      </c>
      <c r="O166" s="37" t="e">
        <v>#REF!</v>
      </c>
      <c r="P166" s="37" t="e">
        <v>#REF!</v>
      </c>
      <c r="Q166" s="37" t="e">
        <v>#REF!</v>
      </c>
      <c r="R166" s="37" t="e">
        <v>#REF!</v>
      </c>
      <c r="S166" s="37" t="e">
        <v>#REF!</v>
      </c>
      <c r="T166" s="37" t="e">
        <v>#REF!</v>
      </c>
      <c r="U166" s="37" t="e">
        <v>#REF!</v>
      </c>
      <c r="V166" s="37" t="e">
        <v>#REF!</v>
      </c>
      <c r="Y166" s="42" t="e">
        <f t="shared" si="7"/>
        <v>#VALUE!</v>
      </c>
      <c r="Z166" s="42" t="e">
        <v>#VALUE!</v>
      </c>
      <c r="AA166" s="42" t="e">
        <v>#VALUE!</v>
      </c>
      <c r="AB166" s="42" t="e">
        <v>#VALUE!</v>
      </c>
      <c r="AC166" s="42" t="e">
        <v>#VALUE!</v>
      </c>
      <c r="AD166" s="42" t="e">
        <v>#VALUE!</v>
      </c>
      <c r="AE166" s="50" t="e">
        <v>#VALUE!</v>
      </c>
      <c r="AF166" s="42" t="e">
        <v>#VALUE!</v>
      </c>
      <c r="AG166" s="42" t="e">
        <v>#VALUE!</v>
      </c>
      <c r="AH166" s="42" t="e">
        <v>#VALUE!</v>
      </c>
      <c r="AI166" s="42" t="e">
        <v>#VALUE!</v>
      </c>
      <c r="AJ166" s="42" t="e">
        <v>#VALUE!</v>
      </c>
      <c r="AK166" s="42" t="e">
        <v>#VALUE!</v>
      </c>
      <c r="AL166" s="42" t="e">
        <v>#VALUE!</v>
      </c>
      <c r="AM166" s="42" t="e">
        <v>#VALUE!</v>
      </c>
      <c r="AN166" s="42" t="e">
        <v>#VALUE!</v>
      </c>
      <c r="AP166" s="51" t="e">
        <f t="shared" si="8"/>
        <v>#VALUE!</v>
      </c>
      <c r="AQ166" s="42" t="e">
        <v>#VALUE!</v>
      </c>
      <c r="AR166" s="42" t="e">
        <v>#VALUE!</v>
      </c>
      <c r="AS166" s="42" t="e">
        <v>#VALUE!</v>
      </c>
      <c r="AT166" s="42" t="e">
        <v>#VALUE!</v>
      </c>
      <c r="AU166" s="42" t="e">
        <v>#VALUE!</v>
      </c>
      <c r="AV166" s="50" t="e">
        <v>#VALUE!</v>
      </c>
      <c r="AW166" s="42" t="e">
        <v>#VALUE!</v>
      </c>
      <c r="AX166" s="42" t="e">
        <v>#VALUE!</v>
      </c>
      <c r="AY166" s="42" t="e">
        <v>#VALUE!</v>
      </c>
      <c r="AZ166" s="42" t="e">
        <v>#VALUE!</v>
      </c>
      <c r="BA166" s="42" t="e">
        <v>#VALUE!</v>
      </c>
      <c r="BB166" s="42" t="e">
        <v>#VALUE!</v>
      </c>
      <c r="BC166" s="42" t="e">
        <v>#VALUE!</v>
      </c>
      <c r="BD166" s="42" t="e">
        <v>#VALUE!</v>
      </c>
      <c r="BE166" s="42" t="e">
        <v>#VALUE!</v>
      </c>
    </row>
    <row r="167" spans="1:57" ht="13.5" customHeight="1" x14ac:dyDescent="0.3">
      <c r="A167" s="93" t="s">
        <v>12</v>
      </c>
      <c r="B167" s="163" t="s">
        <v>319</v>
      </c>
      <c r="C167" s="95">
        <v>3</v>
      </c>
      <c r="D167" s="102" t="s">
        <v>408</v>
      </c>
      <c r="E167" s="38" t="s">
        <v>85</v>
      </c>
      <c r="F167" s="39" t="e">
        <f t="shared" si="6"/>
        <v>#REF!</v>
      </c>
      <c r="H167" s="37" t="e">
        <v>#REF!</v>
      </c>
      <c r="I167" s="37" t="e">
        <v>#REF!</v>
      </c>
      <c r="J167" s="37" t="e">
        <v>#REF!</v>
      </c>
      <c r="K167" s="37" t="e">
        <v>#REF!</v>
      </c>
      <c r="L167" s="37" t="e">
        <v>#REF!</v>
      </c>
      <c r="M167" s="37" t="e">
        <v>#REF!</v>
      </c>
      <c r="N167" s="37" t="e">
        <v>#REF!</v>
      </c>
      <c r="O167" s="37" t="e">
        <v>#REF!</v>
      </c>
      <c r="P167" s="37" t="e">
        <v>#REF!</v>
      </c>
      <c r="Q167" s="37" t="e">
        <v>#REF!</v>
      </c>
      <c r="R167" s="37" t="e">
        <v>#REF!</v>
      </c>
      <c r="S167" s="37" t="e">
        <v>#REF!</v>
      </c>
      <c r="T167" s="37" t="e">
        <v>#REF!</v>
      </c>
      <c r="U167" s="37" t="e">
        <v>#REF!</v>
      </c>
      <c r="V167" s="37" t="e">
        <v>#REF!</v>
      </c>
      <c r="Y167" s="42" t="e">
        <f t="shared" si="7"/>
        <v>#VALUE!</v>
      </c>
      <c r="Z167" s="42" t="e">
        <v>#VALUE!</v>
      </c>
      <c r="AA167" s="42" t="e">
        <v>#VALUE!</v>
      </c>
      <c r="AB167" s="42" t="e">
        <v>#VALUE!</v>
      </c>
      <c r="AC167" s="42" t="e">
        <v>#VALUE!</v>
      </c>
      <c r="AD167" s="42" t="e">
        <v>#VALUE!</v>
      </c>
      <c r="AE167" s="50" t="e">
        <v>#VALUE!</v>
      </c>
      <c r="AF167" s="42" t="e">
        <v>#VALUE!</v>
      </c>
      <c r="AG167" s="42" t="e">
        <v>#VALUE!</v>
      </c>
      <c r="AH167" s="42" t="e">
        <v>#VALUE!</v>
      </c>
      <c r="AI167" s="42" t="e">
        <v>#VALUE!</v>
      </c>
      <c r="AJ167" s="42" t="e">
        <v>#VALUE!</v>
      </c>
      <c r="AK167" s="42" t="e">
        <v>#VALUE!</v>
      </c>
      <c r="AL167" s="42" t="e">
        <v>#VALUE!</v>
      </c>
      <c r="AM167" s="42" t="e">
        <v>#VALUE!</v>
      </c>
      <c r="AN167" s="42" t="e">
        <v>#VALUE!</v>
      </c>
      <c r="AP167" s="51" t="e">
        <f t="shared" si="8"/>
        <v>#VALUE!</v>
      </c>
      <c r="AQ167" s="42" t="e">
        <v>#VALUE!</v>
      </c>
      <c r="AR167" s="42" t="e">
        <v>#VALUE!</v>
      </c>
      <c r="AS167" s="42" t="e">
        <v>#VALUE!</v>
      </c>
      <c r="AT167" s="42" t="e">
        <v>#VALUE!</v>
      </c>
      <c r="AU167" s="42" t="e">
        <v>#VALUE!</v>
      </c>
      <c r="AV167" s="50" t="e">
        <v>#VALUE!</v>
      </c>
      <c r="AW167" s="42" t="e">
        <v>#VALUE!</v>
      </c>
      <c r="AX167" s="42" t="e">
        <v>#VALUE!</v>
      </c>
      <c r="AY167" s="42" t="e">
        <v>#VALUE!</v>
      </c>
      <c r="AZ167" s="42" t="e">
        <v>#VALUE!</v>
      </c>
      <c r="BA167" s="42" t="e">
        <v>#VALUE!</v>
      </c>
      <c r="BB167" s="42" t="e">
        <v>#VALUE!</v>
      </c>
      <c r="BC167" s="42" t="e">
        <v>#VALUE!</v>
      </c>
      <c r="BD167" s="42" t="e">
        <v>#VALUE!</v>
      </c>
      <c r="BE167" s="42" t="e">
        <v>#VALUE!</v>
      </c>
    </row>
    <row r="168" spans="1:57" ht="13.5" customHeight="1" x14ac:dyDescent="0.3">
      <c r="A168" s="93" t="s">
        <v>12</v>
      </c>
      <c r="B168" s="163" t="s">
        <v>319</v>
      </c>
      <c r="C168" s="95">
        <v>4</v>
      </c>
      <c r="D168" s="102" t="s">
        <v>409</v>
      </c>
      <c r="E168" s="38" t="s">
        <v>85</v>
      </c>
      <c r="F168" s="39" t="e">
        <f t="shared" si="6"/>
        <v>#REF!</v>
      </c>
      <c r="H168" s="37" t="e">
        <v>#REF!</v>
      </c>
      <c r="I168" s="37" t="e">
        <v>#REF!</v>
      </c>
      <c r="J168" s="37" t="e">
        <v>#REF!</v>
      </c>
      <c r="K168" s="37" t="e">
        <v>#REF!</v>
      </c>
      <c r="L168" s="37" t="e">
        <v>#REF!</v>
      </c>
      <c r="M168" s="37" t="e">
        <v>#REF!</v>
      </c>
      <c r="N168" s="37" t="e">
        <v>#REF!</v>
      </c>
      <c r="O168" s="37" t="e">
        <v>#REF!</v>
      </c>
      <c r="P168" s="37" t="e">
        <v>#REF!</v>
      </c>
      <c r="Q168" s="37" t="e">
        <v>#REF!</v>
      </c>
      <c r="R168" s="37" t="e">
        <v>#REF!</v>
      </c>
      <c r="S168" s="37" t="e">
        <v>#REF!</v>
      </c>
      <c r="T168" s="37" t="e">
        <v>#REF!</v>
      </c>
      <c r="U168" s="37" t="e">
        <v>#REF!</v>
      </c>
      <c r="V168" s="37" t="e">
        <v>#REF!</v>
      </c>
      <c r="Y168" s="42" t="e">
        <f t="shared" si="7"/>
        <v>#VALUE!</v>
      </c>
      <c r="Z168" s="42" t="e">
        <v>#VALUE!</v>
      </c>
      <c r="AA168" s="42" t="e">
        <v>#VALUE!</v>
      </c>
      <c r="AB168" s="42" t="e">
        <v>#VALUE!</v>
      </c>
      <c r="AC168" s="42" t="e">
        <v>#VALUE!</v>
      </c>
      <c r="AD168" s="42" t="e">
        <v>#VALUE!</v>
      </c>
      <c r="AE168" s="50" t="e">
        <v>#VALUE!</v>
      </c>
      <c r="AF168" s="42" t="e">
        <v>#VALUE!</v>
      </c>
      <c r="AG168" s="42" t="e">
        <v>#VALUE!</v>
      </c>
      <c r="AH168" s="42" t="e">
        <v>#VALUE!</v>
      </c>
      <c r="AI168" s="42" t="e">
        <v>#VALUE!</v>
      </c>
      <c r="AJ168" s="42" t="e">
        <v>#VALUE!</v>
      </c>
      <c r="AK168" s="42" t="e">
        <v>#VALUE!</v>
      </c>
      <c r="AL168" s="42" t="e">
        <v>#VALUE!</v>
      </c>
      <c r="AM168" s="42" t="e">
        <v>#VALUE!</v>
      </c>
      <c r="AN168" s="42" t="e">
        <v>#VALUE!</v>
      </c>
      <c r="AP168" s="51" t="e">
        <f t="shared" si="8"/>
        <v>#VALUE!</v>
      </c>
      <c r="AQ168" s="42" t="e">
        <v>#VALUE!</v>
      </c>
      <c r="AR168" s="42" t="e">
        <v>#VALUE!</v>
      </c>
      <c r="AS168" s="42" t="e">
        <v>#VALUE!</v>
      </c>
      <c r="AT168" s="42" t="e">
        <v>#VALUE!</v>
      </c>
      <c r="AU168" s="42" t="e">
        <v>#VALUE!</v>
      </c>
      <c r="AV168" s="50" t="e">
        <v>#VALUE!</v>
      </c>
      <c r="AW168" s="42" t="e">
        <v>#VALUE!</v>
      </c>
      <c r="AX168" s="42" t="e">
        <v>#VALUE!</v>
      </c>
      <c r="AY168" s="42" t="e">
        <v>#VALUE!</v>
      </c>
      <c r="AZ168" s="42" t="e">
        <v>#VALUE!</v>
      </c>
      <c r="BA168" s="42" t="e">
        <v>#VALUE!</v>
      </c>
      <c r="BB168" s="42" t="e">
        <v>#VALUE!</v>
      </c>
      <c r="BC168" s="42" t="e">
        <v>#VALUE!</v>
      </c>
      <c r="BD168" s="42" t="e">
        <v>#VALUE!</v>
      </c>
      <c r="BE168" s="42" t="e">
        <v>#VALUE!</v>
      </c>
    </row>
    <row r="169" spans="1:57" ht="13.5" customHeight="1" x14ac:dyDescent="0.3">
      <c r="A169" s="93" t="s">
        <v>12</v>
      </c>
      <c r="B169" s="163" t="s">
        <v>319</v>
      </c>
      <c r="C169" s="95">
        <v>5</v>
      </c>
      <c r="D169" s="102" t="s">
        <v>285</v>
      </c>
      <c r="E169" s="38" t="s">
        <v>85</v>
      </c>
      <c r="F169" s="39" t="e">
        <f t="shared" si="6"/>
        <v>#REF!</v>
      </c>
      <c r="H169" s="37" t="e">
        <v>#REF!</v>
      </c>
      <c r="I169" s="37" t="e">
        <v>#REF!</v>
      </c>
      <c r="J169" s="37" t="e">
        <v>#REF!</v>
      </c>
      <c r="K169" s="37" t="e">
        <v>#REF!</v>
      </c>
      <c r="L169" s="37" t="e">
        <v>#REF!</v>
      </c>
      <c r="M169" s="37" t="e">
        <v>#REF!</v>
      </c>
      <c r="N169" s="37" t="e">
        <v>#REF!</v>
      </c>
      <c r="O169" s="37" t="e">
        <v>#REF!</v>
      </c>
      <c r="P169" s="37" t="e">
        <v>#REF!</v>
      </c>
      <c r="Q169" s="37" t="e">
        <v>#REF!</v>
      </c>
      <c r="R169" s="37" t="e">
        <v>#REF!</v>
      </c>
      <c r="S169" s="37" t="e">
        <v>#REF!</v>
      </c>
      <c r="T169" s="37" t="e">
        <v>#REF!</v>
      </c>
      <c r="U169" s="37" t="e">
        <v>#REF!</v>
      </c>
      <c r="V169" s="37" t="e">
        <v>#REF!</v>
      </c>
      <c r="Y169" s="42" t="e">
        <f t="shared" si="7"/>
        <v>#VALUE!</v>
      </c>
      <c r="Z169" s="42" t="e">
        <v>#VALUE!</v>
      </c>
      <c r="AA169" s="42" t="e">
        <v>#VALUE!</v>
      </c>
      <c r="AB169" s="42" t="e">
        <v>#VALUE!</v>
      </c>
      <c r="AC169" s="42" t="e">
        <v>#VALUE!</v>
      </c>
      <c r="AD169" s="42" t="e">
        <v>#VALUE!</v>
      </c>
      <c r="AE169" s="50" t="e">
        <v>#VALUE!</v>
      </c>
      <c r="AF169" s="42" t="e">
        <v>#VALUE!</v>
      </c>
      <c r="AG169" s="42" t="e">
        <v>#VALUE!</v>
      </c>
      <c r="AH169" s="42" t="e">
        <v>#VALUE!</v>
      </c>
      <c r="AI169" s="42" t="e">
        <v>#VALUE!</v>
      </c>
      <c r="AJ169" s="42" t="e">
        <v>#VALUE!</v>
      </c>
      <c r="AK169" s="42" t="e">
        <v>#VALUE!</v>
      </c>
      <c r="AL169" s="42" t="e">
        <v>#VALUE!</v>
      </c>
      <c r="AM169" s="42" t="e">
        <v>#VALUE!</v>
      </c>
      <c r="AN169" s="42" t="e">
        <v>#VALUE!</v>
      </c>
      <c r="AP169" s="51" t="e">
        <f t="shared" si="8"/>
        <v>#VALUE!</v>
      </c>
      <c r="AQ169" s="42" t="e">
        <v>#VALUE!</v>
      </c>
      <c r="AR169" s="42" t="e">
        <v>#VALUE!</v>
      </c>
      <c r="AS169" s="42" t="e">
        <v>#VALUE!</v>
      </c>
      <c r="AT169" s="42" t="e">
        <v>#VALUE!</v>
      </c>
      <c r="AU169" s="42" t="e">
        <v>#VALUE!</v>
      </c>
      <c r="AV169" s="50" t="e">
        <v>#VALUE!</v>
      </c>
      <c r="AW169" s="42" t="e">
        <v>#VALUE!</v>
      </c>
      <c r="AX169" s="42" t="e">
        <v>#VALUE!</v>
      </c>
      <c r="AY169" s="42" t="e">
        <v>#VALUE!</v>
      </c>
      <c r="AZ169" s="42" t="e">
        <v>#VALUE!</v>
      </c>
      <c r="BA169" s="42" t="e">
        <v>#VALUE!</v>
      </c>
      <c r="BB169" s="42" t="e">
        <v>#VALUE!</v>
      </c>
      <c r="BC169" s="42" t="e">
        <v>#VALUE!</v>
      </c>
      <c r="BD169" s="42" t="e">
        <v>#VALUE!</v>
      </c>
      <c r="BE169" s="42" t="e">
        <v>#VALUE!</v>
      </c>
    </row>
    <row r="170" spans="1:57" ht="13.5" customHeight="1" x14ac:dyDescent="0.3">
      <c r="A170" s="93" t="s">
        <v>12</v>
      </c>
      <c r="B170" s="163" t="s">
        <v>319</v>
      </c>
      <c r="C170" s="95">
        <v>6</v>
      </c>
      <c r="D170" s="102" t="s">
        <v>410</v>
      </c>
      <c r="E170" s="38" t="s">
        <v>85</v>
      </c>
      <c r="F170" s="39" t="e">
        <f t="shared" si="6"/>
        <v>#REF!</v>
      </c>
      <c r="H170" s="37" t="e">
        <v>#REF!</v>
      </c>
      <c r="I170" s="37" t="e">
        <v>#REF!</v>
      </c>
      <c r="J170" s="37" t="e">
        <v>#REF!</v>
      </c>
      <c r="K170" s="37" t="e">
        <v>#REF!</v>
      </c>
      <c r="L170" s="37" t="e">
        <v>#REF!</v>
      </c>
      <c r="M170" s="37" t="e">
        <v>#REF!</v>
      </c>
      <c r="N170" s="37" t="e">
        <v>#REF!</v>
      </c>
      <c r="O170" s="37" t="e">
        <v>#REF!</v>
      </c>
      <c r="P170" s="37" t="e">
        <v>#REF!</v>
      </c>
      <c r="Q170" s="37" t="e">
        <v>#REF!</v>
      </c>
      <c r="R170" s="37" t="e">
        <v>#REF!</v>
      </c>
      <c r="S170" s="37" t="e">
        <v>#REF!</v>
      </c>
      <c r="T170" s="37" t="e">
        <v>#REF!</v>
      </c>
      <c r="U170" s="37" t="e">
        <v>#REF!</v>
      </c>
      <c r="V170" s="37" t="e">
        <v>#REF!</v>
      </c>
      <c r="Y170" s="42" t="e">
        <f t="shared" si="7"/>
        <v>#VALUE!</v>
      </c>
      <c r="Z170" s="42" t="e">
        <v>#VALUE!</v>
      </c>
      <c r="AA170" s="42" t="e">
        <v>#VALUE!</v>
      </c>
      <c r="AB170" s="42" t="e">
        <v>#VALUE!</v>
      </c>
      <c r="AC170" s="42" t="e">
        <v>#VALUE!</v>
      </c>
      <c r="AD170" s="42" t="e">
        <v>#VALUE!</v>
      </c>
      <c r="AE170" s="50" t="e">
        <v>#VALUE!</v>
      </c>
      <c r="AF170" s="42" t="e">
        <v>#VALUE!</v>
      </c>
      <c r="AG170" s="42" t="e">
        <v>#VALUE!</v>
      </c>
      <c r="AH170" s="42" t="e">
        <v>#VALUE!</v>
      </c>
      <c r="AI170" s="42" t="e">
        <v>#VALUE!</v>
      </c>
      <c r="AJ170" s="42" t="e">
        <v>#VALUE!</v>
      </c>
      <c r="AK170" s="42" t="e">
        <v>#VALUE!</v>
      </c>
      <c r="AL170" s="42" t="e">
        <v>#VALUE!</v>
      </c>
      <c r="AM170" s="42" t="e">
        <v>#VALUE!</v>
      </c>
      <c r="AN170" s="42" t="e">
        <v>#VALUE!</v>
      </c>
      <c r="AP170" s="51" t="e">
        <f t="shared" si="8"/>
        <v>#VALUE!</v>
      </c>
      <c r="AQ170" s="42" t="e">
        <v>#VALUE!</v>
      </c>
      <c r="AR170" s="42" t="e">
        <v>#VALUE!</v>
      </c>
      <c r="AS170" s="42" t="e">
        <v>#VALUE!</v>
      </c>
      <c r="AT170" s="42" t="e">
        <v>#VALUE!</v>
      </c>
      <c r="AU170" s="42" t="e">
        <v>#VALUE!</v>
      </c>
      <c r="AV170" s="50" t="e">
        <v>#VALUE!</v>
      </c>
      <c r="AW170" s="42" t="e">
        <v>#VALUE!</v>
      </c>
      <c r="AX170" s="42" t="e">
        <v>#VALUE!</v>
      </c>
      <c r="AY170" s="42" t="e">
        <v>#VALUE!</v>
      </c>
      <c r="AZ170" s="42" t="e">
        <v>#VALUE!</v>
      </c>
      <c r="BA170" s="42" t="e">
        <v>#VALUE!</v>
      </c>
      <c r="BB170" s="42" t="e">
        <v>#VALUE!</v>
      </c>
      <c r="BC170" s="42" t="e">
        <v>#VALUE!</v>
      </c>
      <c r="BD170" s="42" t="e">
        <v>#VALUE!</v>
      </c>
      <c r="BE170" s="42" t="e">
        <v>#VALUE!</v>
      </c>
    </row>
    <row r="171" spans="1:57" ht="13.5" customHeight="1" x14ac:dyDescent="0.3">
      <c r="A171" s="93" t="s">
        <v>12</v>
      </c>
      <c r="B171" s="163" t="s">
        <v>319</v>
      </c>
      <c r="C171" s="95">
        <v>7</v>
      </c>
      <c r="D171" s="102" t="s">
        <v>411</v>
      </c>
      <c r="E171" s="38" t="s">
        <v>85</v>
      </c>
      <c r="F171" s="39" t="e">
        <f t="shared" si="6"/>
        <v>#REF!</v>
      </c>
      <c r="H171" s="37" t="e">
        <v>#REF!</v>
      </c>
      <c r="I171" s="37" t="e">
        <v>#REF!</v>
      </c>
      <c r="J171" s="37" t="e">
        <v>#REF!</v>
      </c>
      <c r="K171" s="37" t="e">
        <v>#REF!</v>
      </c>
      <c r="L171" s="37" t="e">
        <v>#REF!</v>
      </c>
      <c r="M171" s="37" t="e">
        <v>#REF!</v>
      </c>
      <c r="N171" s="37" t="e">
        <v>#REF!</v>
      </c>
      <c r="O171" s="37" t="e">
        <v>#REF!</v>
      </c>
      <c r="P171" s="37" t="e">
        <v>#REF!</v>
      </c>
      <c r="Q171" s="37" t="e">
        <v>#REF!</v>
      </c>
      <c r="R171" s="37" t="e">
        <v>#REF!</v>
      </c>
      <c r="S171" s="37" t="e">
        <v>#REF!</v>
      </c>
      <c r="T171" s="37" t="e">
        <v>#REF!</v>
      </c>
      <c r="U171" s="37" t="e">
        <v>#REF!</v>
      </c>
      <c r="V171" s="37" t="e">
        <v>#REF!</v>
      </c>
      <c r="Y171" s="42" t="e">
        <f t="shared" si="7"/>
        <v>#VALUE!</v>
      </c>
      <c r="Z171" s="42" t="e">
        <v>#VALUE!</v>
      </c>
      <c r="AA171" s="42" t="e">
        <v>#VALUE!</v>
      </c>
      <c r="AB171" s="42" t="e">
        <v>#VALUE!</v>
      </c>
      <c r="AC171" s="42" t="e">
        <v>#VALUE!</v>
      </c>
      <c r="AD171" s="42" t="e">
        <v>#VALUE!</v>
      </c>
      <c r="AE171" s="50" t="e">
        <v>#VALUE!</v>
      </c>
      <c r="AF171" s="42" t="e">
        <v>#VALUE!</v>
      </c>
      <c r="AG171" s="42" t="e">
        <v>#VALUE!</v>
      </c>
      <c r="AH171" s="42" t="e">
        <v>#VALUE!</v>
      </c>
      <c r="AI171" s="42" t="e">
        <v>#VALUE!</v>
      </c>
      <c r="AJ171" s="42" t="e">
        <v>#VALUE!</v>
      </c>
      <c r="AK171" s="42" t="e">
        <v>#VALUE!</v>
      </c>
      <c r="AL171" s="42" t="e">
        <v>#VALUE!</v>
      </c>
      <c r="AM171" s="42" t="e">
        <v>#VALUE!</v>
      </c>
      <c r="AN171" s="42" t="e">
        <v>#VALUE!</v>
      </c>
      <c r="AP171" s="51" t="e">
        <f t="shared" si="8"/>
        <v>#VALUE!</v>
      </c>
      <c r="AQ171" s="42" t="e">
        <v>#VALUE!</v>
      </c>
      <c r="AR171" s="42" t="e">
        <v>#VALUE!</v>
      </c>
      <c r="AS171" s="42" t="e">
        <v>#VALUE!</v>
      </c>
      <c r="AT171" s="42" t="e">
        <v>#VALUE!</v>
      </c>
      <c r="AU171" s="42" t="e">
        <v>#VALUE!</v>
      </c>
      <c r="AV171" s="50" t="e">
        <v>#VALUE!</v>
      </c>
      <c r="AW171" s="42" t="e">
        <v>#VALUE!</v>
      </c>
      <c r="AX171" s="42" t="e">
        <v>#VALUE!</v>
      </c>
      <c r="AY171" s="42" t="e">
        <v>#VALUE!</v>
      </c>
      <c r="AZ171" s="42" t="e">
        <v>#VALUE!</v>
      </c>
      <c r="BA171" s="42" t="e">
        <v>#VALUE!</v>
      </c>
      <c r="BB171" s="42" t="e">
        <v>#VALUE!</v>
      </c>
      <c r="BC171" s="42" t="e">
        <v>#VALUE!</v>
      </c>
      <c r="BD171" s="42" t="e">
        <v>#VALUE!</v>
      </c>
      <c r="BE171" s="42" t="e">
        <v>#VALUE!</v>
      </c>
    </row>
    <row r="172" spans="1:57" ht="13.5" customHeight="1" x14ac:dyDescent="0.3">
      <c r="A172" s="93" t="s">
        <v>12</v>
      </c>
      <c r="B172" s="163" t="s">
        <v>319</v>
      </c>
      <c r="C172" s="95">
        <v>8</v>
      </c>
      <c r="D172" s="102" t="s">
        <v>414</v>
      </c>
      <c r="E172" s="38" t="s">
        <v>85</v>
      </c>
      <c r="F172" s="39" t="e">
        <f t="shared" si="6"/>
        <v>#REF!</v>
      </c>
      <c r="H172" s="37" t="e">
        <v>#REF!</v>
      </c>
      <c r="I172" s="37" t="e">
        <v>#REF!</v>
      </c>
      <c r="J172" s="37" t="e">
        <v>#REF!</v>
      </c>
      <c r="K172" s="37" t="e">
        <v>#REF!</v>
      </c>
      <c r="L172" s="37" t="e">
        <v>#REF!</v>
      </c>
      <c r="M172" s="37" t="e">
        <v>#REF!</v>
      </c>
      <c r="N172" s="37" t="e">
        <v>#REF!</v>
      </c>
      <c r="O172" s="37" t="e">
        <v>#REF!</v>
      </c>
      <c r="P172" s="37" t="e">
        <v>#REF!</v>
      </c>
      <c r="Q172" s="37" t="e">
        <v>#REF!</v>
      </c>
      <c r="R172" s="37" t="e">
        <v>#REF!</v>
      </c>
      <c r="S172" s="37" t="e">
        <v>#REF!</v>
      </c>
      <c r="T172" s="37" t="e">
        <v>#REF!</v>
      </c>
      <c r="U172" s="37" t="e">
        <v>#REF!</v>
      </c>
      <c r="V172" s="37" t="e">
        <v>#REF!</v>
      </c>
      <c r="Y172" s="42" t="e">
        <f t="shared" si="7"/>
        <v>#VALUE!</v>
      </c>
      <c r="Z172" s="42" t="e">
        <v>#VALUE!</v>
      </c>
      <c r="AA172" s="42" t="e">
        <v>#VALUE!</v>
      </c>
      <c r="AB172" s="42" t="e">
        <v>#VALUE!</v>
      </c>
      <c r="AC172" s="42" t="e">
        <v>#VALUE!</v>
      </c>
      <c r="AD172" s="42" t="e">
        <v>#VALUE!</v>
      </c>
      <c r="AE172" s="50" t="e">
        <v>#VALUE!</v>
      </c>
      <c r="AF172" s="42" t="e">
        <v>#VALUE!</v>
      </c>
      <c r="AG172" s="42" t="e">
        <v>#VALUE!</v>
      </c>
      <c r="AH172" s="42" t="e">
        <v>#VALUE!</v>
      </c>
      <c r="AI172" s="42" t="e">
        <v>#VALUE!</v>
      </c>
      <c r="AJ172" s="42" t="e">
        <v>#VALUE!</v>
      </c>
      <c r="AK172" s="42" t="e">
        <v>#VALUE!</v>
      </c>
      <c r="AL172" s="42" t="e">
        <v>#VALUE!</v>
      </c>
      <c r="AM172" s="42" t="e">
        <v>#VALUE!</v>
      </c>
      <c r="AN172" s="42" t="e">
        <v>#VALUE!</v>
      </c>
      <c r="AP172" s="51" t="e">
        <f t="shared" si="8"/>
        <v>#VALUE!</v>
      </c>
      <c r="AQ172" s="42" t="e">
        <v>#VALUE!</v>
      </c>
      <c r="AR172" s="42" t="e">
        <v>#VALUE!</v>
      </c>
      <c r="AS172" s="42" t="e">
        <v>#VALUE!</v>
      </c>
      <c r="AT172" s="42" t="e">
        <v>#VALUE!</v>
      </c>
      <c r="AU172" s="42" t="e">
        <v>#VALUE!</v>
      </c>
      <c r="AV172" s="50" t="e">
        <v>#VALUE!</v>
      </c>
      <c r="AW172" s="42" t="e">
        <v>#VALUE!</v>
      </c>
      <c r="AX172" s="42" t="e">
        <v>#VALUE!</v>
      </c>
      <c r="AY172" s="42" t="e">
        <v>#VALUE!</v>
      </c>
      <c r="AZ172" s="42" t="e">
        <v>#VALUE!</v>
      </c>
      <c r="BA172" s="42" t="e">
        <v>#VALUE!</v>
      </c>
      <c r="BB172" s="42" t="e">
        <v>#VALUE!</v>
      </c>
      <c r="BC172" s="42" t="e">
        <v>#VALUE!</v>
      </c>
      <c r="BD172" s="42" t="e">
        <v>#VALUE!</v>
      </c>
      <c r="BE172" s="42" t="e">
        <v>#VALUE!</v>
      </c>
    </row>
    <row r="173" spans="1:57" ht="13.5" customHeight="1" x14ac:dyDescent="0.3">
      <c r="A173" s="93" t="s">
        <v>12</v>
      </c>
      <c r="B173" s="163" t="s">
        <v>319</v>
      </c>
      <c r="C173" s="95">
        <v>9</v>
      </c>
      <c r="D173" s="102" t="s">
        <v>415</v>
      </c>
      <c r="E173" s="38" t="s">
        <v>85</v>
      </c>
      <c r="F173" s="39" t="e">
        <f t="shared" si="6"/>
        <v>#REF!</v>
      </c>
      <c r="H173" s="37" t="e">
        <v>#REF!</v>
      </c>
      <c r="I173" s="37" t="e">
        <v>#REF!</v>
      </c>
      <c r="J173" s="37" t="e">
        <v>#REF!</v>
      </c>
      <c r="K173" s="37" t="e">
        <v>#REF!</v>
      </c>
      <c r="L173" s="37" t="e">
        <v>#REF!</v>
      </c>
      <c r="M173" s="37" t="e">
        <v>#REF!</v>
      </c>
      <c r="N173" s="37" t="e">
        <v>#REF!</v>
      </c>
      <c r="O173" s="37" t="e">
        <v>#REF!</v>
      </c>
      <c r="P173" s="37" t="e">
        <v>#REF!</v>
      </c>
      <c r="Q173" s="37" t="e">
        <v>#REF!</v>
      </c>
      <c r="R173" s="37" t="e">
        <v>#REF!</v>
      </c>
      <c r="S173" s="37" t="e">
        <v>#REF!</v>
      </c>
      <c r="T173" s="37" t="e">
        <v>#REF!</v>
      </c>
      <c r="U173" s="37" t="e">
        <v>#REF!</v>
      </c>
      <c r="V173" s="37" t="e">
        <v>#REF!</v>
      </c>
      <c r="Y173" s="42" t="e">
        <f t="shared" si="7"/>
        <v>#VALUE!</v>
      </c>
      <c r="Z173" s="42" t="e">
        <v>#VALUE!</v>
      </c>
      <c r="AA173" s="42" t="e">
        <v>#VALUE!</v>
      </c>
      <c r="AB173" s="42" t="e">
        <v>#VALUE!</v>
      </c>
      <c r="AC173" s="42" t="e">
        <v>#VALUE!</v>
      </c>
      <c r="AD173" s="42" t="e">
        <v>#VALUE!</v>
      </c>
      <c r="AE173" s="50" t="e">
        <v>#VALUE!</v>
      </c>
      <c r="AF173" s="42" t="e">
        <v>#VALUE!</v>
      </c>
      <c r="AG173" s="42" t="e">
        <v>#VALUE!</v>
      </c>
      <c r="AH173" s="42" t="e">
        <v>#VALUE!</v>
      </c>
      <c r="AI173" s="42" t="e">
        <v>#VALUE!</v>
      </c>
      <c r="AJ173" s="42" t="e">
        <v>#VALUE!</v>
      </c>
      <c r="AK173" s="42" t="e">
        <v>#VALUE!</v>
      </c>
      <c r="AL173" s="42" t="e">
        <v>#VALUE!</v>
      </c>
      <c r="AM173" s="42" t="e">
        <v>#VALUE!</v>
      </c>
      <c r="AN173" s="42" t="e">
        <v>#VALUE!</v>
      </c>
      <c r="AP173" s="51" t="e">
        <f t="shared" si="8"/>
        <v>#VALUE!</v>
      </c>
      <c r="AQ173" s="42" t="e">
        <v>#VALUE!</v>
      </c>
      <c r="AR173" s="42" t="e">
        <v>#VALUE!</v>
      </c>
      <c r="AS173" s="42" t="e">
        <v>#VALUE!</v>
      </c>
      <c r="AT173" s="42" t="e">
        <v>#VALUE!</v>
      </c>
      <c r="AU173" s="42" t="e">
        <v>#VALUE!</v>
      </c>
      <c r="AV173" s="50" t="e">
        <v>#VALUE!</v>
      </c>
      <c r="AW173" s="42" t="e">
        <v>#VALUE!</v>
      </c>
      <c r="AX173" s="42" t="e">
        <v>#VALUE!</v>
      </c>
      <c r="AY173" s="42" t="e">
        <v>#VALUE!</v>
      </c>
      <c r="AZ173" s="42" t="e">
        <v>#VALUE!</v>
      </c>
      <c r="BA173" s="42" t="e">
        <v>#VALUE!</v>
      </c>
      <c r="BB173" s="42" t="e">
        <v>#VALUE!</v>
      </c>
      <c r="BC173" s="42" t="e">
        <v>#VALUE!</v>
      </c>
      <c r="BD173" s="42" t="e">
        <v>#VALUE!</v>
      </c>
      <c r="BE173" s="42" t="e">
        <v>#VALUE!</v>
      </c>
    </row>
    <row r="174" spans="1:57" ht="13.5" customHeight="1" x14ac:dyDescent="0.3">
      <c r="A174" s="93" t="s">
        <v>12</v>
      </c>
      <c r="B174" s="163" t="s">
        <v>319</v>
      </c>
      <c r="C174" s="95">
        <v>10</v>
      </c>
      <c r="D174" s="102" t="s">
        <v>416</v>
      </c>
      <c r="E174" s="38" t="s">
        <v>85</v>
      </c>
      <c r="F174" s="39" t="e">
        <f t="shared" si="6"/>
        <v>#REF!</v>
      </c>
      <c r="H174" s="37" t="e">
        <v>#REF!</v>
      </c>
      <c r="I174" s="37" t="e">
        <v>#REF!</v>
      </c>
      <c r="J174" s="37" t="e">
        <v>#REF!</v>
      </c>
      <c r="K174" s="37" t="e">
        <v>#REF!</v>
      </c>
      <c r="L174" s="37" t="e">
        <v>#REF!</v>
      </c>
      <c r="M174" s="37" t="e">
        <v>#REF!</v>
      </c>
      <c r="N174" s="37" t="e">
        <v>#REF!</v>
      </c>
      <c r="O174" s="37" t="e">
        <v>#REF!</v>
      </c>
      <c r="P174" s="37" t="e">
        <v>#REF!</v>
      </c>
      <c r="Q174" s="37" t="e">
        <v>#REF!</v>
      </c>
      <c r="R174" s="37" t="e">
        <v>#REF!</v>
      </c>
      <c r="S174" s="37" t="e">
        <v>#REF!</v>
      </c>
      <c r="T174" s="37" t="e">
        <v>#REF!</v>
      </c>
      <c r="U174" s="37" t="e">
        <v>#REF!</v>
      </c>
      <c r="V174" s="37" t="e">
        <v>#REF!</v>
      </c>
      <c r="Y174" s="42" t="e">
        <f t="shared" si="7"/>
        <v>#VALUE!</v>
      </c>
      <c r="Z174" s="42" t="e">
        <v>#VALUE!</v>
      </c>
      <c r="AA174" s="42" t="e">
        <v>#VALUE!</v>
      </c>
      <c r="AB174" s="42" t="e">
        <v>#VALUE!</v>
      </c>
      <c r="AC174" s="42" t="e">
        <v>#VALUE!</v>
      </c>
      <c r="AD174" s="42" t="e">
        <v>#VALUE!</v>
      </c>
      <c r="AE174" s="50" t="e">
        <v>#VALUE!</v>
      </c>
      <c r="AF174" s="42" t="e">
        <v>#VALUE!</v>
      </c>
      <c r="AG174" s="42" t="e">
        <v>#VALUE!</v>
      </c>
      <c r="AH174" s="42" t="e">
        <v>#VALUE!</v>
      </c>
      <c r="AI174" s="42" t="e">
        <v>#VALUE!</v>
      </c>
      <c r="AJ174" s="42" t="e">
        <v>#VALUE!</v>
      </c>
      <c r="AK174" s="42" t="e">
        <v>#VALUE!</v>
      </c>
      <c r="AL174" s="42" t="e">
        <v>#VALUE!</v>
      </c>
      <c r="AM174" s="42" t="e">
        <v>#VALUE!</v>
      </c>
      <c r="AN174" s="42" t="e">
        <v>#VALUE!</v>
      </c>
      <c r="AP174" s="51" t="e">
        <f t="shared" si="8"/>
        <v>#VALUE!</v>
      </c>
      <c r="AQ174" s="42" t="e">
        <v>#VALUE!</v>
      </c>
      <c r="AR174" s="42" t="e">
        <v>#VALUE!</v>
      </c>
      <c r="AS174" s="42" t="e">
        <v>#VALUE!</v>
      </c>
      <c r="AT174" s="42" t="e">
        <v>#VALUE!</v>
      </c>
      <c r="AU174" s="42" t="e">
        <v>#VALUE!</v>
      </c>
      <c r="AV174" s="50" t="e">
        <v>#VALUE!</v>
      </c>
      <c r="AW174" s="42" t="e">
        <v>#VALUE!</v>
      </c>
      <c r="AX174" s="42" t="e">
        <v>#VALUE!</v>
      </c>
      <c r="AY174" s="42" t="e">
        <v>#VALUE!</v>
      </c>
      <c r="AZ174" s="42" t="e">
        <v>#VALUE!</v>
      </c>
      <c r="BA174" s="42" t="e">
        <v>#VALUE!</v>
      </c>
      <c r="BB174" s="42" t="e">
        <v>#VALUE!</v>
      </c>
      <c r="BC174" s="42" t="e">
        <v>#VALUE!</v>
      </c>
      <c r="BD174" s="42" t="e">
        <v>#VALUE!</v>
      </c>
      <c r="BE174" s="42" t="e">
        <v>#VALUE!</v>
      </c>
    </row>
    <row r="175" spans="1:57" ht="13.5" customHeight="1" x14ac:dyDescent="0.3">
      <c r="A175" s="93" t="s">
        <v>12</v>
      </c>
      <c r="B175" s="163" t="s">
        <v>319</v>
      </c>
      <c r="C175" s="95">
        <v>11</v>
      </c>
      <c r="D175" s="169" t="s">
        <v>412</v>
      </c>
      <c r="E175" s="38" t="s">
        <v>85</v>
      </c>
      <c r="F175" s="39" t="e">
        <f t="shared" si="6"/>
        <v>#REF!</v>
      </c>
      <c r="H175" s="37" t="e">
        <v>#REF!</v>
      </c>
      <c r="I175" s="37" t="e">
        <v>#REF!</v>
      </c>
      <c r="J175" s="37" t="e">
        <v>#REF!</v>
      </c>
      <c r="K175" s="37" t="e">
        <v>#REF!</v>
      </c>
      <c r="L175" s="37" t="e">
        <v>#REF!</v>
      </c>
      <c r="M175" s="37" t="e">
        <v>#REF!</v>
      </c>
      <c r="N175" s="37" t="e">
        <v>#REF!</v>
      </c>
      <c r="O175" s="37" t="e">
        <v>#REF!</v>
      </c>
      <c r="P175" s="37" t="e">
        <v>#REF!</v>
      </c>
      <c r="Q175" s="37" t="e">
        <v>#REF!</v>
      </c>
      <c r="R175" s="37" t="e">
        <v>#REF!</v>
      </c>
      <c r="S175" s="37" t="e">
        <v>#REF!</v>
      </c>
      <c r="T175" s="37" t="e">
        <v>#REF!</v>
      </c>
      <c r="U175" s="37" t="e">
        <v>#REF!</v>
      </c>
      <c r="V175" s="37" t="e">
        <v>#REF!</v>
      </c>
      <c r="Y175" s="42" t="e">
        <f t="shared" si="7"/>
        <v>#VALUE!</v>
      </c>
      <c r="Z175" s="42" t="e">
        <v>#VALUE!</v>
      </c>
      <c r="AA175" s="42" t="e">
        <v>#VALUE!</v>
      </c>
      <c r="AB175" s="42" t="e">
        <v>#VALUE!</v>
      </c>
      <c r="AC175" s="42" t="e">
        <v>#VALUE!</v>
      </c>
      <c r="AD175" s="42" t="e">
        <v>#VALUE!</v>
      </c>
      <c r="AE175" s="50" t="e">
        <v>#VALUE!</v>
      </c>
      <c r="AF175" s="42" t="e">
        <v>#VALUE!</v>
      </c>
      <c r="AG175" s="42" t="e">
        <v>#VALUE!</v>
      </c>
      <c r="AH175" s="42" t="e">
        <v>#VALUE!</v>
      </c>
      <c r="AI175" s="42" t="e">
        <v>#VALUE!</v>
      </c>
      <c r="AJ175" s="42" t="e">
        <v>#VALUE!</v>
      </c>
      <c r="AK175" s="42" t="e">
        <v>#VALUE!</v>
      </c>
      <c r="AL175" s="42" t="e">
        <v>#VALUE!</v>
      </c>
      <c r="AM175" s="42" t="e">
        <v>#VALUE!</v>
      </c>
      <c r="AN175" s="42" t="e">
        <v>#VALUE!</v>
      </c>
      <c r="AP175" s="51" t="e">
        <f t="shared" si="8"/>
        <v>#VALUE!</v>
      </c>
      <c r="AQ175" s="42" t="e">
        <v>#VALUE!</v>
      </c>
      <c r="AR175" s="42" t="e">
        <v>#VALUE!</v>
      </c>
      <c r="AS175" s="42" t="e">
        <v>#VALUE!</v>
      </c>
      <c r="AT175" s="42" t="e">
        <v>#VALUE!</v>
      </c>
      <c r="AU175" s="42" t="e">
        <v>#VALUE!</v>
      </c>
      <c r="AV175" s="50" t="e">
        <v>#VALUE!</v>
      </c>
      <c r="AW175" s="42" t="e">
        <v>#VALUE!</v>
      </c>
      <c r="AX175" s="42" t="e">
        <v>#VALUE!</v>
      </c>
      <c r="AY175" s="42" t="e">
        <v>#VALUE!</v>
      </c>
      <c r="AZ175" s="42" t="e">
        <v>#VALUE!</v>
      </c>
      <c r="BA175" s="42" t="e">
        <v>#VALUE!</v>
      </c>
      <c r="BB175" s="42" t="e">
        <v>#VALUE!</v>
      </c>
      <c r="BC175" s="42" t="e">
        <v>#VALUE!</v>
      </c>
      <c r="BD175" s="42" t="e">
        <v>#VALUE!</v>
      </c>
      <c r="BE175" s="42" t="e">
        <v>#VALUE!</v>
      </c>
    </row>
    <row r="176" spans="1:57" ht="13.5" customHeight="1" x14ac:dyDescent="0.3">
      <c r="A176" s="93" t="s">
        <v>12</v>
      </c>
      <c r="B176" s="163" t="s">
        <v>319</v>
      </c>
      <c r="C176" s="95">
        <v>12</v>
      </c>
      <c r="D176" s="159" t="s">
        <v>413</v>
      </c>
      <c r="E176" s="38" t="s">
        <v>85</v>
      </c>
      <c r="F176" s="39" t="e">
        <f t="shared" si="6"/>
        <v>#REF!</v>
      </c>
      <c r="H176" s="37" t="e">
        <v>#REF!</v>
      </c>
      <c r="I176" s="37" t="e">
        <v>#REF!</v>
      </c>
      <c r="J176" s="37" t="e">
        <v>#REF!</v>
      </c>
      <c r="K176" s="37" t="e">
        <v>#REF!</v>
      </c>
      <c r="L176" s="37" t="e">
        <v>#REF!</v>
      </c>
      <c r="M176" s="37" t="e">
        <v>#REF!</v>
      </c>
      <c r="N176" s="37" t="e">
        <v>#REF!</v>
      </c>
      <c r="O176" s="37" t="e">
        <v>#REF!</v>
      </c>
      <c r="P176" s="37" t="e">
        <v>#REF!</v>
      </c>
      <c r="Q176" s="37" t="e">
        <v>#REF!</v>
      </c>
      <c r="R176" s="37" t="e">
        <v>#REF!</v>
      </c>
      <c r="S176" s="37" t="e">
        <v>#REF!</v>
      </c>
      <c r="T176" s="37" t="e">
        <v>#REF!</v>
      </c>
      <c r="U176" s="37" t="e">
        <v>#REF!</v>
      </c>
      <c r="V176" s="37" t="e">
        <v>#REF!</v>
      </c>
      <c r="Y176" s="42" t="e">
        <f t="shared" si="7"/>
        <v>#VALUE!</v>
      </c>
      <c r="Z176" s="42" t="e">
        <v>#VALUE!</v>
      </c>
      <c r="AA176" s="42" t="e">
        <v>#VALUE!</v>
      </c>
      <c r="AB176" s="42" t="e">
        <v>#VALUE!</v>
      </c>
      <c r="AC176" s="42" t="e">
        <v>#VALUE!</v>
      </c>
      <c r="AD176" s="42" t="e">
        <v>#VALUE!</v>
      </c>
      <c r="AE176" s="50" t="e">
        <v>#VALUE!</v>
      </c>
      <c r="AF176" s="42" t="e">
        <v>#VALUE!</v>
      </c>
      <c r="AG176" s="42" t="e">
        <v>#VALUE!</v>
      </c>
      <c r="AH176" s="42" t="e">
        <v>#VALUE!</v>
      </c>
      <c r="AI176" s="42" t="e">
        <v>#VALUE!</v>
      </c>
      <c r="AJ176" s="42" t="e">
        <v>#VALUE!</v>
      </c>
      <c r="AK176" s="42" t="e">
        <v>#VALUE!</v>
      </c>
      <c r="AL176" s="42" t="e">
        <v>#VALUE!</v>
      </c>
      <c r="AM176" s="42" t="e">
        <v>#VALUE!</v>
      </c>
      <c r="AN176" s="42" t="e">
        <v>#VALUE!</v>
      </c>
      <c r="AP176" s="51" t="e">
        <f t="shared" si="8"/>
        <v>#VALUE!</v>
      </c>
      <c r="AQ176" s="42" t="e">
        <v>#VALUE!</v>
      </c>
      <c r="AR176" s="42" t="e">
        <v>#VALUE!</v>
      </c>
      <c r="AS176" s="42" t="e">
        <v>#VALUE!</v>
      </c>
      <c r="AT176" s="42" t="e">
        <v>#VALUE!</v>
      </c>
      <c r="AU176" s="42" t="e">
        <v>#VALUE!</v>
      </c>
      <c r="AV176" s="50" t="e">
        <v>#VALUE!</v>
      </c>
      <c r="AW176" s="42" t="e">
        <v>#VALUE!</v>
      </c>
      <c r="AX176" s="42" t="e">
        <v>#VALUE!</v>
      </c>
      <c r="AY176" s="42" t="e">
        <v>#VALUE!</v>
      </c>
      <c r="AZ176" s="42" t="e">
        <v>#VALUE!</v>
      </c>
      <c r="BA176" s="42" t="e">
        <v>#VALUE!</v>
      </c>
      <c r="BB176" s="42" t="e">
        <v>#VALUE!</v>
      </c>
      <c r="BC176" s="42" t="e">
        <v>#VALUE!</v>
      </c>
      <c r="BD176" s="42" t="e">
        <v>#VALUE!</v>
      </c>
      <c r="BE176" s="42" t="e">
        <v>#VALUE!</v>
      </c>
    </row>
    <row r="177" spans="1:57" ht="13.5" customHeight="1" x14ac:dyDescent="0.3">
      <c r="A177" s="93" t="s">
        <v>12</v>
      </c>
      <c r="B177" s="163" t="s">
        <v>319</v>
      </c>
      <c r="C177" s="95">
        <v>13</v>
      </c>
      <c r="D177" s="159" t="s">
        <v>87</v>
      </c>
      <c r="E177" s="38" t="s">
        <v>85</v>
      </c>
      <c r="F177" s="39" t="e">
        <f t="shared" si="6"/>
        <v>#REF!</v>
      </c>
      <c r="H177" s="37" t="e">
        <v>#REF!</v>
      </c>
      <c r="I177" s="37" t="e">
        <v>#REF!</v>
      </c>
      <c r="J177" s="37" t="e">
        <v>#REF!</v>
      </c>
      <c r="K177" s="37" t="e">
        <v>#REF!</v>
      </c>
      <c r="L177" s="37" t="e">
        <v>#REF!</v>
      </c>
      <c r="M177" s="37" t="e">
        <v>#REF!</v>
      </c>
      <c r="N177" s="37" t="e">
        <v>#REF!</v>
      </c>
      <c r="O177" s="37" t="e">
        <v>#REF!</v>
      </c>
      <c r="P177" s="37" t="e">
        <v>#REF!</v>
      </c>
      <c r="Q177" s="37" t="e">
        <v>#REF!</v>
      </c>
      <c r="R177" s="37" t="e">
        <v>#REF!</v>
      </c>
      <c r="S177" s="37" t="e">
        <v>#REF!</v>
      </c>
      <c r="T177" s="37" t="e">
        <v>#REF!</v>
      </c>
      <c r="U177" s="37" t="e">
        <v>#REF!</v>
      </c>
      <c r="V177" s="37" t="e">
        <v>#REF!</v>
      </c>
      <c r="Y177" s="42" t="e">
        <f t="shared" si="7"/>
        <v>#VALUE!</v>
      </c>
      <c r="Z177" s="42" t="e">
        <v>#VALUE!</v>
      </c>
      <c r="AA177" s="42" t="e">
        <v>#VALUE!</v>
      </c>
      <c r="AB177" s="42" t="e">
        <v>#VALUE!</v>
      </c>
      <c r="AC177" s="42" t="e">
        <v>#VALUE!</v>
      </c>
      <c r="AD177" s="42" t="e">
        <v>#VALUE!</v>
      </c>
      <c r="AE177" s="50" t="e">
        <v>#VALUE!</v>
      </c>
      <c r="AF177" s="42" t="e">
        <v>#VALUE!</v>
      </c>
      <c r="AG177" s="42" t="e">
        <v>#VALUE!</v>
      </c>
      <c r="AH177" s="42" t="e">
        <v>#VALUE!</v>
      </c>
      <c r="AI177" s="42" t="e">
        <v>#VALUE!</v>
      </c>
      <c r="AJ177" s="42" t="e">
        <v>#VALUE!</v>
      </c>
      <c r="AK177" s="42" t="e">
        <v>#VALUE!</v>
      </c>
      <c r="AL177" s="42" t="e">
        <v>#VALUE!</v>
      </c>
      <c r="AM177" s="42" t="e">
        <v>#VALUE!</v>
      </c>
      <c r="AN177" s="42" t="e">
        <v>#VALUE!</v>
      </c>
      <c r="AP177" s="51" t="e">
        <f t="shared" si="8"/>
        <v>#VALUE!</v>
      </c>
      <c r="AQ177" s="42" t="e">
        <v>#VALUE!</v>
      </c>
      <c r="AR177" s="42" t="e">
        <v>#VALUE!</v>
      </c>
      <c r="AS177" s="42" t="e">
        <v>#VALUE!</v>
      </c>
      <c r="AT177" s="42" t="e">
        <v>#VALUE!</v>
      </c>
      <c r="AU177" s="42" t="e">
        <v>#VALUE!</v>
      </c>
      <c r="AV177" s="50" t="e">
        <v>#VALUE!</v>
      </c>
      <c r="AW177" s="42" t="e">
        <v>#VALUE!</v>
      </c>
      <c r="AX177" s="42" t="e">
        <v>#VALUE!</v>
      </c>
      <c r="AY177" s="42" t="e">
        <v>#VALUE!</v>
      </c>
      <c r="AZ177" s="42" t="e">
        <v>#VALUE!</v>
      </c>
      <c r="BA177" s="42" t="e">
        <v>#VALUE!</v>
      </c>
      <c r="BB177" s="42" t="e">
        <v>#VALUE!</v>
      </c>
      <c r="BC177" s="42" t="e">
        <v>#VALUE!</v>
      </c>
      <c r="BD177" s="42" t="e">
        <v>#VALUE!</v>
      </c>
      <c r="BE177" s="42" t="e">
        <v>#VALUE!</v>
      </c>
    </row>
    <row r="178" spans="1:57" ht="13.5" customHeight="1" x14ac:dyDescent="0.3">
      <c r="A178" s="93" t="s">
        <v>12</v>
      </c>
      <c r="B178" s="163" t="s">
        <v>319</v>
      </c>
      <c r="C178" s="95">
        <v>14</v>
      </c>
      <c r="D178" s="159" t="s">
        <v>87</v>
      </c>
      <c r="E178" s="38" t="s">
        <v>85</v>
      </c>
      <c r="F178" s="39" t="e">
        <f t="shared" si="6"/>
        <v>#REF!</v>
      </c>
      <c r="H178" s="37" t="e">
        <v>#REF!</v>
      </c>
      <c r="I178" s="37" t="e">
        <v>#REF!</v>
      </c>
      <c r="J178" s="37" t="e">
        <v>#REF!</v>
      </c>
      <c r="K178" s="37" t="e">
        <v>#REF!</v>
      </c>
      <c r="L178" s="37" t="e">
        <v>#REF!</v>
      </c>
      <c r="M178" s="37" t="e">
        <v>#REF!</v>
      </c>
      <c r="N178" s="37" t="e">
        <v>#REF!</v>
      </c>
      <c r="O178" s="37" t="e">
        <v>#REF!</v>
      </c>
      <c r="P178" s="37" t="e">
        <v>#REF!</v>
      </c>
      <c r="Q178" s="37" t="e">
        <v>#REF!</v>
      </c>
      <c r="R178" s="37" t="e">
        <v>#REF!</v>
      </c>
      <c r="S178" s="37" t="e">
        <v>#REF!</v>
      </c>
      <c r="T178" s="37" t="e">
        <v>#REF!</v>
      </c>
      <c r="U178" s="37" t="e">
        <v>#REF!</v>
      </c>
      <c r="V178" s="37" t="e">
        <v>#REF!</v>
      </c>
      <c r="Y178" s="42" t="e">
        <f t="shared" si="7"/>
        <v>#VALUE!</v>
      </c>
      <c r="Z178" s="42" t="e">
        <v>#VALUE!</v>
      </c>
      <c r="AA178" s="42" t="e">
        <v>#VALUE!</v>
      </c>
      <c r="AB178" s="42" t="e">
        <v>#VALUE!</v>
      </c>
      <c r="AC178" s="42" t="e">
        <v>#VALUE!</v>
      </c>
      <c r="AD178" s="42" t="e">
        <v>#VALUE!</v>
      </c>
      <c r="AE178" s="50" t="e">
        <v>#VALUE!</v>
      </c>
      <c r="AF178" s="42" t="e">
        <v>#VALUE!</v>
      </c>
      <c r="AG178" s="42" t="e">
        <v>#VALUE!</v>
      </c>
      <c r="AH178" s="42" t="e">
        <v>#VALUE!</v>
      </c>
      <c r="AI178" s="42" t="e">
        <v>#VALUE!</v>
      </c>
      <c r="AJ178" s="42" t="e">
        <v>#VALUE!</v>
      </c>
      <c r="AK178" s="42" t="e">
        <v>#VALUE!</v>
      </c>
      <c r="AL178" s="42" t="e">
        <v>#VALUE!</v>
      </c>
      <c r="AM178" s="42" t="e">
        <v>#VALUE!</v>
      </c>
      <c r="AN178" s="42" t="e">
        <v>#VALUE!</v>
      </c>
      <c r="AP178" s="51" t="e">
        <f t="shared" si="8"/>
        <v>#VALUE!</v>
      </c>
      <c r="AQ178" s="42" t="e">
        <v>#VALUE!</v>
      </c>
      <c r="AR178" s="42" t="e">
        <v>#VALUE!</v>
      </c>
      <c r="AS178" s="42" t="e">
        <v>#VALUE!</v>
      </c>
      <c r="AT178" s="42" t="e">
        <v>#VALUE!</v>
      </c>
      <c r="AU178" s="42" t="e">
        <v>#VALUE!</v>
      </c>
      <c r="AV178" s="50" t="e">
        <v>#VALUE!</v>
      </c>
      <c r="AW178" s="42" t="e">
        <v>#VALUE!</v>
      </c>
      <c r="AX178" s="42" t="e">
        <v>#VALUE!</v>
      </c>
      <c r="AY178" s="42" t="e">
        <v>#VALUE!</v>
      </c>
      <c r="AZ178" s="42" t="e">
        <v>#VALUE!</v>
      </c>
      <c r="BA178" s="42" t="e">
        <v>#VALUE!</v>
      </c>
      <c r="BB178" s="42" t="e">
        <v>#VALUE!</v>
      </c>
      <c r="BC178" s="42" t="e">
        <v>#VALUE!</v>
      </c>
      <c r="BD178" s="42" t="e">
        <v>#VALUE!</v>
      </c>
      <c r="BE178" s="42" t="e">
        <v>#VALUE!</v>
      </c>
    </row>
    <row r="179" spans="1:57" ht="13.5" customHeight="1" x14ac:dyDescent="0.3">
      <c r="A179" s="93"/>
      <c r="B179" s="107"/>
      <c r="C179" s="93"/>
      <c r="D179" s="159"/>
      <c r="H179" s="37" t="e">
        <v>#REF!</v>
      </c>
      <c r="I179" s="37" t="e">
        <v>#REF!</v>
      </c>
      <c r="J179" s="37" t="e">
        <v>#REF!</v>
      </c>
      <c r="K179" s="37" t="e">
        <v>#REF!</v>
      </c>
      <c r="L179" s="37" t="e">
        <v>#REF!</v>
      </c>
      <c r="M179" s="37" t="e">
        <v>#REF!</v>
      </c>
      <c r="N179" s="37" t="e">
        <v>#REF!</v>
      </c>
      <c r="O179" s="37" t="e">
        <v>#REF!</v>
      </c>
      <c r="P179" s="37" t="e">
        <v>#REF!</v>
      </c>
      <c r="Q179" s="37" t="e">
        <v>#REF!</v>
      </c>
      <c r="R179" s="37" t="e">
        <v>#REF!</v>
      </c>
      <c r="S179" s="37" t="e">
        <v>#REF!</v>
      </c>
      <c r="T179" s="37" t="e">
        <v>#REF!</v>
      </c>
      <c r="U179" s="37" t="e">
        <v>#REF!</v>
      </c>
      <c r="V179" s="37" t="e">
        <v>#REF!</v>
      </c>
      <c r="Y179" s="42" t="e">
        <f t="shared" si="7"/>
        <v>#VALUE!</v>
      </c>
      <c r="Z179" s="42" t="e">
        <v>#VALUE!</v>
      </c>
      <c r="AA179" s="42" t="e">
        <v>#VALUE!</v>
      </c>
      <c r="AB179" s="42" t="e">
        <v>#VALUE!</v>
      </c>
      <c r="AC179" s="42" t="e">
        <v>#VALUE!</v>
      </c>
      <c r="AD179" s="42" t="e">
        <v>#VALUE!</v>
      </c>
      <c r="AE179" s="50" t="e">
        <v>#VALUE!</v>
      </c>
      <c r="AF179" s="42" t="e">
        <v>#VALUE!</v>
      </c>
      <c r="AG179" s="42" t="e">
        <v>#VALUE!</v>
      </c>
      <c r="AH179" s="42" t="e">
        <v>#VALUE!</v>
      </c>
      <c r="AI179" s="42" t="e">
        <v>#VALUE!</v>
      </c>
      <c r="AJ179" s="42" t="e">
        <v>#VALUE!</v>
      </c>
      <c r="AK179" s="42" t="e">
        <v>#VALUE!</v>
      </c>
      <c r="AL179" s="42" t="e">
        <v>#VALUE!</v>
      </c>
      <c r="AM179" s="42" t="e">
        <v>#VALUE!</v>
      </c>
      <c r="AN179" s="42" t="e">
        <v>#VALUE!</v>
      </c>
      <c r="AP179" s="51" t="e">
        <f t="shared" si="8"/>
        <v>#VALUE!</v>
      </c>
      <c r="AQ179" s="42" t="e">
        <v>#VALUE!</v>
      </c>
      <c r="AR179" s="42" t="e">
        <v>#VALUE!</v>
      </c>
      <c r="AS179" s="42" t="e">
        <v>#VALUE!</v>
      </c>
      <c r="AT179" s="42" t="e">
        <v>#VALUE!</v>
      </c>
      <c r="AU179" s="42" t="e">
        <v>#VALUE!</v>
      </c>
      <c r="AV179" s="50" t="e">
        <v>#VALUE!</v>
      </c>
      <c r="AW179" s="42" t="e">
        <v>#VALUE!</v>
      </c>
      <c r="AX179" s="42" t="e">
        <v>#VALUE!</v>
      </c>
      <c r="AY179" s="42" t="e">
        <v>#VALUE!</v>
      </c>
      <c r="AZ179" s="42" t="e">
        <v>#VALUE!</v>
      </c>
      <c r="BA179" s="42" t="e">
        <v>#VALUE!</v>
      </c>
      <c r="BB179" s="42" t="e">
        <v>#VALUE!</v>
      </c>
      <c r="BC179" s="42" t="e">
        <v>#VALUE!</v>
      </c>
      <c r="BD179" s="42" t="e">
        <v>#VALUE!</v>
      </c>
      <c r="BE179" s="42" t="e">
        <v>#VALUE!</v>
      </c>
    </row>
    <row r="180" spans="1:57" ht="13.5" customHeight="1" x14ac:dyDescent="0.3">
      <c r="A180" s="98" t="s">
        <v>12</v>
      </c>
      <c r="B180" s="108" t="s">
        <v>28</v>
      </c>
      <c r="C180" s="93"/>
      <c r="D180" s="159" t="s">
        <v>87</v>
      </c>
      <c r="E180" s="38" t="s">
        <v>85</v>
      </c>
      <c r="F180" s="39" t="e">
        <f t="shared" si="6"/>
        <v>#REF!</v>
      </c>
      <c r="H180" s="37" t="e">
        <v>#REF!</v>
      </c>
      <c r="I180" s="37" t="e">
        <v>#REF!</v>
      </c>
      <c r="J180" s="37" t="e">
        <v>#REF!</v>
      </c>
      <c r="K180" s="37" t="e">
        <v>#REF!</v>
      </c>
      <c r="L180" s="37" t="e">
        <v>#REF!</v>
      </c>
      <c r="M180" s="37" t="e">
        <v>#REF!</v>
      </c>
      <c r="N180" s="37" t="e">
        <v>#REF!</v>
      </c>
      <c r="O180" s="37" t="e">
        <v>#REF!</v>
      </c>
      <c r="P180" s="37" t="e">
        <v>#REF!</v>
      </c>
      <c r="Q180" s="37" t="e">
        <v>#REF!</v>
      </c>
      <c r="R180" s="37" t="e">
        <v>#REF!</v>
      </c>
      <c r="S180" s="37" t="e">
        <v>#REF!</v>
      </c>
      <c r="T180" s="37" t="e">
        <v>#REF!</v>
      </c>
      <c r="U180" s="37" t="e">
        <v>#REF!</v>
      </c>
      <c r="V180" s="37" t="e">
        <v>#REF!</v>
      </c>
      <c r="Y180" s="42" t="e">
        <f t="shared" si="7"/>
        <v>#VALUE!</v>
      </c>
      <c r="Z180" s="42" t="e">
        <v>#VALUE!</v>
      </c>
      <c r="AA180" s="42" t="e">
        <v>#VALUE!</v>
      </c>
      <c r="AB180" s="42" t="e">
        <v>#VALUE!</v>
      </c>
      <c r="AC180" s="42" t="e">
        <v>#VALUE!</v>
      </c>
      <c r="AD180" s="42" t="e">
        <v>#VALUE!</v>
      </c>
      <c r="AE180" s="50" t="e">
        <v>#VALUE!</v>
      </c>
      <c r="AF180" s="42" t="e">
        <v>#VALUE!</v>
      </c>
      <c r="AG180" s="42" t="e">
        <v>#VALUE!</v>
      </c>
      <c r="AH180" s="42" t="e">
        <v>#VALUE!</v>
      </c>
      <c r="AI180" s="42" t="e">
        <v>#VALUE!</v>
      </c>
      <c r="AJ180" s="42" t="e">
        <v>#VALUE!</v>
      </c>
      <c r="AK180" s="42" t="e">
        <v>#VALUE!</v>
      </c>
      <c r="AL180" s="42" t="e">
        <v>#VALUE!</v>
      </c>
      <c r="AM180" s="42" t="e">
        <v>#VALUE!</v>
      </c>
      <c r="AN180" s="42" t="e">
        <v>#VALUE!</v>
      </c>
      <c r="AP180" s="51" t="e">
        <f t="shared" si="8"/>
        <v>#VALUE!</v>
      </c>
      <c r="AQ180" s="42" t="e">
        <v>#VALUE!</v>
      </c>
      <c r="AR180" s="42" t="e">
        <v>#VALUE!</v>
      </c>
      <c r="AS180" s="42" t="e">
        <v>#VALUE!</v>
      </c>
      <c r="AT180" s="42" t="e">
        <v>#VALUE!</v>
      </c>
      <c r="AU180" s="42" t="e">
        <v>#VALUE!</v>
      </c>
      <c r="AV180" s="50" t="e">
        <v>#VALUE!</v>
      </c>
      <c r="AW180" s="42" t="e">
        <v>#VALUE!</v>
      </c>
      <c r="AX180" s="42" t="e">
        <v>#VALUE!</v>
      </c>
      <c r="AY180" s="42" t="e">
        <v>#VALUE!</v>
      </c>
      <c r="AZ180" s="42" t="e">
        <v>#VALUE!</v>
      </c>
      <c r="BA180" s="42" t="e">
        <v>#VALUE!</v>
      </c>
      <c r="BB180" s="42" t="e">
        <v>#VALUE!</v>
      </c>
      <c r="BC180" s="42" t="e">
        <v>#VALUE!</v>
      </c>
      <c r="BD180" s="42" t="e">
        <v>#VALUE!</v>
      </c>
      <c r="BE180" s="42" t="e">
        <v>#VALUE!</v>
      </c>
    </row>
    <row r="181" spans="1:57" ht="13.5" customHeight="1" x14ac:dyDescent="0.3">
      <c r="A181" s="93" t="s">
        <v>12</v>
      </c>
      <c r="B181" s="107" t="s">
        <v>28</v>
      </c>
      <c r="C181" s="95">
        <v>1</v>
      </c>
      <c r="D181" s="423" t="s">
        <v>264</v>
      </c>
      <c r="E181" s="38" t="s">
        <v>85</v>
      </c>
      <c r="F181" s="39" t="e">
        <f t="shared" si="6"/>
        <v>#REF!</v>
      </c>
      <c r="H181" s="37" t="e">
        <v>#REF!</v>
      </c>
      <c r="I181" s="37" t="e">
        <v>#REF!</v>
      </c>
      <c r="J181" s="37" t="e">
        <v>#REF!</v>
      </c>
      <c r="K181" s="37" t="e">
        <v>#REF!</v>
      </c>
      <c r="L181" s="37" t="e">
        <v>#REF!</v>
      </c>
      <c r="M181" s="37" t="e">
        <v>#REF!</v>
      </c>
      <c r="N181" s="37" t="e">
        <v>#REF!</v>
      </c>
      <c r="O181" s="37" t="e">
        <v>#REF!</v>
      </c>
      <c r="P181" s="37" t="e">
        <v>#REF!</v>
      </c>
      <c r="Q181" s="37" t="e">
        <v>#REF!</v>
      </c>
      <c r="R181" s="37" t="e">
        <v>#REF!</v>
      </c>
      <c r="S181" s="37" t="e">
        <v>#REF!</v>
      </c>
      <c r="T181" s="37" t="e">
        <v>#REF!</v>
      </c>
      <c r="U181" s="37" t="e">
        <v>#REF!</v>
      </c>
      <c r="V181" s="37" t="e">
        <v>#REF!</v>
      </c>
      <c r="Y181" s="42" t="e">
        <f t="shared" si="7"/>
        <v>#VALUE!</v>
      </c>
      <c r="Z181" s="42" t="e">
        <v>#VALUE!</v>
      </c>
      <c r="AA181" s="42" t="e">
        <v>#VALUE!</v>
      </c>
      <c r="AB181" s="42" t="e">
        <v>#VALUE!</v>
      </c>
      <c r="AC181" s="42" t="e">
        <v>#VALUE!</v>
      </c>
      <c r="AD181" s="42" t="e">
        <v>#VALUE!</v>
      </c>
      <c r="AE181" s="50" t="e">
        <v>#VALUE!</v>
      </c>
      <c r="AF181" s="42" t="e">
        <v>#VALUE!</v>
      </c>
      <c r="AG181" s="42" t="e">
        <v>#VALUE!</v>
      </c>
      <c r="AH181" s="42" t="e">
        <v>#VALUE!</v>
      </c>
      <c r="AI181" s="42" t="e">
        <v>#VALUE!</v>
      </c>
      <c r="AJ181" s="42" t="e">
        <v>#VALUE!</v>
      </c>
      <c r="AK181" s="42" t="e">
        <v>#VALUE!</v>
      </c>
      <c r="AL181" s="42" t="e">
        <v>#VALUE!</v>
      </c>
      <c r="AM181" s="42" t="e">
        <v>#VALUE!</v>
      </c>
      <c r="AN181" s="42" t="e">
        <v>#VALUE!</v>
      </c>
      <c r="AP181" s="51" t="e">
        <f t="shared" si="8"/>
        <v>#VALUE!</v>
      </c>
      <c r="AQ181" s="42" t="e">
        <v>#VALUE!</v>
      </c>
      <c r="AR181" s="42" t="e">
        <v>#VALUE!</v>
      </c>
      <c r="AS181" s="42" t="e">
        <v>#VALUE!</v>
      </c>
      <c r="AT181" s="42" t="e">
        <v>#VALUE!</v>
      </c>
      <c r="AU181" s="42" t="e">
        <v>#VALUE!</v>
      </c>
      <c r="AV181" s="50" t="e">
        <v>#VALUE!</v>
      </c>
      <c r="AW181" s="42" t="e">
        <v>#VALUE!</v>
      </c>
      <c r="AX181" s="42" t="e">
        <v>#VALUE!</v>
      </c>
      <c r="AY181" s="42" t="e">
        <v>#VALUE!</v>
      </c>
      <c r="AZ181" s="42" t="e">
        <v>#VALUE!</v>
      </c>
      <c r="BA181" s="42" t="e">
        <v>#VALUE!</v>
      </c>
      <c r="BB181" s="42" t="e">
        <v>#VALUE!</v>
      </c>
      <c r="BC181" s="42" t="e">
        <v>#VALUE!</v>
      </c>
      <c r="BD181" s="42" t="e">
        <v>#VALUE!</v>
      </c>
      <c r="BE181" s="42" t="e">
        <v>#VALUE!</v>
      </c>
    </row>
    <row r="182" spans="1:57" ht="13.5" customHeight="1" x14ac:dyDescent="0.3">
      <c r="A182" s="93" t="s">
        <v>12</v>
      </c>
      <c r="B182" s="107" t="s">
        <v>28</v>
      </c>
      <c r="C182" s="95">
        <v>2</v>
      </c>
      <c r="D182" s="423" t="s">
        <v>117</v>
      </c>
      <c r="E182" s="38" t="s">
        <v>85</v>
      </c>
      <c r="F182" s="39" t="e">
        <f t="shared" si="6"/>
        <v>#REF!</v>
      </c>
      <c r="H182" s="37" t="e">
        <v>#REF!</v>
      </c>
      <c r="I182" s="37" t="e">
        <v>#REF!</v>
      </c>
      <c r="J182" s="37" t="e">
        <v>#REF!</v>
      </c>
      <c r="K182" s="37" t="e">
        <v>#REF!</v>
      </c>
      <c r="L182" s="37" t="e">
        <v>#REF!</v>
      </c>
      <c r="M182" s="37" t="e">
        <v>#REF!</v>
      </c>
      <c r="N182" s="37" t="e">
        <v>#REF!</v>
      </c>
      <c r="O182" s="37" t="e">
        <v>#REF!</v>
      </c>
      <c r="P182" s="37" t="e">
        <v>#REF!</v>
      </c>
      <c r="Q182" s="37" t="e">
        <v>#REF!</v>
      </c>
      <c r="R182" s="37" t="e">
        <v>#REF!</v>
      </c>
      <c r="S182" s="37" t="e">
        <v>#REF!</v>
      </c>
      <c r="T182" s="37" t="e">
        <v>#REF!</v>
      </c>
      <c r="U182" s="37" t="e">
        <v>#REF!</v>
      </c>
      <c r="V182" s="37" t="e">
        <v>#REF!</v>
      </c>
      <c r="Y182" s="42" t="e">
        <f t="shared" si="7"/>
        <v>#VALUE!</v>
      </c>
      <c r="Z182" s="42" t="e">
        <v>#VALUE!</v>
      </c>
      <c r="AA182" s="42" t="e">
        <v>#VALUE!</v>
      </c>
      <c r="AB182" s="42" t="e">
        <v>#VALUE!</v>
      </c>
      <c r="AC182" s="42" t="e">
        <v>#VALUE!</v>
      </c>
      <c r="AD182" s="42" t="e">
        <v>#VALUE!</v>
      </c>
      <c r="AE182" s="50" t="e">
        <v>#VALUE!</v>
      </c>
      <c r="AF182" s="42" t="e">
        <v>#VALUE!</v>
      </c>
      <c r="AG182" s="42" t="e">
        <v>#VALUE!</v>
      </c>
      <c r="AH182" s="42" t="e">
        <v>#VALUE!</v>
      </c>
      <c r="AI182" s="42" t="e">
        <v>#VALUE!</v>
      </c>
      <c r="AJ182" s="42" t="e">
        <v>#VALUE!</v>
      </c>
      <c r="AK182" s="42" t="e">
        <v>#VALUE!</v>
      </c>
      <c r="AL182" s="42" t="e">
        <v>#VALUE!</v>
      </c>
      <c r="AM182" s="42" t="e">
        <v>#VALUE!</v>
      </c>
      <c r="AN182" s="42" t="e">
        <v>#VALUE!</v>
      </c>
      <c r="AP182" s="51" t="e">
        <f t="shared" si="8"/>
        <v>#VALUE!</v>
      </c>
      <c r="AQ182" s="42" t="e">
        <v>#VALUE!</v>
      </c>
      <c r="AR182" s="42" t="e">
        <v>#VALUE!</v>
      </c>
      <c r="AS182" s="42" t="e">
        <v>#VALUE!</v>
      </c>
      <c r="AT182" s="42" t="e">
        <v>#VALUE!</v>
      </c>
      <c r="AU182" s="42" t="e">
        <v>#VALUE!</v>
      </c>
      <c r="AV182" s="50" t="e">
        <v>#VALUE!</v>
      </c>
      <c r="AW182" s="42" t="e">
        <v>#VALUE!</v>
      </c>
      <c r="AX182" s="42" t="e">
        <v>#VALUE!</v>
      </c>
      <c r="AY182" s="42" t="e">
        <v>#VALUE!</v>
      </c>
      <c r="AZ182" s="42" t="e">
        <v>#VALUE!</v>
      </c>
      <c r="BA182" s="42" t="e">
        <v>#VALUE!</v>
      </c>
      <c r="BB182" s="42" t="e">
        <v>#VALUE!</v>
      </c>
      <c r="BC182" s="42" t="e">
        <v>#VALUE!</v>
      </c>
      <c r="BD182" s="42" t="e">
        <v>#VALUE!</v>
      </c>
      <c r="BE182" s="42" t="e">
        <v>#VALUE!</v>
      </c>
    </row>
    <row r="183" spans="1:57" ht="13.5" customHeight="1" x14ac:dyDescent="0.3">
      <c r="A183" s="93" t="s">
        <v>12</v>
      </c>
      <c r="B183" s="107" t="s">
        <v>28</v>
      </c>
      <c r="C183" s="95">
        <v>3</v>
      </c>
      <c r="D183" s="423" t="s">
        <v>115</v>
      </c>
      <c r="E183" s="38" t="s">
        <v>85</v>
      </c>
      <c r="F183" s="39" t="e">
        <f t="shared" si="6"/>
        <v>#REF!</v>
      </c>
      <c r="H183" s="37" t="e">
        <v>#REF!</v>
      </c>
      <c r="I183" s="37" t="e">
        <v>#REF!</v>
      </c>
      <c r="J183" s="37" t="e">
        <v>#REF!</v>
      </c>
      <c r="K183" s="37" t="e">
        <v>#REF!</v>
      </c>
      <c r="L183" s="37" t="e">
        <v>#REF!</v>
      </c>
      <c r="M183" s="37" t="e">
        <v>#REF!</v>
      </c>
      <c r="N183" s="37" t="e">
        <v>#REF!</v>
      </c>
      <c r="O183" s="37" t="e">
        <v>#REF!</v>
      </c>
      <c r="P183" s="37" t="e">
        <v>#REF!</v>
      </c>
      <c r="Q183" s="37" t="e">
        <v>#REF!</v>
      </c>
      <c r="R183" s="37" t="e">
        <v>#REF!</v>
      </c>
      <c r="S183" s="37" t="e">
        <v>#REF!</v>
      </c>
      <c r="T183" s="37" t="e">
        <v>#REF!</v>
      </c>
      <c r="U183" s="37" t="e">
        <v>#REF!</v>
      </c>
      <c r="V183" s="37" t="e">
        <v>#REF!</v>
      </c>
      <c r="Y183" s="42" t="e">
        <f t="shared" si="7"/>
        <v>#VALUE!</v>
      </c>
      <c r="Z183" s="42" t="e">
        <v>#VALUE!</v>
      </c>
      <c r="AA183" s="42" t="e">
        <v>#VALUE!</v>
      </c>
      <c r="AB183" s="42" t="e">
        <v>#VALUE!</v>
      </c>
      <c r="AC183" s="42" t="e">
        <v>#VALUE!</v>
      </c>
      <c r="AD183" s="42" t="e">
        <v>#VALUE!</v>
      </c>
      <c r="AE183" s="50" t="e">
        <v>#VALUE!</v>
      </c>
      <c r="AF183" s="42" t="e">
        <v>#VALUE!</v>
      </c>
      <c r="AG183" s="42" t="e">
        <v>#VALUE!</v>
      </c>
      <c r="AH183" s="42" t="e">
        <v>#VALUE!</v>
      </c>
      <c r="AI183" s="42" t="e">
        <v>#VALUE!</v>
      </c>
      <c r="AJ183" s="42" t="e">
        <v>#VALUE!</v>
      </c>
      <c r="AK183" s="42" t="e">
        <v>#VALUE!</v>
      </c>
      <c r="AL183" s="42" t="e">
        <v>#VALUE!</v>
      </c>
      <c r="AM183" s="42" t="e">
        <v>#VALUE!</v>
      </c>
      <c r="AN183" s="42" t="e">
        <v>#VALUE!</v>
      </c>
      <c r="AP183" s="51" t="e">
        <f t="shared" si="8"/>
        <v>#VALUE!</v>
      </c>
      <c r="AQ183" s="42" t="e">
        <v>#VALUE!</v>
      </c>
      <c r="AR183" s="42" t="e">
        <v>#VALUE!</v>
      </c>
      <c r="AS183" s="42" t="e">
        <v>#VALUE!</v>
      </c>
      <c r="AT183" s="42" t="e">
        <v>#VALUE!</v>
      </c>
      <c r="AU183" s="42" t="e">
        <v>#VALUE!</v>
      </c>
      <c r="AV183" s="50" t="e">
        <v>#VALUE!</v>
      </c>
      <c r="AW183" s="42" t="e">
        <v>#VALUE!</v>
      </c>
      <c r="AX183" s="42" t="e">
        <v>#VALUE!</v>
      </c>
      <c r="AY183" s="42" t="e">
        <v>#VALUE!</v>
      </c>
      <c r="AZ183" s="42" t="e">
        <v>#VALUE!</v>
      </c>
      <c r="BA183" s="42" t="e">
        <v>#VALUE!</v>
      </c>
      <c r="BB183" s="42" t="e">
        <v>#VALUE!</v>
      </c>
      <c r="BC183" s="42" t="e">
        <v>#VALUE!</v>
      </c>
      <c r="BD183" s="42" t="e">
        <v>#VALUE!</v>
      </c>
      <c r="BE183" s="42" t="e">
        <v>#VALUE!</v>
      </c>
    </row>
    <row r="184" spans="1:57" ht="13.5" customHeight="1" x14ac:dyDescent="0.3">
      <c r="A184" s="93" t="s">
        <v>12</v>
      </c>
      <c r="B184" s="107" t="s">
        <v>28</v>
      </c>
      <c r="C184" s="95">
        <v>4</v>
      </c>
      <c r="D184" s="423" t="s">
        <v>97</v>
      </c>
      <c r="E184" s="38" t="s">
        <v>85</v>
      </c>
      <c r="F184" s="39" t="e">
        <f t="shared" si="6"/>
        <v>#REF!</v>
      </c>
      <c r="H184" s="37" t="e">
        <v>#REF!</v>
      </c>
      <c r="I184" s="37" t="e">
        <v>#REF!</v>
      </c>
      <c r="J184" s="37" t="e">
        <v>#REF!</v>
      </c>
      <c r="K184" s="37" t="e">
        <v>#REF!</v>
      </c>
      <c r="L184" s="37" t="e">
        <v>#REF!</v>
      </c>
      <c r="M184" s="37" t="e">
        <v>#REF!</v>
      </c>
      <c r="N184" s="37" t="e">
        <v>#REF!</v>
      </c>
      <c r="O184" s="37" t="e">
        <v>#REF!</v>
      </c>
      <c r="P184" s="37" t="e">
        <v>#REF!</v>
      </c>
      <c r="Q184" s="37" t="e">
        <v>#REF!</v>
      </c>
      <c r="R184" s="37" t="e">
        <v>#REF!</v>
      </c>
      <c r="S184" s="37" t="e">
        <v>#REF!</v>
      </c>
      <c r="T184" s="37" t="e">
        <v>#REF!</v>
      </c>
      <c r="U184" s="37" t="e">
        <v>#REF!</v>
      </c>
      <c r="V184" s="37" t="e">
        <v>#REF!</v>
      </c>
      <c r="Y184" s="42" t="e">
        <f t="shared" si="7"/>
        <v>#VALUE!</v>
      </c>
      <c r="Z184" s="42" t="e">
        <v>#VALUE!</v>
      </c>
      <c r="AA184" s="42" t="e">
        <v>#VALUE!</v>
      </c>
      <c r="AB184" s="42" t="e">
        <v>#VALUE!</v>
      </c>
      <c r="AC184" s="42" t="e">
        <v>#VALUE!</v>
      </c>
      <c r="AD184" s="42" t="e">
        <v>#VALUE!</v>
      </c>
      <c r="AE184" s="50" t="e">
        <v>#VALUE!</v>
      </c>
      <c r="AF184" s="42" t="e">
        <v>#VALUE!</v>
      </c>
      <c r="AG184" s="42" t="e">
        <v>#VALUE!</v>
      </c>
      <c r="AH184" s="42" t="e">
        <v>#VALUE!</v>
      </c>
      <c r="AI184" s="42" t="e">
        <v>#VALUE!</v>
      </c>
      <c r="AJ184" s="42" t="e">
        <v>#VALUE!</v>
      </c>
      <c r="AK184" s="42" t="e">
        <v>#VALUE!</v>
      </c>
      <c r="AL184" s="42" t="e">
        <v>#VALUE!</v>
      </c>
      <c r="AM184" s="42" t="e">
        <v>#VALUE!</v>
      </c>
      <c r="AN184" s="42" t="e">
        <v>#VALUE!</v>
      </c>
      <c r="AP184" s="51" t="e">
        <f t="shared" si="8"/>
        <v>#VALUE!</v>
      </c>
      <c r="AQ184" s="42" t="e">
        <v>#VALUE!</v>
      </c>
      <c r="AR184" s="42" t="e">
        <v>#VALUE!</v>
      </c>
      <c r="AS184" s="42" t="e">
        <v>#VALUE!</v>
      </c>
      <c r="AT184" s="42" t="e">
        <v>#VALUE!</v>
      </c>
      <c r="AU184" s="42" t="e">
        <v>#VALUE!</v>
      </c>
      <c r="AV184" s="50" t="e">
        <v>#VALUE!</v>
      </c>
      <c r="AW184" s="42" t="e">
        <v>#VALUE!</v>
      </c>
      <c r="AX184" s="42" t="e">
        <v>#VALUE!</v>
      </c>
      <c r="AY184" s="42" t="e">
        <v>#VALUE!</v>
      </c>
      <c r="AZ184" s="42" t="e">
        <v>#VALUE!</v>
      </c>
      <c r="BA184" s="42" t="e">
        <v>#VALUE!</v>
      </c>
      <c r="BB184" s="42" t="e">
        <v>#VALUE!</v>
      </c>
      <c r="BC184" s="42" t="e">
        <v>#VALUE!</v>
      </c>
      <c r="BD184" s="42" t="e">
        <v>#VALUE!</v>
      </c>
      <c r="BE184" s="42" t="e">
        <v>#VALUE!</v>
      </c>
    </row>
    <row r="185" spans="1:57" ht="13.5" customHeight="1" x14ac:dyDescent="0.3">
      <c r="A185" s="93" t="s">
        <v>12</v>
      </c>
      <c r="B185" s="107" t="s">
        <v>28</v>
      </c>
      <c r="C185" s="95">
        <v>5</v>
      </c>
      <c r="D185" s="423" t="s">
        <v>116</v>
      </c>
      <c r="E185" s="38" t="s">
        <v>85</v>
      </c>
      <c r="F185" s="39" t="e">
        <f t="shared" si="6"/>
        <v>#REF!</v>
      </c>
      <c r="H185" s="37" t="e">
        <v>#REF!</v>
      </c>
      <c r="I185" s="37" t="e">
        <v>#REF!</v>
      </c>
      <c r="J185" s="37" t="e">
        <v>#REF!</v>
      </c>
      <c r="K185" s="37" t="e">
        <v>#REF!</v>
      </c>
      <c r="L185" s="37" t="e">
        <v>#REF!</v>
      </c>
      <c r="M185" s="37" t="e">
        <v>#REF!</v>
      </c>
      <c r="N185" s="37" t="e">
        <v>#REF!</v>
      </c>
      <c r="O185" s="37" t="e">
        <v>#REF!</v>
      </c>
      <c r="P185" s="37" t="e">
        <v>#REF!</v>
      </c>
      <c r="Q185" s="37" t="e">
        <v>#REF!</v>
      </c>
      <c r="R185" s="37" t="e">
        <v>#REF!</v>
      </c>
      <c r="S185" s="37" t="e">
        <v>#REF!</v>
      </c>
      <c r="T185" s="37" t="e">
        <v>#REF!</v>
      </c>
      <c r="U185" s="37" t="e">
        <v>#REF!</v>
      </c>
      <c r="V185" s="37" t="e">
        <v>#REF!</v>
      </c>
      <c r="Y185" s="42" t="e">
        <f t="shared" si="7"/>
        <v>#VALUE!</v>
      </c>
      <c r="Z185" s="42" t="e">
        <v>#VALUE!</v>
      </c>
      <c r="AA185" s="42" t="e">
        <v>#VALUE!</v>
      </c>
      <c r="AB185" s="42" t="e">
        <v>#VALUE!</v>
      </c>
      <c r="AC185" s="42" t="e">
        <v>#VALUE!</v>
      </c>
      <c r="AD185" s="42" t="e">
        <v>#VALUE!</v>
      </c>
      <c r="AE185" s="50" t="e">
        <v>#VALUE!</v>
      </c>
      <c r="AF185" s="42" t="e">
        <v>#VALUE!</v>
      </c>
      <c r="AG185" s="42" t="e">
        <v>#VALUE!</v>
      </c>
      <c r="AH185" s="42" t="e">
        <v>#VALUE!</v>
      </c>
      <c r="AI185" s="42" t="e">
        <v>#VALUE!</v>
      </c>
      <c r="AJ185" s="42" t="e">
        <v>#VALUE!</v>
      </c>
      <c r="AK185" s="42" t="e">
        <v>#VALUE!</v>
      </c>
      <c r="AL185" s="42" t="e">
        <v>#VALUE!</v>
      </c>
      <c r="AM185" s="42" t="e">
        <v>#VALUE!</v>
      </c>
      <c r="AN185" s="42" t="e">
        <v>#VALUE!</v>
      </c>
      <c r="AP185" s="51" t="e">
        <f t="shared" si="8"/>
        <v>#VALUE!</v>
      </c>
      <c r="AQ185" s="42" t="e">
        <v>#VALUE!</v>
      </c>
      <c r="AR185" s="42" t="e">
        <v>#VALUE!</v>
      </c>
      <c r="AS185" s="42" t="e">
        <v>#VALUE!</v>
      </c>
      <c r="AT185" s="42" t="e">
        <v>#VALUE!</v>
      </c>
      <c r="AU185" s="42" t="e">
        <v>#VALUE!</v>
      </c>
      <c r="AV185" s="50" t="e">
        <v>#VALUE!</v>
      </c>
      <c r="AW185" s="42" t="e">
        <v>#VALUE!</v>
      </c>
      <c r="AX185" s="42" t="e">
        <v>#VALUE!</v>
      </c>
      <c r="AY185" s="42" t="e">
        <v>#VALUE!</v>
      </c>
      <c r="AZ185" s="42" t="e">
        <v>#VALUE!</v>
      </c>
      <c r="BA185" s="42" t="e">
        <v>#VALUE!</v>
      </c>
      <c r="BB185" s="42" t="e">
        <v>#VALUE!</v>
      </c>
      <c r="BC185" s="42" t="e">
        <v>#VALUE!</v>
      </c>
      <c r="BD185" s="42" t="e">
        <v>#VALUE!</v>
      </c>
      <c r="BE185" s="42" t="e">
        <v>#VALUE!</v>
      </c>
    </row>
    <row r="186" spans="1:57" ht="13.5" customHeight="1" x14ac:dyDescent="0.3">
      <c r="A186" s="93" t="s">
        <v>12</v>
      </c>
      <c r="B186" s="107" t="s">
        <v>28</v>
      </c>
      <c r="C186" s="95">
        <v>6</v>
      </c>
      <c r="D186" s="423" t="s">
        <v>119</v>
      </c>
      <c r="E186" s="38" t="s">
        <v>85</v>
      </c>
      <c r="F186" s="39" t="e">
        <f t="shared" si="6"/>
        <v>#REF!</v>
      </c>
      <c r="H186" s="37" t="e">
        <v>#REF!</v>
      </c>
      <c r="I186" s="37" t="e">
        <v>#REF!</v>
      </c>
      <c r="J186" s="37" t="e">
        <v>#REF!</v>
      </c>
      <c r="K186" s="37" t="e">
        <v>#REF!</v>
      </c>
      <c r="L186" s="37" t="e">
        <v>#REF!</v>
      </c>
      <c r="M186" s="37" t="e">
        <v>#REF!</v>
      </c>
      <c r="N186" s="37" t="e">
        <v>#REF!</v>
      </c>
      <c r="O186" s="37" t="e">
        <v>#REF!</v>
      </c>
      <c r="P186" s="37" t="e">
        <v>#REF!</v>
      </c>
      <c r="Q186" s="37" t="e">
        <v>#REF!</v>
      </c>
      <c r="R186" s="37" t="e">
        <v>#REF!</v>
      </c>
      <c r="S186" s="37" t="e">
        <v>#REF!</v>
      </c>
      <c r="T186" s="37" t="e">
        <v>#REF!</v>
      </c>
      <c r="U186" s="37" t="e">
        <v>#REF!</v>
      </c>
      <c r="V186" s="37" t="e">
        <v>#REF!</v>
      </c>
      <c r="Y186" s="42" t="e">
        <f t="shared" si="7"/>
        <v>#VALUE!</v>
      </c>
      <c r="Z186" s="42" t="e">
        <v>#VALUE!</v>
      </c>
      <c r="AA186" s="42" t="e">
        <v>#VALUE!</v>
      </c>
      <c r="AB186" s="42" t="e">
        <v>#VALUE!</v>
      </c>
      <c r="AC186" s="42" t="e">
        <v>#VALUE!</v>
      </c>
      <c r="AD186" s="42" t="e">
        <v>#VALUE!</v>
      </c>
      <c r="AE186" s="50" t="e">
        <v>#VALUE!</v>
      </c>
      <c r="AF186" s="42" t="e">
        <v>#VALUE!</v>
      </c>
      <c r="AG186" s="42" t="e">
        <v>#VALUE!</v>
      </c>
      <c r="AH186" s="42" t="e">
        <v>#VALUE!</v>
      </c>
      <c r="AI186" s="42" t="e">
        <v>#VALUE!</v>
      </c>
      <c r="AJ186" s="42" t="e">
        <v>#VALUE!</v>
      </c>
      <c r="AK186" s="42" t="e">
        <v>#VALUE!</v>
      </c>
      <c r="AL186" s="42" t="e">
        <v>#VALUE!</v>
      </c>
      <c r="AM186" s="42" t="e">
        <v>#VALUE!</v>
      </c>
      <c r="AN186" s="42" t="e">
        <v>#VALUE!</v>
      </c>
      <c r="AP186" s="51" t="e">
        <f t="shared" si="8"/>
        <v>#VALUE!</v>
      </c>
      <c r="AQ186" s="42" t="e">
        <v>#VALUE!</v>
      </c>
      <c r="AR186" s="42" t="e">
        <v>#VALUE!</v>
      </c>
      <c r="AS186" s="42" t="e">
        <v>#VALUE!</v>
      </c>
      <c r="AT186" s="42" t="e">
        <v>#VALUE!</v>
      </c>
      <c r="AU186" s="42" t="e">
        <v>#VALUE!</v>
      </c>
      <c r="AV186" s="50" t="e">
        <v>#VALUE!</v>
      </c>
      <c r="AW186" s="42" t="e">
        <v>#VALUE!</v>
      </c>
      <c r="AX186" s="42" t="e">
        <v>#VALUE!</v>
      </c>
      <c r="AY186" s="42" t="e">
        <v>#VALUE!</v>
      </c>
      <c r="AZ186" s="42" t="e">
        <v>#VALUE!</v>
      </c>
      <c r="BA186" s="42" t="e">
        <v>#VALUE!</v>
      </c>
      <c r="BB186" s="42" t="e">
        <v>#VALUE!</v>
      </c>
      <c r="BC186" s="42" t="e">
        <v>#VALUE!</v>
      </c>
      <c r="BD186" s="42" t="e">
        <v>#VALUE!</v>
      </c>
      <c r="BE186" s="42" t="e">
        <v>#VALUE!</v>
      </c>
    </row>
    <row r="187" spans="1:57" ht="13.5" customHeight="1" x14ac:dyDescent="0.3">
      <c r="A187" s="93" t="s">
        <v>12</v>
      </c>
      <c r="B187" s="107" t="s">
        <v>28</v>
      </c>
      <c r="C187" s="95">
        <v>7</v>
      </c>
      <c r="D187" s="423" t="s">
        <v>353</v>
      </c>
      <c r="E187" s="38" t="s">
        <v>85</v>
      </c>
      <c r="F187" s="39" t="e">
        <f t="shared" si="6"/>
        <v>#REF!</v>
      </c>
      <c r="H187" s="37" t="e">
        <v>#REF!</v>
      </c>
      <c r="I187" s="37" t="e">
        <v>#REF!</v>
      </c>
      <c r="J187" s="37" t="e">
        <v>#REF!</v>
      </c>
      <c r="K187" s="37" t="e">
        <v>#REF!</v>
      </c>
      <c r="L187" s="37" t="e">
        <v>#REF!</v>
      </c>
      <c r="M187" s="37" t="e">
        <v>#REF!</v>
      </c>
      <c r="N187" s="37" t="e">
        <v>#REF!</v>
      </c>
      <c r="O187" s="37" t="e">
        <v>#REF!</v>
      </c>
      <c r="P187" s="37" t="e">
        <v>#REF!</v>
      </c>
      <c r="Q187" s="37" t="e">
        <v>#REF!</v>
      </c>
      <c r="R187" s="37" t="e">
        <v>#REF!</v>
      </c>
      <c r="S187" s="37" t="e">
        <v>#REF!</v>
      </c>
      <c r="T187" s="37" t="e">
        <v>#REF!</v>
      </c>
      <c r="U187" s="37" t="e">
        <v>#REF!</v>
      </c>
      <c r="V187" s="37" t="e">
        <v>#REF!</v>
      </c>
      <c r="Y187" s="42" t="e">
        <f t="shared" si="7"/>
        <v>#VALUE!</v>
      </c>
      <c r="Z187" s="42" t="e">
        <v>#VALUE!</v>
      </c>
      <c r="AA187" s="42" t="e">
        <v>#VALUE!</v>
      </c>
      <c r="AB187" s="42" t="e">
        <v>#VALUE!</v>
      </c>
      <c r="AC187" s="42" t="e">
        <v>#VALUE!</v>
      </c>
      <c r="AD187" s="42" t="e">
        <v>#VALUE!</v>
      </c>
      <c r="AE187" s="50" t="e">
        <v>#VALUE!</v>
      </c>
      <c r="AF187" s="42" t="e">
        <v>#VALUE!</v>
      </c>
      <c r="AG187" s="42" t="e">
        <v>#VALUE!</v>
      </c>
      <c r="AH187" s="42" t="e">
        <v>#VALUE!</v>
      </c>
      <c r="AI187" s="42" t="e">
        <v>#VALUE!</v>
      </c>
      <c r="AJ187" s="42" t="e">
        <v>#VALUE!</v>
      </c>
      <c r="AK187" s="42" t="e">
        <v>#VALUE!</v>
      </c>
      <c r="AL187" s="42" t="e">
        <v>#VALUE!</v>
      </c>
      <c r="AM187" s="42" t="e">
        <v>#VALUE!</v>
      </c>
      <c r="AN187" s="42" t="e">
        <v>#VALUE!</v>
      </c>
      <c r="AP187" s="51" t="e">
        <f t="shared" si="8"/>
        <v>#VALUE!</v>
      </c>
      <c r="AQ187" s="42" t="e">
        <v>#VALUE!</v>
      </c>
      <c r="AR187" s="42" t="e">
        <v>#VALUE!</v>
      </c>
      <c r="AS187" s="42" t="e">
        <v>#VALUE!</v>
      </c>
      <c r="AT187" s="42" t="e">
        <v>#VALUE!</v>
      </c>
      <c r="AU187" s="42" t="e">
        <v>#VALUE!</v>
      </c>
      <c r="AV187" s="50" t="e">
        <v>#VALUE!</v>
      </c>
      <c r="AW187" s="42" t="e">
        <v>#VALUE!</v>
      </c>
      <c r="AX187" s="42" t="e">
        <v>#VALUE!</v>
      </c>
      <c r="AY187" s="42" t="e">
        <v>#VALUE!</v>
      </c>
      <c r="AZ187" s="42" t="e">
        <v>#VALUE!</v>
      </c>
      <c r="BA187" s="42" t="e">
        <v>#VALUE!</v>
      </c>
      <c r="BB187" s="42" t="e">
        <v>#VALUE!</v>
      </c>
      <c r="BC187" s="42" t="e">
        <v>#VALUE!</v>
      </c>
      <c r="BD187" s="42" t="e">
        <v>#VALUE!</v>
      </c>
      <c r="BE187" s="42" t="e">
        <v>#VALUE!</v>
      </c>
    </row>
    <row r="188" spans="1:57" ht="13.5" customHeight="1" x14ac:dyDescent="0.3">
      <c r="A188" s="93" t="s">
        <v>12</v>
      </c>
      <c r="B188" s="107" t="s">
        <v>28</v>
      </c>
      <c r="C188" s="95">
        <v>8</v>
      </c>
      <c r="D188" s="423" t="s">
        <v>118</v>
      </c>
      <c r="E188" s="38" t="s">
        <v>85</v>
      </c>
      <c r="F188" s="39" t="e">
        <f t="shared" si="6"/>
        <v>#REF!</v>
      </c>
      <c r="H188" s="37" t="e">
        <v>#REF!</v>
      </c>
      <c r="I188" s="37" t="e">
        <v>#REF!</v>
      </c>
      <c r="J188" s="37" t="e">
        <v>#REF!</v>
      </c>
      <c r="K188" s="37" t="e">
        <v>#REF!</v>
      </c>
      <c r="L188" s="37" t="e">
        <v>#REF!</v>
      </c>
      <c r="M188" s="37" t="e">
        <v>#REF!</v>
      </c>
      <c r="N188" s="37" t="e">
        <v>#REF!</v>
      </c>
      <c r="O188" s="37" t="e">
        <v>#REF!</v>
      </c>
      <c r="P188" s="37" t="e">
        <v>#REF!</v>
      </c>
      <c r="Q188" s="37" t="e">
        <v>#REF!</v>
      </c>
      <c r="R188" s="37" t="e">
        <v>#REF!</v>
      </c>
      <c r="S188" s="37" t="e">
        <v>#REF!</v>
      </c>
      <c r="T188" s="37" t="e">
        <v>#REF!</v>
      </c>
      <c r="U188" s="37" t="e">
        <v>#REF!</v>
      </c>
      <c r="V188" s="37" t="e">
        <v>#REF!</v>
      </c>
      <c r="Y188" s="42" t="e">
        <f t="shared" si="7"/>
        <v>#VALUE!</v>
      </c>
      <c r="Z188" s="42" t="e">
        <v>#VALUE!</v>
      </c>
      <c r="AA188" s="42" t="e">
        <v>#VALUE!</v>
      </c>
      <c r="AB188" s="42" t="e">
        <v>#VALUE!</v>
      </c>
      <c r="AC188" s="42" t="e">
        <v>#VALUE!</v>
      </c>
      <c r="AD188" s="42" t="e">
        <v>#VALUE!</v>
      </c>
      <c r="AE188" s="50" t="e">
        <v>#VALUE!</v>
      </c>
      <c r="AF188" s="42" t="e">
        <v>#VALUE!</v>
      </c>
      <c r="AG188" s="42" t="e">
        <v>#VALUE!</v>
      </c>
      <c r="AH188" s="42" t="e">
        <v>#VALUE!</v>
      </c>
      <c r="AI188" s="42" t="e">
        <v>#VALUE!</v>
      </c>
      <c r="AJ188" s="42" t="e">
        <v>#VALUE!</v>
      </c>
      <c r="AK188" s="42" t="e">
        <v>#VALUE!</v>
      </c>
      <c r="AL188" s="42" t="e">
        <v>#VALUE!</v>
      </c>
      <c r="AM188" s="42" t="e">
        <v>#VALUE!</v>
      </c>
      <c r="AN188" s="42" t="e">
        <v>#VALUE!</v>
      </c>
      <c r="AP188" s="51" t="e">
        <f t="shared" si="8"/>
        <v>#VALUE!</v>
      </c>
      <c r="AQ188" s="42" t="e">
        <v>#VALUE!</v>
      </c>
      <c r="AR188" s="42" t="e">
        <v>#VALUE!</v>
      </c>
      <c r="AS188" s="42" t="e">
        <v>#VALUE!</v>
      </c>
      <c r="AT188" s="42" t="e">
        <v>#VALUE!</v>
      </c>
      <c r="AU188" s="42" t="e">
        <v>#VALUE!</v>
      </c>
      <c r="AV188" s="50" t="e">
        <v>#VALUE!</v>
      </c>
      <c r="AW188" s="42" t="e">
        <v>#VALUE!</v>
      </c>
      <c r="AX188" s="42" t="e">
        <v>#VALUE!</v>
      </c>
      <c r="AY188" s="42" t="e">
        <v>#VALUE!</v>
      </c>
      <c r="AZ188" s="42" t="e">
        <v>#VALUE!</v>
      </c>
      <c r="BA188" s="42" t="e">
        <v>#VALUE!</v>
      </c>
      <c r="BB188" s="42" t="e">
        <v>#VALUE!</v>
      </c>
      <c r="BC188" s="42" t="e">
        <v>#VALUE!</v>
      </c>
      <c r="BD188" s="42" t="e">
        <v>#VALUE!</v>
      </c>
      <c r="BE188" s="42" t="e">
        <v>#VALUE!</v>
      </c>
    </row>
    <row r="189" spans="1:57" ht="13.5" customHeight="1" x14ac:dyDescent="0.3">
      <c r="A189" s="93" t="s">
        <v>12</v>
      </c>
      <c r="B189" s="107" t="s">
        <v>28</v>
      </c>
      <c r="C189" s="95">
        <v>9</v>
      </c>
      <c r="D189" s="423"/>
      <c r="E189" s="38" t="s">
        <v>85</v>
      </c>
      <c r="F189" s="39" t="e">
        <f t="shared" si="6"/>
        <v>#REF!</v>
      </c>
      <c r="H189" s="37" t="e">
        <v>#REF!</v>
      </c>
      <c r="I189" s="37" t="e">
        <v>#REF!</v>
      </c>
      <c r="J189" s="37" t="e">
        <v>#REF!</v>
      </c>
      <c r="K189" s="37" t="e">
        <v>#REF!</v>
      </c>
      <c r="L189" s="37" t="e">
        <v>#REF!</v>
      </c>
      <c r="M189" s="37" t="e">
        <v>#REF!</v>
      </c>
      <c r="N189" s="37" t="e">
        <v>#REF!</v>
      </c>
      <c r="O189" s="37" t="e">
        <v>#REF!</v>
      </c>
      <c r="P189" s="37" t="e">
        <v>#REF!</v>
      </c>
      <c r="Q189" s="37" t="e">
        <v>#REF!</v>
      </c>
      <c r="R189" s="37" t="e">
        <v>#REF!</v>
      </c>
      <c r="S189" s="37" t="e">
        <v>#REF!</v>
      </c>
      <c r="T189" s="37" t="e">
        <v>#REF!</v>
      </c>
      <c r="U189" s="37" t="e">
        <v>#REF!</v>
      </c>
      <c r="V189" s="37" t="e">
        <v>#REF!</v>
      </c>
      <c r="Y189" s="42" t="e">
        <f t="shared" si="7"/>
        <v>#VALUE!</v>
      </c>
      <c r="Z189" s="42" t="e">
        <v>#VALUE!</v>
      </c>
      <c r="AA189" s="42" t="e">
        <v>#VALUE!</v>
      </c>
      <c r="AB189" s="42" t="e">
        <v>#VALUE!</v>
      </c>
      <c r="AC189" s="42" t="e">
        <v>#VALUE!</v>
      </c>
      <c r="AD189" s="42" t="e">
        <v>#VALUE!</v>
      </c>
      <c r="AE189" s="50" t="e">
        <v>#VALUE!</v>
      </c>
      <c r="AF189" s="42" t="e">
        <v>#VALUE!</v>
      </c>
      <c r="AG189" s="42" t="e">
        <v>#VALUE!</v>
      </c>
      <c r="AH189" s="42" t="e">
        <v>#VALUE!</v>
      </c>
      <c r="AI189" s="42" t="e">
        <v>#VALUE!</v>
      </c>
      <c r="AJ189" s="42" t="e">
        <v>#VALUE!</v>
      </c>
      <c r="AK189" s="42" t="e">
        <v>#VALUE!</v>
      </c>
      <c r="AL189" s="42" t="e">
        <v>#VALUE!</v>
      </c>
      <c r="AM189" s="42" t="e">
        <v>#VALUE!</v>
      </c>
      <c r="AN189" s="42" t="e">
        <v>#VALUE!</v>
      </c>
      <c r="AP189" s="51" t="e">
        <f t="shared" si="8"/>
        <v>#VALUE!</v>
      </c>
      <c r="AQ189" s="42" t="e">
        <v>#VALUE!</v>
      </c>
      <c r="AR189" s="42" t="e">
        <v>#VALUE!</v>
      </c>
      <c r="AS189" s="42" t="e">
        <v>#VALUE!</v>
      </c>
      <c r="AT189" s="42" t="e">
        <v>#VALUE!</v>
      </c>
      <c r="AU189" s="42" t="e">
        <v>#VALUE!</v>
      </c>
      <c r="AV189" s="50" t="e">
        <v>#VALUE!</v>
      </c>
      <c r="AW189" s="42" t="e">
        <v>#VALUE!</v>
      </c>
      <c r="AX189" s="42" t="e">
        <v>#VALUE!</v>
      </c>
      <c r="AY189" s="42" t="e">
        <v>#VALUE!</v>
      </c>
      <c r="AZ189" s="42" t="e">
        <v>#VALUE!</v>
      </c>
      <c r="BA189" s="42" t="e">
        <v>#VALUE!</v>
      </c>
      <c r="BB189" s="42" t="e">
        <v>#VALUE!</v>
      </c>
      <c r="BC189" s="42" t="e">
        <v>#VALUE!</v>
      </c>
      <c r="BD189" s="42" t="e">
        <v>#VALUE!</v>
      </c>
      <c r="BE189" s="42" t="e">
        <v>#VALUE!</v>
      </c>
    </row>
    <row r="190" spans="1:57" ht="13.5" customHeight="1" x14ac:dyDescent="0.3">
      <c r="A190" s="93" t="s">
        <v>12</v>
      </c>
      <c r="B190" s="107" t="s">
        <v>28</v>
      </c>
      <c r="C190" s="95">
        <v>10</v>
      </c>
      <c r="D190" s="423"/>
      <c r="E190" s="38" t="s">
        <v>85</v>
      </c>
      <c r="F190" s="39" t="e">
        <f t="shared" si="6"/>
        <v>#REF!</v>
      </c>
      <c r="H190" s="37" t="e">
        <v>#REF!</v>
      </c>
      <c r="I190" s="37" t="e">
        <v>#REF!</v>
      </c>
      <c r="J190" s="37" t="e">
        <v>#REF!</v>
      </c>
      <c r="K190" s="37" t="e">
        <v>#REF!</v>
      </c>
      <c r="L190" s="37" t="e">
        <v>#REF!</v>
      </c>
      <c r="M190" s="37" t="e">
        <v>#REF!</v>
      </c>
      <c r="N190" s="37" t="e">
        <v>#REF!</v>
      </c>
      <c r="O190" s="37" t="e">
        <v>#REF!</v>
      </c>
      <c r="P190" s="37" t="e">
        <v>#REF!</v>
      </c>
      <c r="Q190" s="37" t="e">
        <v>#REF!</v>
      </c>
      <c r="R190" s="37" t="e">
        <v>#REF!</v>
      </c>
      <c r="S190" s="37" t="e">
        <v>#REF!</v>
      </c>
      <c r="T190" s="37" t="e">
        <v>#REF!</v>
      </c>
      <c r="U190" s="37" t="e">
        <v>#REF!</v>
      </c>
      <c r="V190" s="37" t="e">
        <v>#REF!</v>
      </c>
      <c r="Y190" s="42" t="e">
        <f t="shared" si="7"/>
        <v>#VALUE!</v>
      </c>
      <c r="Z190" s="42" t="e">
        <v>#VALUE!</v>
      </c>
      <c r="AA190" s="42" t="e">
        <v>#VALUE!</v>
      </c>
      <c r="AB190" s="42" t="e">
        <v>#VALUE!</v>
      </c>
      <c r="AC190" s="42" t="e">
        <v>#VALUE!</v>
      </c>
      <c r="AD190" s="42" t="e">
        <v>#VALUE!</v>
      </c>
      <c r="AE190" s="50" t="e">
        <v>#VALUE!</v>
      </c>
      <c r="AF190" s="42" t="e">
        <v>#VALUE!</v>
      </c>
      <c r="AG190" s="42" t="e">
        <v>#VALUE!</v>
      </c>
      <c r="AH190" s="42" t="e">
        <v>#VALUE!</v>
      </c>
      <c r="AI190" s="42" t="e">
        <v>#VALUE!</v>
      </c>
      <c r="AJ190" s="42" t="e">
        <v>#VALUE!</v>
      </c>
      <c r="AK190" s="42" t="e">
        <v>#VALUE!</v>
      </c>
      <c r="AL190" s="42" t="e">
        <v>#VALUE!</v>
      </c>
      <c r="AM190" s="42" t="e">
        <v>#VALUE!</v>
      </c>
      <c r="AN190" s="42" t="e">
        <v>#VALUE!</v>
      </c>
      <c r="AP190" s="51" t="e">
        <f t="shared" si="8"/>
        <v>#VALUE!</v>
      </c>
      <c r="AQ190" s="42" t="e">
        <v>#VALUE!</v>
      </c>
      <c r="AR190" s="42" t="e">
        <v>#VALUE!</v>
      </c>
      <c r="AS190" s="42" t="e">
        <v>#VALUE!</v>
      </c>
      <c r="AT190" s="42" t="e">
        <v>#VALUE!</v>
      </c>
      <c r="AU190" s="42" t="e">
        <v>#VALUE!</v>
      </c>
      <c r="AV190" s="50" t="e">
        <v>#VALUE!</v>
      </c>
      <c r="AW190" s="42" t="e">
        <v>#VALUE!</v>
      </c>
      <c r="AX190" s="42" t="e">
        <v>#VALUE!</v>
      </c>
      <c r="AY190" s="42" t="e">
        <v>#VALUE!</v>
      </c>
      <c r="AZ190" s="42" t="e">
        <v>#VALUE!</v>
      </c>
      <c r="BA190" s="42" t="e">
        <v>#VALUE!</v>
      </c>
      <c r="BB190" s="42" t="e">
        <v>#VALUE!</v>
      </c>
      <c r="BC190" s="42" t="e">
        <v>#VALUE!</v>
      </c>
      <c r="BD190" s="42" t="e">
        <v>#VALUE!</v>
      </c>
      <c r="BE190" s="42" t="e">
        <v>#VALUE!</v>
      </c>
    </row>
    <row r="191" spans="1:57" ht="13.5" customHeight="1" x14ac:dyDescent="0.3">
      <c r="A191" s="93" t="s">
        <v>12</v>
      </c>
      <c r="B191" s="107" t="s">
        <v>28</v>
      </c>
      <c r="C191" s="95">
        <v>11</v>
      </c>
      <c r="D191" s="161"/>
      <c r="E191" s="38" t="s">
        <v>85</v>
      </c>
      <c r="F191" s="39" t="e">
        <f t="shared" si="6"/>
        <v>#REF!</v>
      </c>
      <c r="H191" s="37" t="e">
        <v>#REF!</v>
      </c>
      <c r="I191" s="37" t="e">
        <v>#REF!</v>
      </c>
      <c r="J191" s="37" t="e">
        <v>#REF!</v>
      </c>
      <c r="K191" s="37" t="e">
        <v>#REF!</v>
      </c>
      <c r="L191" s="37" t="e">
        <v>#REF!</v>
      </c>
      <c r="M191" s="37" t="e">
        <v>#REF!</v>
      </c>
      <c r="N191" s="37" t="e">
        <v>#REF!</v>
      </c>
      <c r="O191" s="37" t="e">
        <v>#REF!</v>
      </c>
      <c r="P191" s="37" t="e">
        <v>#REF!</v>
      </c>
      <c r="Q191" s="37" t="e">
        <v>#REF!</v>
      </c>
      <c r="R191" s="37" t="e">
        <v>#REF!</v>
      </c>
      <c r="S191" s="37" t="e">
        <v>#REF!</v>
      </c>
      <c r="T191" s="37" t="e">
        <v>#REF!</v>
      </c>
      <c r="U191" s="37" t="e">
        <v>#REF!</v>
      </c>
      <c r="V191" s="37" t="e">
        <v>#REF!</v>
      </c>
      <c r="Y191" s="42" t="e">
        <f t="shared" si="7"/>
        <v>#VALUE!</v>
      </c>
      <c r="Z191" s="42" t="e">
        <v>#VALUE!</v>
      </c>
      <c r="AA191" s="42" t="e">
        <v>#VALUE!</v>
      </c>
      <c r="AB191" s="42" t="e">
        <v>#VALUE!</v>
      </c>
      <c r="AC191" s="42" t="e">
        <v>#VALUE!</v>
      </c>
      <c r="AD191" s="42" t="e">
        <v>#VALUE!</v>
      </c>
      <c r="AE191" s="50" t="e">
        <v>#VALUE!</v>
      </c>
      <c r="AF191" s="42" t="e">
        <v>#VALUE!</v>
      </c>
      <c r="AG191" s="42" t="e">
        <v>#VALUE!</v>
      </c>
      <c r="AH191" s="42" t="e">
        <v>#VALUE!</v>
      </c>
      <c r="AI191" s="42" t="e">
        <v>#VALUE!</v>
      </c>
      <c r="AJ191" s="42" t="e">
        <v>#VALUE!</v>
      </c>
      <c r="AK191" s="42" t="e">
        <v>#VALUE!</v>
      </c>
      <c r="AL191" s="42" t="e">
        <v>#VALUE!</v>
      </c>
      <c r="AM191" s="42" t="e">
        <v>#VALUE!</v>
      </c>
      <c r="AN191" s="42" t="e">
        <v>#VALUE!</v>
      </c>
      <c r="AP191" s="51" t="e">
        <f t="shared" si="8"/>
        <v>#VALUE!</v>
      </c>
      <c r="AQ191" s="42" t="e">
        <v>#VALUE!</v>
      </c>
      <c r="AR191" s="42" t="e">
        <v>#VALUE!</v>
      </c>
      <c r="AS191" s="42" t="e">
        <v>#VALUE!</v>
      </c>
      <c r="AT191" s="42" t="e">
        <v>#VALUE!</v>
      </c>
      <c r="AU191" s="42" t="e">
        <v>#VALUE!</v>
      </c>
      <c r="AV191" s="50" t="e">
        <v>#VALUE!</v>
      </c>
      <c r="AW191" s="42" t="e">
        <v>#VALUE!</v>
      </c>
      <c r="AX191" s="42" t="e">
        <v>#VALUE!</v>
      </c>
      <c r="AY191" s="42" t="e">
        <v>#VALUE!</v>
      </c>
      <c r="AZ191" s="42" t="e">
        <v>#VALUE!</v>
      </c>
      <c r="BA191" s="42" t="e">
        <v>#VALUE!</v>
      </c>
      <c r="BB191" s="42" t="e">
        <v>#VALUE!</v>
      </c>
      <c r="BC191" s="42" t="e">
        <v>#VALUE!</v>
      </c>
      <c r="BD191" s="42" t="e">
        <v>#VALUE!</v>
      </c>
      <c r="BE191" s="42" t="e">
        <v>#VALUE!</v>
      </c>
    </row>
    <row r="192" spans="1:57" ht="13.5" customHeight="1" x14ac:dyDescent="0.3">
      <c r="A192" s="93" t="s">
        <v>12</v>
      </c>
      <c r="B192" s="107" t="s">
        <v>28</v>
      </c>
      <c r="C192" s="95">
        <v>12</v>
      </c>
      <c r="D192" s="159" t="s">
        <v>87</v>
      </c>
      <c r="E192" s="38" t="s">
        <v>85</v>
      </c>
      <c r="F192" s="39" t="e">
        <f t="shared" si="6"/>
        <v>#REF!</v>
      </c>
      <c r="H192" s="37" t="e">
        <v>#REF!</v>
      </c>
      <c r="I192" s="37" t="e">
        <v>#REF!</v>
      </c>
      <c r="J192" s="37" t="e">
        <v>#REF!</v>
      </c>
      <c r="K192" s="37" t="e">
        <v>#REF!</v>
      </c>
      <c r="L192" s="37" t="e">
        <v>#REF!</v>
      </c>
      <c r="M192" s="37" t="e">
        <v>#REF!</v>
      </c>
      <c r="N192" s="37" t="e">
        <v>#REF!</v>
      </c>
      <c r="O192" s="37" t="e">
        <v>#REF!</v>
      </c>
      <c r="P192" s="37" t="e">
        <v>#REF!</v>
      </c>
      <c r="Q192" s="37" t="e">
        <v>#REF!</v>
      </c>
      <c r="R192" s="37" t="e">
        <v>#REF!</v>
      </c>
      <c r="S192" s="37" t="e">
        <v>#REF!</v>
      </c>
      <c r="T192" s="37" t="e">
        <v>#REF!</v>
      </c>
      <c r="U192" s="37" t="e">
        <v>#REF!</v>
      </c>
      <c r="V192" s="37" t="e">
        <v>#REF!</v>
      </c>
      <c r="Y192" s="42" t="e">
        <f t="shared" si="7"/>
        <v>#VALUE!</v>
      </c>
      <c r="Z192" s="42" t="e">
        <v>#VALUE!</v>
      </c>
      <c r="AA192" s="42" t="e">
        <v>#VALUE!</v>
      </c>
      <c r="AB192" s="42" t="e">
        <v>#VALUE!</v>
      </c>
      <c r="AC192" s="42" t="e">
        <v>#VALUE!</v>
      </c>
      <c r="AD192" s="42" t="e">
        <v>#VALUE!</v>
      </c>
      <c r="AE192" s="50" t="e">
        <v>#VALUE!</v>
      </c>
      <c r="AF192" s="42" t="e">
        <v>#VALUE!</v>
      </c>
      <c r="AG192" s="42" t="e">
        <v>#VALUE!</v>
      </c>
      <c r="AH192" s="42" t="e">
        <v>#VALUE!</v>
      </c>
      <c r="AI192" s="42" t="e">
        <v>#VALUE!</v>
      </c>
      <c r="AJ192" s="42" t="e">
        <v>#VALUE!</v>
      </c>
      <c r="AK192" s="42" t="e">
        <v>#VALUE!</v>
      </c>
      <c r="AL192" s="42" t="e">
        <v>#VALUE!</v>
      </c>
      <c r="AM192" s="42" t="e">
        <v>#VALUE!</v>
      </c>
      <c r="AN192" s="42" t="e">
        <v>#VALUE!</v>
      </c>
      <c r="AP192" s="51" t="e">
        <f t="shared" si="8"/>
        <v>#VALUE!</v>
      </c>
      <c r="AQ192" s="42" t="e">
        <v>#VALUE!</v>
      </c>
      <c r="AR192" s="42" t="e">
        <v>#VALUE!</v>
      </c>
      <c r="AS192" s="42" t="e">
        <v>#VALUE!</v>
      </c>
      <c r="AT192" s="42" t="e">
        <v>#VALUE!</v>
      </c>
      <c r="AU192" s="42" t="e">
        <v>#VALUE!</v>
      </c>
      <c r="AV192" s="50" t="e">
        <v>#VALUE!</v>
      </c>
      <c r="AW192" s="42" t="e">
        <v>#VALUE!</v>
      </c>
      <c r="AX192" s="42" t="e">
        <v>#VALUE!</v>
      </c>
      <c r="AY192" s="42" t="e">
        <v>#VALUE!</v>
      </c>
      <c r="AZ192" s="42" t="e">
        <v>#VALUE!</v>
      </c>
      <c r="BA192" s="42" t="e">
        <v>#VALUE!</v>
      </c>
      <c r="BB192" s="42" t="e">
        <v>#VALUE!</v>
      </c>
      <c r="BC192" s="42" t="e">
        <v>#VALUE!</v>
      </c>
      <c r="BD192" s="42" t="e">
        <v>#VALUE!</v>
      </c>
      <c r="BE192" s="42" t="e">
        <v>#VALUE!</v>
      </c>
    </row>
    <row r="193" spans="1:57" ht="13.5" customHeight="1" x14ac:dyDescent="0.3">
      <c r="A193" s="93" t="s">
        <v>12</v>
      </c>
      <c r="B193" s="107" t="s">
        <v>28</v>
      </c>
      <c r="C193" s="95">
        <v>13</v>
      </c>
      <c r="D193" s="159" t="s">
        <v>87</v>
      </c>
      <c r="E193" s="38" t="s">
        <v>85</v>
      </c>
      <c r="F193" s="39" t="e">
        <f t="shared" si="6"/>
        <v>#REF!</v>
      </c>
      <c r="H193" s="37" t="e">
        <v>#REF!</v>
      </c>
      <c r="I193" s="37" t="e">
        <v>#REF!</v>
      </c>
      <c r="J193" s="37" t="e">
        <v>#REF!</v>
      </c>
      <c r="K193" s="37" t="e">
        <v>#REF!</v>
      </c>
      <c r="L193" s="37" t="e">
        <v>#REF!</v>
      </c>
      <c r="M193" s="37" t="e">
        <v>#REF!</v>
      </c>
      <c r="N193" s="37" t="e">
        <v>#REF!</v>
      </c>
      <c r="O193" s="37" t="e">
        <v>#REF!</v>
      </c>
      <c r="P193" s="37" t="e">
        <v>#REF!</v>
      </c>
      <c r="Q193" s="37" t="e">
        <v>#REF!</v>
      </c>
      <c r="R193" s="37" t="e">
        <v>#REF!</v>
      </c>
      <c r="S193" s="37" t="e">
        <v>#REF!</v>
      </c>
      <c r="T193" s="37" t="e">
        <v>#REF!</v>
      </c>
      <c r="U193" s="37" t="e">
        <v>#REF!</v>
      </c>
      <c r="V193" s="37" t="e">
        <v>#REF!</v>
      </c>
      <c r="Y193" s="42" t="e">
        <f t="shared" si="7"/>
        <v>#VALUE!</v>
      </c>
      <c r="Z193" s="42" t="e">
        <v>#VALUE!</v>
      </c>
      <c r="AA193" s="42" t="e">
        <v>#VALUE!</v>
      </c>
      <c r="AB193" s="42" t="e">
        <v>#VALUE!</v>
      </c>
      <c r="AC193" s="42" t="e">
        <v>#VALUE!</v>
      </c>
      <c r="AD193" s="42" t="e">
        <v>#VALUE!</v>
      </c>
      <c r="AE193" s="50" t="e">
        <v>#VALUE!</v>
      </c>
      <c r="AF193" s="42" t="e">
        <v>#VALUE!</v>
      </c>
      <c r="AG193" s="42" t="e">
        <v>#VALUE!</v>
      </c>
      <c r="AH193" s="42" t="e">
        <v>#VALUE!</v>
      </c>
      <c r="AI193" s="42" t="e">
        <v>#VALUE!</v>
      </c>
      <c r="AJ193" s="42" t="e">
        <v>#VALUE!</v>
      </c>
      <c r="AK193" s="42" t="e">
        <v>#VALUE!</v>
      </c>
      <c r="AL193" s="42" t="e">
        <v>#VALUE!</v>
      </c>
      <c r="AM193" s="42" t="e">
        <v>#VALUE!</v>
      </c>
      <c r="AN193" s="42" t="e">
        <v>#VALUE!</v>
      </c>
      <c r="AP193" s="51" t="e">
        <f t="shared" si="8"/>
        <v>#VALUE!</v>
      </c>
      <c r="AQ193" s="42" t="e">
        <v>#VALUE!</v>
      </c>
      <c r="AR193" s="42" t="e">
        <v>#VALUE!</v>
      </c>
      <c r="AS193" s="42" t="e">
        <v>#VALUE!</v>
      </c>
      <c r="AT193" s="42" t="e">
        <v>#VALUE!</v>
      </c>
      <c r="AU193" s="42" t="e">
        <v>#VALUE!</v>
      </c>
      <c r="AV193" s="50" t="e">
        <v>#VALUE!</v>
      </c>
      <c r="AW193" s="42" t="e">
        <v>#VALUE!</v>
      </c>
      <c r="AX193" s="42" t="e">
        <v>#VALUE!</v>
      </c>
      <c r="AY193" s="42" t="e">
        <v>#VALUE!</v>
      </c>
      <c r="AZ193" s="42" t="e">
        <v>#VALUE!</v>
      </c>
      <c r="BA193" s="42" t="e">
        <v>#VALUE!</v>
      </c>
      <c r="BB193" s="42" t="e">
        <v>#VALUE!</v>
      </c>
      <c r="BC193" s="42" t="e">
        <v>#VALUE!</v>
      </c>
      <c r="BD193" s="42" t="e">
        <v>#VALUE!</v>
      </c>
      <c r="BE193" s="42" t="e">
        <v>#VALUE!</v>
      </c>
    </row>
    <row r="194" spans="1:57" ht="13.5" customHeight="1" x14ac:dyDescent="0.3">
      <c r="A194" s="93" t="s">
        <v>12</v>
      </c>
      <c r="B194" s="107" t="s">
        <v>28</v>
      </c>
      <c r="C194" s="95">
        <v>14</v>
      </c>
      <c r="D194" s="159" t="s">
        <v>87</v>
      </c>
      <c r="E194" s="38" t="s">
        <v>85</v>
      </c>
      <c r="F194" s="39" t="e">
        <f t="shared" si="6"/>
        <v>#REF!</v>
      </c>
      <c r="H194" s="37" t="e">
        <v>#REF!</v>
      </c>
      <c r="I194" s="37" t="e">
        <v>#REF!</v>
      </c>
      <c r="J194" s="37" t="e">
        <v>#REF!</v>
      </c>
      <c r="K194" s="37" t="e">
        <v>#REF!</v>
      </c>
      <c r="L194" s="37" t="e">
        <v>#REF!</v>
      </c>
      <c r="M194" s="37" t="e">
        <v>#REF!</v>
      </c>
      <c r="N194" s="37" t="e">
        <v>#REF!</v>
      </c>
      <c r="O194" s="37" t="e">
        <v>#REF!</v>
      </c>
      <c r="P194" s="37" t="e">
        <v>#REF!</v>
      </c>
      <c r="Q194" s="37" t="e">
        <v>#REF!</v>
      </c>
      <c r="R194" s="37" t="e">
        <v>#REF!</v>
      </c>
      <c r="S194" s="37" t="e">
        <v>#REF!</v>
      </c>
      <c r="T194" s="37" t="e">
        <v>#REF!</v>
      </c>
      <c r="U194" s="37" t="e">
        <v>#REF!</v>
      </c>
      <c r="V194" s="37" t="e">
        <v>#REF!</v>
      </c>
      <c r="Y194" s="42" t="e">
        <f t="shared" si="7"/>
        <v>#VALUE!</v>
      </c>
      <c r="Z194" s="42" t="e">
        <v>#VALUE!</v>
      </c>
      <c r="AA194" s="42" t="e">
        <v>#VALUE!</v>
      </c>
      <c r="AB194" s="42" t="e">
        <v>#VALUE!</v>
      </c>
      <c r="AC194" s="42" t="e">
        <v>#VALUE!</v>
      </c>
      <c r="AD194" s="42" t="e">
        <v>#VALUE!</v>
      </c>
      <c r="AE194" s="50" t="e">
        <v>#VALUE!</v>
      </c>
      <c r="AF194" s="42" t="e">
        <v>#VALUE!</v>
      </c>
      <c r="AG194" s="42" t="e">
        <v>#VALUE!</v>
      </c>
      <c r="AH194" s="42" t="e">
        <v>#VALUE!</v>
      </c>
      <c r="AI194" s="42" t="e">
        <v>#VALUE!</v>
      </c>
      <c r="AJ194" s="42" t="e">
        <v>#VALUE!</v>
      </c>
      <c r="AK194" s="42" t="e">
        <v>#VALUE!</v>
      </c>
      <c r="AL194" s="42" t="e">
        <v>#VALUE!</v>
      </c>
      <c r="AM194" s="42" t="e">
        <v>#VALUE!</v>
      </c>
      <c r="AN194" s="42" t="e">
        <v>#VALUE!</v>
      </c>
      <c r="AP194" s="51" t="e">
        <f t="shared" si="8"/>
        <v>#VALUE!</v>
      </c>
      <c r="AQ194" s="42" t="e">
        <v>#VALUE!</v>
      </c>
      <c r="AR194" s="42" t="e">
        <v>#VALUE!</v>
      </c>
      <c r="AS194" s="42" t="e">
        <v>#VALUE!</v>
      </c>
      <c r="AT194" s="42" t="e">
        <v>#VALUE!</v>
      </c>
      <c r="AU194" s="42" t="e">
        <v>#VALUE!</v>
      </c>
      <c r="AV194" s="50" t="e">
        <v>#VALUE!</v>
      </c>
      <c r="AW194" s="42" t="e">
        <v>#VALUE!</v>
      </c>
      <c r="AX194" s="42" t="e">
        <v>#VALUE!</v>
      </c>
      <c r="AY194" s="42" t="e">
        <v>#VALUE!</v>
      </c>
      <c r="AZ194" s="42" t="e">
        <v>#VALUE!</v>
      </c>
      <c r="BA194" s="42" t="e">
        <v>#VALUE!</v>
      </c>
      <c r="BB194" s="42" t="e">
        <v>#VALUE!</v>
      </c>
      <c r="BC194" s="42" t="e">
        <v>#VALUE!</v>
      </c>
      <c r="BD194" s="42" t="e">
        <v>#VALUE!</v>
      </c>
      <c r="BE194" s="42" t="e">
        <v>#VALUE!</v>
      </c>
    </row>
    <row r="195" spans="1:57" ht="13.5" customHeight="1" x14ac:dyDescent="0.3">
      <c r="A195" s="93"/>
      <c r="B195" s="107"/>
      <c r="C195" s="93"/>
      <c r="D195" s="159"/>
      <c r="H195" s="37" t="e">
        <v>#REF!</v>
      </c>
      <c r="I195" s="37" t="e">
        <v>#REF!</v>
      </c>
      <c r="J195" s="37" t="e">
        <v>#REF!</v>
      </c>
      <c r="K195" s="37" t="e">
        <v>#REF!</v>
      </c>
      <c r="L195" s="37" t="e">
        <v>#REF!</v>
      </c>
      <c r="M195" s="37" t="e">
        <v>#REF!</v>
      </c>
      <c r="N195" s="37" t="e">
        <v>#REF!</v>
      </c>
      <c r="O195" s="37" t="e">
        <v>#REF!</v>
      </c>
      <c r="P195" s="37" t="e">
        <v>#REF!</v>
      </c>
      <c r="Q195" s="37" t="e">
        <v>#REF!</v>
      </c>
      <c r="R195" s="37" t="e">
        <v>#REF!</v>
      </c>
      <c r="S195" s="37" t="e">
        <v>#REF!</v>
      </c>
      <c r="T195" s="37" t="e">
        <v>#REF!</v>
      </c>
      <c r="U195" s="37" t="e">
        <v>#REF!</v>
      </c>
      <c r="V195" s="37" t="e">
        <v>#REF!</v>
      </c>
      <c r="Y195" s="42" t="e">
        <f t="shared" si="7"/>
        <v>#VALUE!</v>
      </c>
      <c r="Z195" s="42" t="e">
        <v>#VALUE!</v>
      </c>
      <c r="AA195" s="42" t="e">
        <v>#VALUE!</v>
      </c>
      <c r="AB195" s="42" t="e">
        <v>#VALUE!</v>
      </c>
      <c r="AC195" s="42" t="e">
        <v>#VALUE!</v>
      </c>
      <c r="AD195" s="42" t="e">
        <v>#VALUE!</v>
      </c>
      <c r="AE195" s="50" t="e">
        <v>#VALUE!</v>
      </c>
      <c r="AF195" s="42" t="e">
        <v>#VALUE!</v>
      </c>
      <c r="AG195" s="42" t="e">
        <v>#VALUE!</v>
      </c>
      <c r="AH195" s="42" t="e">
        <v>#VALUE!</v>
      </c>
      <c r="AI195" s="42" t="e">
        <v>#VALUE!</v>
      </c>
      <c r="AJ195" s="42" t="e">
        <v>#VALUE!</v>
      </c>
      <c r="AK195" s="42" t="e">
        <v>#VALUE!</v>
      </c>
      <c r="AL195" s="42" t="e">
        <v>#VALUE!</v>
      </c>
      <c r="AM195" s="42" t="e">
        <v>#VALUE!</v>
      </c>
      <c r="AN195" s="42" t="e">
        <v>#VALUE!</v>
      </c>
      <c r="AP195" s="51" t="e">
        <f t="shared" si="8"/>
        <v>#VALUE!</v>
      </c>
      <c r="AQ195" s="42" t="e">
        <v>#VALUE!</v>
      </c>
      <c r="AR195" s="42" t="e">
        <v>#VALUE!</v>
      </c>
      <c r="AS195" s="42" t="e">
        <v>#VALUE!</v>
      </c>
      <c r="AT195" s="42" t="e">
        <v>#VALUE!</v>
      </c>
      <c r="AU195" s="42" t="e">
        <v>#VALUE!</v>
      </c>
      <c r="AV195" s="50" t="e">
        <v>#VALUE!</v>
      </c>
      <c r="AW195" s="42" t="e">
        <v>#VALUE!</v>
      </c>
      <c r="AX195" s="42" t="e">
        <v>#VALUE!</v>
      </c>
      <c r="AY195" s="42" t="e">
        <v>#VALUE!</v>
      </c>
      <c r="AZ195" s="42" t="e">
        <v>#VALUE!</v>
      </c>
      <c r="BA195" s="42" t="e">
        <v>#VALUE!</v>
      </c>
      <c r="BB195" s="42" t="e">
        <v>#VALUE!</v>
      </c>
      <c r="BC195" s="42" t="e">
        <v>#VALUE!</v>
      </c>
      <c r="BD195" s="42" t="e">
        <v>#VALUE!</v>
      </c>
      <c r="BE195" s="42" t="e">
        <v>#VALUE!</v>
      </c>
    </row>
    <row r="196" spans="1:57" ht="13.5" customHeight="1" x14ac:dyDescent="0.3">
      <c r="A196" s="98" t="s">
        <v>12</v>
      </c>
      <c r="B196" s="99" t="s">
        <v>19</v>
      </c>
      <c r="C196" s="93"/>
      <c r="D196" s="159" t="s">
        <v>87</v>
      </c>
      <c r="E196" s="38" t="s">
        <v>85</v>
      </c>
      <c r="F196" s="39" t="e">
        <f t="shared" ref="F196:F210" si="9">SUM(H196:V196)</f>
        <v>#REF!</v>
      </c>
      <c r="H196" s="37" t="e">
        <v>#REF!</v>
      </c>
      <c r="I196" s="37" t="e">
        <v>#REF!</v>
      </c>
      <c r="J196" s="37" t="e">
        <v>#REF!</v>
      </c>
      <c r="K196" s="37" t="e">
        <v>#REF!</v>
      </c>
      <c r="L196" s="37" t="e">
        <v>#REF!</v>
      </c>
      <c r="M196" s="37" t="e">
        <v>#REF!</v>
      </c>
      <c r="N196" s="37" t="e">
        <v>#REF!</v>
      </c>
      <c r="O196" s="37" t="e">
        <v>#REF!</v>
      </c>
      <c r="P196" s="37" t="e">
        <v>#REF!</v>
      </c>
      <c r="Q196" s="37" t="e">
        <v>#REF!</v>
      </c>
      <c r="R196" s="37" t="e">
        <v>#REF!</v>
      </c>
      <c r="S196" s="37" t="e">
        <v>#REF!</v>
      </c>
      <c r="T196" s="37" t="e">
        <v>#REF!</v>
      </c>
      <c r="U196" s="37" t="e">
        <v>#REF!</v>
      </c>
      <c r="V196" s="37" t="e">
        <v>#REF!</v>
      </c>
      <c r="Y196" s="42" t="e">
        <f t="shared" si="7"/>
        <v>#VALUE!</v>
      </c>
      <c r="Z196" s="42" t="e">
        <v>#VALUE!</v>
      </c>
      <c r="AA196" s="42" t="e">
        <v>#VALUE!</v>
      </c>
      <c r="AB196" s="42" t="e">
        <v>#VALUE!</v>
      </c>
      <c r="AC196" s="42" t="e">
        <v>#VALUE!</v>
      </c>
      <c r="AD196" s="42" t="e">
        <v>#VALUE!</v>
      </c>
      <c r="AE196" s="50" t="e">
        <v>#VALUE!</v>
      </c>
      <c r="AF196" s="42" t="e">
        <v>#VALUE!</v>
      </c>
      <c r="AG196" s="42" t="e">
        <v>#VALUE!</v>
      </c>
      <c r="AH196" s="42" t="e">
        <v>#VALUE!</v>
      </c>
      <c r="AI196" s="42" t="e">
        <v>#VALUE!</v>
      </c>
      <c r="AJ196" s="42" t="e">
        <v>#VALUE!</v>
      </c>
      <c r="AK196" s="42" t="e">
        <v>#VALUE!</v>
      </c>
      <c r="AL196" s="42" t="e">
        <v>#VALUE!</v>
      </c>
      <c r="AM196" s="42" t="e">
        <v>#VALUE!</v>
      </c>
      <c r="AN196" s="42" t="e">
        <v>#VALUE!</v>
      </c>
      <c r="AP196" s="51" t="e">
        <f t="shared" si="8"/>
        <v>#VALUE!</v>
      </c>
      <c r="AQ196" s="42" t="e">
        <v>#VALUE!</v>
      </c>
      <c r="AR196" s="42" t="e">
        <v>#VALUE!</v>
      </c>
      <c r="AS196" s="42" t="e">
        <v>#VALUE!</v>
      </c>
      <c r="AT196" s="42" t="e">
        <v>#VALUE!</v>
      </c>
      <c r="AU196" s="42" t="e">
        <v>#VALUE!</v>
      </c>
      <c r="AV196" s="50" t="e">
        <v>#VALUE!</v>
      </c>
      <c r="AW196" s="42" t="e">
        <v>#VALUE!</v>
      </c>
      <c r="AX196" s="42" t="e">
        <v>#VALUE!</v>
      </c>
      <c r="AY196" s="42" t="e">
        <v>#VALUE!</v>
      </c>
      <c r="AZ196" s="42" t="e">
        <v>#VALUE!</v>
      </c>
      <c r="BA196" s="42" t="e">
        <v>#VALUE!</v>
      </c>
      <c r="BB196" s="42" t="e">
        <v>#VALUE!</v>
      </c>
      <c r="BC196" s="42" t="e">
        <v>#VALUE!</v>
      </c>
      <c r="BD196" s="42" t="e">
        <v>#VALUE!</v>
      </c>
      <c r="BE196" s="42" t="e">
        <v>#VALUE!</v>
      </c>
    </row>
    <row r="197" spans="1:57" ht="13.5" customHeight="1" x14ac:dyDescent="0.3">
      <c r="A197" s="93" t="s">
        <v>12</v>
      </c>
      <c r="B197" s="101" t="s">
        <v>19</v>
      </c>
      <c r="C197" s="95">
        <v>1</v>
      </c>
      <c r="D197" s="424" t="s">
        <v>215</v>
      </c>
      <c r="E197" s="38" t="s">
        <v>85</v>
      </c>
      <c r="F197" s="39" t="e">
        <f t="shared" si="9"/>
        <v>#REF!</v>
      </c>
      <c r="H197" s="37" t="e">
        <v>#REF!</v>
      </c>
      <c r="I197" s="37" t="e">
        <v>#REF!</v>
      </c>
      <c r="J197" s="37" t="e">
        <v>#REF!</v>
      </c>
      <c r="K197" s="37" t="e">
        <v>#REF!</v>
      </c>
      <c r="L197" s="37" t="e">
        <v>#REF!</v>
      </c>
      <c r="M197" s="37" t="e">
        <v>#REF!</v>
      </c>
      <c r="N197" s="37" t="e">
        <v>#REF!</v>
      </c>
      <c r="O197" s="37" t="e">
        <v>#REF!</v>
      </c>
      <c r="P197" s="37" t="e">
        <v>#REF!</v>
      </c>
      <c r="Q197" s="37" t="e">
        <v>#REF!</v>
      </c>
      <c r="R197" s="37" t="e">
        <v>#REF!</v>
      </c>
      <c r="S197" s="37" t="e">
        <v>#REF!</v>
      </c>
      <c r="T197" s="37" t="e">
        <v>#REF!</v>
      </c>
      <c r="U197" s="37" t="e">
        <v>#REF!</v>
      </c>
      <c r="V197" s="37" t="e">
        <v>#REF!</v>
      </c>
      <c r="Y197" s="42" t="e">
        <f t="shared" ref="Y197:Y324" si="10">SUM(Z197:AO197)</f>
        <v>#VALUE!</v>
      </c>
      <c r="Z197" s="42" t="e">
        <v>#VALUE!</v>
      </c>
      <c r="AA197" s="42" t="e">
        <v>#VALUE!</v>
      </c>
      <c r="AB197" s="42" t="e">
        <v>#VALUE!</v>
      </c>
      <c r="AC197" s="42" t="e">
        <v>#VALUE!</v>
      </c>
      <c r="AD197" s="42" t="e">
        <v>#VALUE!</v>
      </c>
      <c r="AE197" s="50" t="e">
        <v>#VALUE!</v>
      </c>
      <c r="AF197" s="42" t="e">
        <v>#VALUE!</v>
      </c>
      <c r="AG197" s="42" t="e">
        <v>#VALUE!</v>
      </c>
      <c r="AH197" s="42" t="e">
        <v>#VALUE!</v>
      </c>
      <c r="AI197" s="42" t="e">
        <v>#VALUE!</v>
      </c>
      <c r="AJ197" s="42" t="e">
        <v>#VALUE!</v>
      </c>
      <c r="AK197" s="42" t="e">
        <v>#VALUE!</v>
      </c>
      <c r="AL197" s="42" t="e">
        <v>#VALUE!</v>
      </c>
      <c r="AM197" s="42" t="e">
        <v>#VALUE!</v>
      </c>
      <c r="AN197" s="42" t="e">
        <v>#VALUE!</v>
      </c>
      <c r="AP197" s="51" t="e">
        <f t="shared" ref="AP197:AP324" si="11">SUM(AQ197:BE197)</f>
        <v>#VALUE!</v>
      </c>
      <c r="AQ197" s="42" t="e">
        <v>#VALUE!</v>
      </c>
      <c r="AR197" s="42" t="e">
        <v>#VALUE!</v>
      </c>
      <c r="AS197" s="42" t="e">
        <v>#VALUE!</v>
      </c>
      <c r="AT197" s="42" t="e">
        <v>#VALUE!</v>
      </c>
      <c r="AU197" s="42" t="e">
        <v>#VALUE!</v>
      </c>
      <c r="AV197" s="50" t="e">
        <v>#VALUE!</v>
      </c>
      <c r="AW197" s="42" t="e">
        <v>#VALUE!</v>
      </c>
      <c r="AX197" s="42" t="e">
        <v>#VALUE!</v>
      </c>
      <c r="AY197" s="42" t="e">
        <v>#VALUE!</v>
      </c>
      <c r="AZ197" s="42" t="e">
        <v>#VALUE!</v>
      </c>
      <c r="BA197" s="42" t="e">
        <v>#VALUE!</v>
      </c>
      <c r="BB197" s="42" t="e">
        <v>#VALUE!</v>
      </c>
      <c r="BC197" s="42" t="e">
        <v>#VALUE!</v>
      </c>
      <c r="BD197" s="42" t="e">
        <v>#VALUE!</v>
      </c>
      <c r="BE197" s="42" t="e">
        <v>#VALUE!</v>
      </c>
    </row>
    <row r="198" spans="1:57" ht="13.5" customHeight="1" x14ac:dyDescent="0.3">
      <c r="A198" s="93" t="s">
        <v>12</v>
      </c>
      <c r="B198" s="101" t="s">
        <v>19</v>
      </c>
      <c r="C198" s="95">
        <v>2</v>
      </c>
      <c r="D198" s="424" t="s">
        <v>143</v>
      </c>
      <c r="E198" s="38" t="s">
        <v>85</v>
      </c>
      <c r="F198" s="39" t="e">
        <f t="shared" si="9"/>
        <v>#REF!</v>
      </c>
      <c r="H198" s="37" t="e">
        <v>#REF!</v>
      </c>
      <c r="I198" s="37" t="e">
        <v>#REF!</v>
      </c>
      <c r="J198" s="37" t="e">
        <v>#REF!</v>
      </c>
      <c r="K198" s="37" t="e">
        <v>#REF!</v>
      </c>
      <c r="L198" s="37" t="e">
        <v>#REF!</v>
      </c>
      <c r="M198" s="37" t="e">
        <v>#REF!</v>
      </c>
      <c r="N198" s="37" t="e">
        <v>#REF!</v>
      </c>
      <c r="O198" s="37" t="e">
        <v>#REF!</v>
      </c>
      <c r="P198" s="37" t="e">
        <v>#REF!</v>
      </c>
      <c r="Q198" s="37" t="e">
        <v>#REF!</v>
      </c>
      <c r="R198" s="37" t="e">
        <v>#REF!</v>
      </c>
      <c r="S198" s="37" t="e">
        <v>#REF!</v>
      </c>
      <c r="T198" s="37" t="e">
        <v>#REF!</v>
      </c>
      <c r="U198" s="37" t="e">
        <v>#REF!</v>
      </c>
      <c r="V198" s="37" t="e">
        <v>#REF!</v>
      </c>
      <c r="Y198" s="42" t="e">
        <f t="shared" si="10"/>
        <v>#VALUE!</v>
      </c>
      <c r="Z198" s="42" t="e">
        <v>#VALUE!</v>
      </c>
      <c r="AA198" s="42" t="e">
        <v>#VALUE!</v>
      </c>
      <c r="AB198" s="42" t="e">
        <v>#VALUE!</v>
      </c>
      <c r="AC198" s="42" t="e">
        <v>#VALUE!</v>
      </c>
      <c r="AD198" s="42" t="e">
        <v>#VALUE!</v>
      </c>
      <c r="AE198" s="50" t="e">
        <v>#VALUE!</v>
      </c>
      <c r="AF198" s="42" t="e">
        <v>#VALUE!</v>
      </c>
      <c r="AG198" s="42" t="e">
        <v>#VALUE!</v>
      </c>
      <c r="AH198" s="42" t="e">
        <v>#VALUE!</v>
      </c>
      <c r="AI198" s="42" t="e">
        <v>#VALUE!</v>
      </c>
      <c r="AJ198" s="42" t="e">
        <v>#VALUE!</v>
      </c>
      <c r="AK198" s="42" t="e">
        <v>#VALUE!</v>
      </c>
      <c r="AL198" s="42" t="e">
        <v>#VALUE!</v>
      </c>
      <c r="AM198" s="42" t="e">
        <v>#VALUE!</v>
      </c>
      <c r="AN198" s="42" t="e">
        <v>#VALUE!</v>
      </c>
      <c r="AP198" s="51" t="e">
        <f t="shared" si="11"/>
        <v>#VALUE!</v>
      </c>
      <c r="AQ198" s="42" t="e">
        <v>#VALUE!</v>
      </c>
      <c r="AR198" s="42" t="e">
        <v>#VALUE!</v>
      </c>
      <c r="AS198" s="42" t="e">
        <v>#VALUE!</v>
      </c>
      <c r="AT198" s="42" t="e">
        <v>#VALUE!</v>
      </c>
      <c r="AU198" s="42" t="e">
        <v>#VALUE!</v>
      </c>
      <c r="AV198" s="50" t="e">
        <v>#VALUE!</v>
      </c>
      <c r="AW198" s="42" t="e">
        <v>#VALUE!</v>
      </c>
      <c r="AX198" s="42" t="e">
        <v>#VALUE!</v>
      </c>
      <c r="AY198" s="42" t="e">
        <v>#VALUE!</v>
      </c>
      <c r="AZ198" s="42" t="e">
        <v>#VALUE!</v>
      </c>
      <c r="BA198" s="42" t="e">
        <v>#VALUE!</v>
      </c>
      <c r="BB198" s="42" t="e">
        <v>#VALUE!</v>
      </c>
      <c r="BC198" s="42" t="e">
        <v>#VALUE!</v>
      </c>
      <c r="BD198" s="42" t="e">
        <v>#VALUE!</v>
      </c>
      <c r="BE198" s="42" t="e">
        <v>#VALUE!</v>
      </c>
    </row>
    <row r="199" spans="1:57" ht="13.5" customHeight="1" x14ac:dyDescent="0.3">
      <c r="A199" s="93" t="s">
        <v>12</v>
      </c>
      <c r="B199" s="101" t="s">
        <v>19</v>
      </c>
      <c r="C199" s="95">
        <v>3</v>
      </c>
      <c r="D199" s="424" t="s">
        <v>237</v>
      </c>
      <c r="E199" s="38" t="s">
        <v>85</v>
      </c>
      <c r="F199" s="39" t="e">
        <f t="shared" si="9"/>
        <v>#REF!</v>
      </c>
      <c r="H199" s="37" t="e">
        <v>#REF!</v>
      </c>
      <c r="I199" s="37" t="e">
        <v>#REF!</v>
      </c>
      <c r="J199" s="37" t="e">
        <v>#REF!</v>
      </c>
      <c r="K199" s="37" t="e">
        <v>#REF!</v>
      </c>
      <c r="L199" s="37" t="e">
        <v>#REF!</v>
      </c>
      <c r="M199" s="37" t="e">
        <v>#REF!</v>
      </c>
      <c r="N199" s="37" t="e">
        <v>#REF!</v>
      </c>
      <c r="O199" s="37" t="e">
        <v>#REF!</v>
      </c>
      <c r="P199" s="37" t="e">
        <v>#REF!</v>
      </c>
      <c r="Q199" s="37" t="e">
        <v>#REF!</v>
      </c>
      <c r="R199" s="37" t="e">
        <v>#REF!</v>
      </c>
      <c r="S199" s="37" t="e">
        <v>#REF!</v>
      </c>
      <c r="T199" s="37" t="e">
        <v>#REF!</v>
      </c>
      <c r="U199" s="37" t="e">
        <v>#REF!</v>
      </c>
      <c r="V199" s="37" t="e">
        <v>#REF!</v>
      </c>
      <c r="Y199" s="42" t="e">
        <f t="shared" si="10"/>
        <v>#VALUE!</v>
      </c>
      <c r="Z199" s="42" t="e">
        <v>#VALUE!</v>
      </c>
      <c r="AA199" s="42" t="e">
        <v>#VALUE!</v>
      </c>
      <c r="AB199" s="42" t="e">
        <v>#VALUE!</v>
      </c>
      <c r="AC199" s="42" t="e">
        <v>#VALUE!</v>
      </c>
      <c r="AD199" s="42" t="e">
        <v>#VALUE!</v>
      </c>
      <c r="AE199" s="50" t="e">
        <v>#VALUE!</v>
      </c>
      <c r="AF199" s="42" t="e">
        <v>#VALUE!</v>
      </c>
      <c r="AG199" s="42" t="e">
        <v>#VALUE!</v>
      </c>
      <c r="AH199" s="42" t="e">
        <v>#VALUE!</v>
      </c>
      <c r="AI199" s="42" t="e">
        <v>#VALUE!</v>
      </c>
      <c r="AJ199" s="42" t="e">
        <v>#VALUE!</v>
      </c>
      <c r="AK199" s="42" t="e">
        <v>#VALUE!</v>
      </c>
      <c r="AL199" s="42" t="e">
        <v>#VALUE!</v>
      </c>
      <c r="AM199" s="42" t="e">
        <v>#VALUE!</v>
      </c>
      <c r="AN199" s="42" t="e">
        <v>#VALUE!</v>
      </c>
      <c r="AP199" s="51" t="e">
        <f t="shared" si="11"/>
        <v>#VALUE!</v>
      </c>
      <c r="AQ199" s="42" t="e">
        <v>#VALUE!</v>
      </c>
      <c r="AR199" s="42" t="e">
        <v>#VALUE!</v>
      </c>
      <c r="AS199" s="42" t="e">
        <v>#VALUE!</v>
      </c>
      <c r="AT199" s="42" t="e">
        <v>#VALUE!</v>
      </c>
      <c r="AU199" s="42" t="e">
        <v>#VALUE!</v>
      </c>
      <c r="AV199" s="50" t="e">
        <v>#VALUE!</v>
      </c>
      <c r="AW199" s="42" t="e">
        <v>#VALUE!</v>
      </c>
      <c r="AX199" s="42" t="e">
        <v>#VALUE!</v>
      </c>
      <c r="AY199" s="42" t="e">
        <v>#VALUE!</v>
      </c>
      <c r="AZ199" s="42" t="e">
        <v>#VALUE!</v>
      </c>
      <c r="BA199" s="42" t="e">
        <v>#VALUE!</v>
      </c>
      <c r="BB199" s="42" t="e">
        <v>#VALUE!</v>
      </c>
      <c r="BC199" s="42" t="e">
        <v>#VALUE!</v>
      </c>
      <c r="BD199" s="42" t="e">
        <v>#VALUE!</v>
      </c>
      <c r="BE199" s="42" t="e">
        <v>#VALUE!</v>
      </c>
    </row>
    <row r="200" spans="1:57" ht="13.5" customHeight="1" x14ac:dyDescent="0.3">
      <c r="A200" s="93" t="s">
        <v>12</v>
      </c>
      <c r="B200" s="101" t="s">
        <v>19</v>
      </c>
      <c r="C200" s="95">
        <v>4</v>
      </c>
      <c r="D200" s="424" t="s">
        <v>354</v>
      </c>
      <c r="E200" s="38" t="s">
        <v>85</v>
      </c>
      <c r="F200" s="39" t="e">
        <f t="shared" si="9"/>
        <v>#REF!</v>
      </c>
      <c r="H200" s="37" t="e">
        <v>#REF!</v>
      </c>
      <c r="I200" s="37" t="e">
        <v>#REF!</v>
      </c>
      <c r="J200" s="37" t="e">
        <v>#REF!</v>
      </c>
      <c r="K200" s="37" t="e">
        <v>#REF!</v>
      </c>
      <c r="L200" s="37" t="e">
        <v>#REF!</v>
      </c>
      <c r="M200" s="37" t="e">
        <v>#REF!</v>
      </c>
      <c r="N200" s="37" t="e">
        <v>#REF!</v>
      </c>
      <c r="O200" s="37" t="e">
        <v>#REF!</v>
      </c>
      <c r="P200" s="37" t="e">
        <v>#REF!</v>
      </c>
      <c r="Q200" s="37" t="e">
        <v>#REF!</v>
      </c>
      <c r="R200" s="37" t="e">
        <v>#REF!</v>
      </c>
      <c r="S200" s="37" t="e">
        <v>#REF!</v>
      </c>
      <c r="T200" s="37" t="e">
        <v>#REF!</v>
      </c>
      <c r="U200" s="37" t="e">
        <v>#REF!</v>
      </c>
      <c r="V200" s="37" t="e">
        <v>#REF!</v>
      </c>
      <c r="Y200" s="42" t="e">
        <f t="shared" si="10"/>
        <v>#VALUE!</v>
      </c>
      <c r="Z200" s="42" t="e">
        <v>#VALUE!</v>
      </c>
      <c r="AA200" s="42" t="e">
        <v>#VALUE!</v>
      </c>
      <c r="AB200" s="42" t="e">
        <v>#VALUE!</v>
      </c>
      <c r="AC200" s="42" t="e">
        <v>#VALUE!</v>
      </c>
      <c r="AD200" s="42" t="e">
        <v>#VALUE!</v>
      </c>
      <c r="AE200" s="50" t="e">
        <v>#VALUE!</v>
      </c>
      <c r="AF200" s="42" t="e">
        <v>#VALUE!</v>
      </c>
      <c r="AG200" s="42" t="e">
        <v>#VALUE!</v>
      </c>
      <c r="AH200" s="42" t="e">
        <v>#VALUE!</v>
      </c>
      <c r="AI200" s="42" t="e">
        <v>#VALUE!</v>
      </c>
      <c r="AJ200" s="42" t="e">
        <v>#VALUE!</v>
      </c>
      <c r="AK200" s="42" t="e">
        <v>#VALUE!</v>
      </c>
      <c r="AL200" s="42" t="e">
        <v>#VALUE!</v>
      </c>
      <c r="AM200" s="42" t="e">
        <v>#VALUE!</v>
      </c>
      <c r="AN200" s="42" t="e">
        <v>#VALUE!</v>
      </c>
      <c r="AP200" s="51" t="e">
        <f t="shared" si="11"/>
        <v>#VALUE!</v>
      </c>
      <c r="AQ200" s="42" t="e">
        <v>#VALUE!</v>
      </c>
      <c r="AR200" s="42" t="e">
        <v>#VALUE!</v>
      </c>
      <c r="AS200" s="42" t="e">
        <v>#VALUE!</v>
      </c>
      <c r="AT200" s="42" t="e">
        <v>#VALUE!</v>
      </c>
      <c r="AU200" s="42" t="e">
        <v>#VALUE!</v>
      </c>
      <c r="AV200" s="50" t="e">
        <v>#VALUE!</v>
      </c>
      <c r="AW200" s="42" t="e">
        <v>#VALUE!</v>
      </c>
      <c r="AX200" s="42" t="e">
        <v>#VALUE!</v>
      </c>
      <c r="AY200" s="42" t="e">
        <v>#VALUE!</v>
      </c>
      <c r="AZ200" s="42" t="e">
        <v>#VALUE!</v>
      </c>
      <c r="BA200" s="42" t="e">
        <v>#VALUE!</v>
      </c>
      <c r="BB200" s="42" t="e">
        <v>#VALUE!</v>
      </c>
      <c r="BC200" s="42" t="e">
        <v>#VALUE!</v>
      </c>
      <c r="BD200" s="42" t="e">
        <v>#VALUE!</v>
      </c>
      <c r="BE200" s="42" t="e">
        <v>#VALUE!</v>
      </c>
    </row>
    <row r="201" spans="1:57" ht="13.5" customHeight="1" x14ac:dyDescent="0.3">
      <c r="A201" s="93" t="s">
        <v>12</v>
      </c>
      <c r="B201" s="101" t="s">
        <v>19</v>
      </c>
      <c r="C201" s="95">
        <v>5</v>
      </c>
      <c r="D201" s="424" t="s">
        <v>206</v>
      </c>
      <c r="E201" s="38" t="s">
        <v>85</v>
      </c>
      <c r="F201" s="39" t="e">
        <f t="shared" si="9"/>
        <v>#REF!</v>
      </c>
      <c r="H201" s="37" t="e">
        <v>#REF!</v>
      </c>
      <c r="I201" s="37" t="e">
        <v>#REF!</v>
      </c>
      <c r="J201" s="37" t="e">
        <v>#REF!</v>
      </c>
      <c r="K201" s="37" t="e">
        <v>#REF!</v>
      </c>
      <c r="L201" s="37" t="e">
        <v>#REF!</v>
      </c>
      <c r="M201" s="37" t="e">
        <v>#REF!</v>
      </c>
      <c r="N201" s="37" t="e">
        <v>#REF!</v>
      </c>
      <c r="O201" s="37" t="e">
        <v>#REF!</v>
      </c>
      <c r="P201" s="37" t="e">
        <v>#REF!</v>
      </c>
      <c r="Q201" s="37" t="e">
        <v>#REF!</v>
      </c>
      <c r="R201" s="37" t="e">
        <v>#REF!</v>
      </c>
      <c r="S201" s="37" t="e">
        <v>#REF!</v>
      </c>
      <c r="T201" s="37" t="e">
        <v>#REF!</v>
      </c>
      <c r="U201" s="37" t="e">
        <v>#REF!</v>
      </c>
      <c r="V201" s="37" t="e">
        <v>#REF!</v>
      </c>
      <c r="Y201" s="42" t="e">
        <f t="shared" si="10"/>
        <v>#VALUE!</v>
      </c>
      <c r="Z201" s="42" t="e">
        <v>#VALUE!</v>
      </c>
      <c r="AA201" s="42" t="e">
        <v>#VALUE!</v>
      </c>
      <c r="AB201" s="42" t="e">
        <v>#VALUE!</v>
      </c>
      <c r="AC201" s="42" t="e">
        <v>#VALUE!</v>
      </c>
      <c r="AD201" s="42" t="e">
        <v>#VALUE!</v>
      </c>
      <c r="AE201" s="50" t="e">
        <v>#VALUE!</v>
      </c>
      <c r="AF201" s="42" t="e">
        <v>#VALUE!</v>
      </c>
      <c r="AG201" s="42" t="e">
        <v>#VALUE!</v>
      </c>
      <c r="AH201" s="42" t="e">
        <v>#VALUE!</v>
      </c>
      <c r="AI201" s="42" t="e">
        <v>#VALUE!</v>
      </c>
      <c r="AJ201" s="42" t="e">
        <v>#VALUE!</v>
      </c>
      <c r="AK201" s="42" t="e">
        <v>#VALUE!</v>
      </c>
      <c r="AL201" s="42" t="e">
        <v>#VALUE!</v>
      </c>
      <c r="AM201" s="42" t="e">
        <v>#VALUE!</v>
      </c>
      <c r="AN201" s="42" t="e">
        <v>#VALUE!</v>
      </c>
      <c r="AP201" s="51" t="e">
        <f t="shared" si="11"/>
        <v>#VALUE!</v>
      </c>
      <c r="AQ201" s="42" t="e">
        <v>#VALUE!</v>
      </c>
      <c r="AR201" s="42" t="e">
        <v>#VALUE!</v>
      </c>
      <c r="AS201" s="42" t="e">
        <v>#VALUE!</v>
      </c>
      <c r="AT201" s="42" t="e">
        <v>#VALUE!</v>
      </c>
      <c r="AU201" s="42" t="e">
        <v>#VALUE!</v>
      </c>
      <c r="AV201" s="50" t="e">
        <v>#VALUE!</v>
      </c>
      <c r="AW201" s="42" t="e">
        <v>#VALUE!</v>
      </c>
      <c r="AX201" s="42" t="e">
        <v>#VALUE!</v>
      </c>
      <c r="AY201" s="42" t="e">
        <v>#VALUE!</v>
      </c>
      <c r="AZ201" s="42" t="e">
        <v>#VALUE!</v>
      </c>
      <c r="BA201" s="42" t="e">
        <v>#VALUE!</v>
      </c>
      <c r="BB201" s="42" t="e">
        <v>#VALUE!</v>
      </c>
      <c r="BC201" s="42" t="e">
        <v>#VALUE!</v>
      </c>
      <c r="BD201" s="42" t="e">
        <v>#VALUE!</v>
      </c>
      <c r="BE201" s="42" t="e">
        <v>#VALUE!</v>
      </c>
    </row>
    <row r="202" spans="1:57" ht="13.5" customHeight="1" x14ac:dyDescent="0.3">
      <c r="A202" s="93" t="s">
        <v>12</v>
      </c>
      <c r="B202" s="101" t="s">
        <v>19</v>
      </c>
      <c r="C202" s="95">
        <v>6</v>
      </c>
      <c r="D202" s="424" t="s">
        <v>417</v>
      </c>
      <c r="E202" s="38" t="s">
        <v>85</v>
      </c>
      <c r="F202" s="39" t="e">
        <f t="shared" si="9"/>
        <v>#REF!</v>
      </c>
      <c r="H202" s="37" t="e">
        <v>#REF!</v>
      </c>
      <c r="I202" s="37" t="e">
        <v>#REF!</v>
      </c>
      <c r="J202" s="37" t="e">
        <v>#REF!</v>
      </c>
      <c r="K202" s="37" t="e">
        <v>#REF!</v>
      </c>
      <c r="L202" s="37" t="e">
        <v>#REF!</v>
      </c>
      <c r="M202" s="37" t="e">
        <v>#REF!</v>
      </c>
      <c r="N202" s="37" t="e">
        <v>#REF!</v>
      </c>
      <c r="O202" s="37" t="e">
        <v>#REF!</v>
      </c>
      <c r="P202" s="37" t="e">
        <v>#REF!</v>
      </c>
      <c r="Q202" s="37" t="e">
        <v>#REF!</v>
      </c>
      <c r="R202" s="37" t="e">
        <v>#REF!</v>
      </c>
      <c r="S202" s="37" t="e">
        <v>#REF!</v>
      </c>
      <c r="T202" s="37" t="e">
        <v>#REF!</v>
      </c>
      <c r="U202" s="37" t="e">
        <v>#REF!</v>
      </c>
      <c r="V202" s="37" t="e">
        <v>#REF!</v>
      </c>
      <c r="Y202" s="42" t="e">
        <f t="shared" si="10"/>
        <v>#VALUE!</v>
      </c>
      <c r="Z202" s="42" t="e">
        <v>#VALUE!</v>
      </c>
      <c r="AA202" s="42" t="e">
        <v>#VALUE!</v>
      </c>
      <c r="AB202" s="42" t="e">
        <v>#VALUE!</v>
      </c>
      <c r="AC202" s="42" t="e">
        <v>#VALUE!</v>
      </c>
      <c r="AD202" s="42" t="e">
        <v>#VALUE!</v>
      </c>
      <c r="AE202" s="50" t="e">
        <v>#VALUE!</v>
      </c>
      <c r="AF202" s="42" t="e">
        <v>#VALUE!</v>
      </c>
      <c r="AG202" s="42" t="e">
        <v>#VALUE!</v>
      </c>
      <c r="AH202" s="42" t="e">
        <v>#VALUE!</v>
      </c>
      <c r="AI202" s="42" t="e">
        <v>#VALUE!</v>
      </c>
      <c r="AJ202" s="42" t="e">
        <v>#VALUE!</v>
      </c>
      <c r="AK202" s="42" t="e">
        <v>#VALUE!</v>
      </c>
      <c r="AL202" s="42" t="e">
        <v>#VALUE!</v>
      </c>
      <c r="AM202" s="42" t="e">
        <v>#VALUE!</v>
      </c>
      <c r="AN202" s="42" t="e">
        <v>#VALUE!</v>
      </c>
      <c r="AP202" s="51" t="e">
        <f t="shared" si="11"/>
        <v>#VALUE!</v>
      </c>
      <c r="AQ202" s="42" t="e">
        <v>#VALUE!</v>
      </c>
      <c r="AR202" s="42" t="e">
        <v>#VALUE!</v>
      </c>
      <c r="AS202" s="42" t="e">
        <v>#VALUE!</v>
      </c>
      <c r="AT202" s="42" t="e">
        <v>#VALUE!</v>
      </c>
      <c r="AU202" s="42" t="e">
        <v>#VALUE!</v>
      </c>
      <c r="AV202" s="50" t="e">
        <v>#VALUE!</v>
      </c>
      <c r="AW202" s="42" t="e">
        <v>#VALUE!</v>
      </c>
      <c r="AX202" s="42" t="e">
        <v>#VALUE!</v>
      </c>
      <c r="AY202" s="42" t="e">
        <v>#VALUE!</v>
      </c>
      <c r="AZ202" s="42" t="e">
        <v>#VALUE!</v>
      </c>
      <c r="BA202" s="42" t="e">
        <v>#VALUE!</v>
      </c>
      <c r="BB202" s="42" t="e">
        <v>#VALUE!</v>
      </c>
      <c r="BC202" s="42" t="e">
        <v>#VALUE!</v>
      </c>
      <c r="BD202" s="42" t="e">
        <v>#VALUE!</v>
      </c>
      <c r="BE202" s="42" t="e">
        <v>#VALUE!</v>
      </c>
    </row>
    <row r="203" spans="1:57" ht="13.5" customHeight="1" x14ac:dyDescent="0.3">
      <c r="A203" s="93" t="s">
        <v>12</v>
      </c>
      <c r="B203" s="101" t="s">
        <v>19</v>
      </c>
      <c r="C203" s="95">
        <v>7</v>
      </c>
      <c r="D203" s="424" t="s">
        <v>144</v>
      </c>
      <c r="E203" s="38" t="s">
        <v>85</v>
      </c>
      <c r="F203" s="39" t="e">
        <f t="shared" si="9"/>
        <v>#REF!</v>
      </c>
      <c r="H203" s="37" t="e">
        <v>#REF!</v>
      </c>
      <c r="I203" s="37" t="e">
        <v>#REF!</v>
      </c>
      <c r="J203" s="37" t="e">
        <v>#REF!</v>
      </c>
      <c r="K203" s="37" t="e">
        <v>#REF!</v>
      </c>
      <c r="L203" s="37" t="e">
        <v>#REF!</v>
      </c>
      <c r="M203" s="37" t="e">
        <v>#REF!</v>
      </c>
      <c r="N203" s="37" t="e">
        <v>#REF!</v>
      </c>
      <c r="O203" s="37" t="e">
        <v>#REF!</v>
      </c>
      <c r="P203" s="37" t="e">
        <v>#REF!</v>
      </c>
      <c r="Q203" s="37" t="e">
        <v>#REF!</v>
      </c>
      <c r="R203" s="37" t="e">
        <v>#REF!</v>
      </c>
      <c r="S203" s="37" t="e">
        <v>#REF!</v>
      </c>
      <c r="T203" s="37" t="e">
        <v>#REF!</v>
      </c>
      <c r="U203" s="37" t="e">
        <v>#REF!</v>
      </c>
      <c r="V203" s="37" t="e">
        <v>#REF!</v>
      </c>
      <c r="Y203" s="42" t="e">
        <f t="shared" si="10"/>
        <v>#VALUE!</v>
      </c>
      <c r="Z203" s="42" t="e">
        <v>#VALUE!</v>
      </c>
      <c r="AA203" s="42" t="e">
        <v>#VALUE!</v>
      </c>
      <c r="AB203" s="42" t="e">
        <v>#VALUE!</v>
      </c>
      <c r="AC203" s="42" t="e">
        <v>#VALUE!</v>
      </c>
      <c r="AD203" s="42" t="e">
        <v>#VALUE!</v>
      </c>
      <c r="AE203" s="50" t="e">
        <v>#VALUE!</v>
      </c>
      <c r="AF203" s="42" t="e">
        <v>#VALUE!</v>
      </c>
      <c r="AG203" s="42" t="e">
        <v>#VALUE!</v>
      </c>
      <c r="AH203" s="42" t="e">
        <v>#VALUE!</v>
      </c>
      <c r="AI203" s="42" t="e">
        <v>#VALUE!</v>
      </c>
      <c r="AJ203" s="42" t="e">
        <v>#VALUE!</v>
      </c>
      <c r="AK203" s="42" t="e">
        <v>#VALUE!</v>
      </c>
      <c r="AL203" s="42" t="e">
        <v>#VALUE!</v>
      </c>
      <c r="AM203" s="42" t="e">
        <v>#VALUE!</v>
      </c>
      <c r="AN203" s="42" t="e">
        <v>#VALUE!</v>
      </c>
      <c r="AP203" s="51" t="e">
        <f t="shared" si="11"/>
        <v>#VALUE!</v>
      </c>
      <c r="AQ203" s="42" t="e">
        <v>#VALUE!</v>
      </c>
      <c r="AR203" s="42" t="e">
        <v>#VALUE!</v>
      </c>
      <c r="AS203" s="42" t="e">
        <v>#VALUE!</v>
      </c>
      <c r="AT203" s="42" t="e">
        <v>#VALUE!</v>
      </c>
      <c r="AU203" s="42" t="e">
        <v>#VALUE!</v>
      </c>
      <c r="AV203" s="50" t="e">
        <v>#VALUE!</v>
      </c>
      <c r="AW203" s="42" t="e">
        <v>#VALUE!</v>
      </c>
      <c r="AX203" s="42" t="e">
        <v>#VALUE!</v>
      </c>
      <c r="AY203" s="42" t="e">
        <v>#VALUE!</v>
      </c>
      <c r="AZ203" s="42" t="e">
        <v>#VALUE!</v>
      </c>
      <c r="BA203" s="42" t="e">
        <v>#VALUE!</v>
      </c>
      <c r="BB203" s="42" t="e">
        <v>#VALUE!</v>
      </c>
      <c r="BC203" s="42" t="e">
        <v>#VALUE!</v>
      </c>
      <c r="BD203" s="42" t="e">
        <v>#VALUE!</v>
      </c>
      <c r="BE203" s="42" t="e">
        <v>#VALUE!</v>
      </c>
    </row>
    <row r="204" spans="1:57" ht="13.5" customHeight="1" x14ac:dyDescent="0.3">
      <c r="A204" s="93" t="s">
        <v>12</v>
      </c>
      <c r="B204" s="101" t="s">
        <v>19</v>
      </c>
      <c r="C204" s="95">
        <v>8</v>
      </c>
      <c r="D204" s="424" t="s">
        <v>277</v>
      </c>
      <c r="E204" s="38" t="s">
        <v>85</v>
      </c>
      <c r="F204" s="39" t="e">
        <f t="shared" si="9"/>
        <v>#REF!</v>
      </c>
      <c r="H204" s="37" t="e">
        <v>#REF!</v>
      </c>
      <c r="I204" s="37" t="e">
        <v>#REF!</v>
      </c>
      <c r="J204" s="37" t="e">
        <v>#REF!</v>
      </c>
      <c r="K204" s="37" t="e">
        <v>#REF!</v>
      </c>
      <c r="L204" s="37" t="e">
        <v>#REF!</v>
      </c>
      <c r="M204" s="37" t="e">
        <v>#REF!</v>
      </c>
      <c r="N204" s="37" t="e">
        <v>#REF!</v>
      </c>
      <c r="O204" s="37" t="e">
        <v>#REF!</v>
      </c>
      <c r="P204" s="37" t="e">
        <v>#REF!</v>
      </c>
      <c r="Q204" s="37" t="e">
        <v>#REF!</v>
      </c>
      <c r="R204" s="37" t="e">
        <v>#REF!</v>
      </c>
      <c r="S204" s="37" t="e">
        <v>#REF!</v>
      </c>
      <c r="T204" s="37" t="e">
        <v>#REF!</v>
      </c>
      <c r="U204" s="37" t="e">
        <v>#REF!</v>
      </c>
      <c r="V204" s="37" t="e">
        <v>#REF!</v>
      </c>
      <c r="Y204" s="42" t="e">
        <f t="shared" si="10"/>
        <v>#VALUE!</v>
      </c>
      <c r="Z204" s="42" t="e">
        <v>#VALUE!</v>
      </c>
      <c r="AA204" s="42" t="e">
        <v>#VALUE!</v>
      </c>
      <c r="AB204" s="42" t="e">
        <v>#VALUE!</v>
      </c>
      <c r="AC204" s="42" t="e">
        <v>#VALUE!</v>
      </c>
      <c r="AD204" s="42" t="e">
        <v>#VALUE!</v>
      </c>
      <c r="AE204" s="50" t="e">
        <v>#VALUE!</v>
      </c>
      <c r="AF204" s="42" t="e">
        <v>#VALUE!</v>
      </c>
      <c r="AG204" s="42" t="e">
        <v>#VALUE!</v>
      </c>
      <c r="AH204" s="42" t="e">
        <v>#VALUE!</v>
      </c>
      <c r="AI204" s="42" t="e">
        <v>#VALUE!</v>
      </c>
      <c r="AJ204" s="42" t="e">
        <v>#VALUE!</v>
      </c>
      <c r="AK204" s="42" t="e">
        <v>#VALUE!</v>
      </c>
      <c r="AL204" s="42" t="e">
        <v>#VALUE!</v>
      </c>
      <c r="AM204" s="42" t="e">
        <v>#VALUE!</v>
      </c>
      <c r="AN204" s="42" t="e">
        <v>#VALUE!</v>
      </c>
      <c r="AP204" s="51" t="e">
        <f t="shared" si="11"/>
        <v>#VALUE!</v>
      </c>
      <c r="AQ204" s="42" t="e">
        <v>#VALUE!</v>
      </c>
      <c r="AR204" s="42" t="e">
        <v>#VALUE!</v>
      </c>
      <c r="AS204" s="42" t="e">
        <v>#VALUE!</v>
      </c>
      <c r="AT204" s="42" t="e">
        <v>#VALUE!</v>
      </c>
      <c r="AU204" s="42" t="e">
        <v>#VALUE!</v>
      </c>
      <c r="AV204" s="50" t="e">
        <v>#VALUE!</v>
      </c>
      <c r="AW204" s="42" t="e">
        <v>#VALUE!</v>
      </c>
      <c r="AX204" s="42" t="e">
        <v>#VALUE!</v>
      </c>
      <c r="AY204" s="42" t="e">
        <v>#VALUE!</v>
      </c>
      <c r="AZ204" s="42" t="e">
        <v>#VALUE!</v>
      </c>
      <c r="BA204" s="42" t="e">
        <v>#VALUE!</v>
      </c>
      <c r="BB204" s="42" t="e">
        <v>#VALUE!</v>
      </c>
      <c r="BC204" s="42" t="e">
        <v>#VALUE!</v>
      </c>
      <c r="BD204" s="42" t="e">
        <v>#VALUE!</v>
      </c>
      <c r="BE204" s="42" t="e">
        <v>#VALUE!</v>
      </c>
    </row>
    <row r="205" spans="1:57" ht="13.5" customHeight="1" x14ac:dyDescent="0.3">
      <c r="A205" s="93" t="s">
        <v>12</v>
      </c>
      <c r="B205" s="101" t="s">
        <v>19</v>
      </c>
      <c r="C205" s="95">
        <v>9</v>
      </c>
      <c r="D205" s="424" t="s">
        <v>355</v>
      </c>
      <c r="E205" s="38" t="s">
        <v>85</v>
      </c>
      <c r="F205" s="39" t="e">
        <f t="shared" si="9"/>
        <v>#REF!</v>
      </c>
      <c r="H205" s="37" t="e">
        <v>#REF!</v>
      </c>
      <c r="I205" s="37" t="e">
        <v>#REF!</v>
      </c>
      <c r="J205" s="37" t="e">
        <v>#REF!</v>
      </c>
      <c r="K205" s="37" t="e">
        <v>#REF!</v>
      </c>
      <c r="L205" s="37" t="e">
        <v>#REF!</v>
      </c>
      <c r="M205" s="37" t="e">
        <v>#REF!</v>
      </c>
      <c r="N205" s="37" t="e">
        <v>#REF!</v>
      </c>
      <c r="O205" s="37" t="e">
        <v>#REF!</v>
      </c>
      <c r="P205" s="37" t="e">
        <v>#REF!</v>
      </c>
      <c r="Q205" s="37" t="e">
        <v>#REF!</v>
      </c>
      <c r="R205" s="37" t="e">
        <v>#REF!</v>
      </c>
      <c r="S205" s="37" t="e">
        <v>#REF!</v>
      </c>
      <c r="T205" s="37" t="e">
        <v>#REF!</v>
      </c>
      <c r="U205" s="37" t="e">
        <v>#REF!</v>
      </c>
      <c r="V205" s="37" t="e">
        <v>#REF!</v>
      </c>
      <c r="Y205" s="42" t="e">
        <f t="shared" si="10"/>
        <v>#VALUE!</v>
      </c>
      <c r="Z205" s="42" t="e">
        <v>#VALUE!</v>
      </c>
      <c r="AA205" s="42" t="e">
        <v>#VALUE!</v>
      </c>
      <c r="AB205" s="42" t="e">
        <v>#VALUE!</v>
      </c>
      <c r="AC205" s="42" t="e">
        <v>#VALUE!</v>
      </c>
      <c r="AD205" s="42" t="e">
        <v>#VALUE!</v>
      </c>
      <c r="AE205" s="50" t="e">
        <v>#VALUE!</v>
      </c>
      <c r="AF205" s="42" t="e">
        <v>#VALUE!</v>
      </c>
      <c r="AG205" s="42" t="e">
        <v>#VALUE!</v>
      </c>
      <c r="AH205" s="42" t="e">
        <v>#VALUE!</v>
      </c>
      <c r="AI205" s="42" t="e">
        <v>#VALUE!</v>
      </c>
      <c r="AJ205" s="42" t="e">
        <v>#VALUE!</v>
      </c>
      <c r="AK205" s="42" t="e">
        <v>#VALUE!</v>
      </c>
      <c r="AL205" s="42" t="e">
        <v>#VALUE!</v>
      </c>
      <c r="AM205" s="42" t="e">
        <v>#VALUE!</v>
      </c>
      <c r="AN205" s="42" t="e">
        <v>#VALUE!</v>
      </c>
      <c r="AP205" s="51" t="e">
        <f t="shared" si="11"/>
        <v>#VALUE!</v>
      </c>
      <c r="AQ205" s="42" t="e">
        <v>#VALUE!</v>
      </c>
      <c r="AR205" s="42" t="e">
        <v>#VALUE!</v>
      </c>
      <c r="AS205" s="42" t="e">
        <v>#VALUE!</v>
      </c>
      <c r="AT205" s="42" t="e">
        <v>#VALUE!</v>
      </c>
      <c r="AU205" s="42" t="e">
        <v>#VALUE!</v>
      </c>
      <c r="AV205" s="50" t="e">
        <v>#VALUE!</v>
      </c>
      <c r="AW205" s="42" t="e">
        <v>#VALUE!</v>
      </c>
      <c r="AX205" s="42" t="e">
        <v>#VALUE!</v>
      </c>
      <c r="AY205" s="42" t="e">
        <v>#VALUE!</v>
      </c>
      <c r="AZ205" s="42" t="e">
        <v>#VALUE!</v>
      </c>
      <c r="BA205" s="42" t="e">
        <v>#VALUE!</v>
      </c>
      <c r="BB205" s="42" t="e">
        <v>#VALUE!</v>
      </c>
      <c r="BC205" s="42" t="e">
        <v>#VALUE!</v>
      </c>
      <c r="BD205" s="42" t="e">
        <v>#VALUE!</v>
      </c>
      <c r="BE205" s="42" t="e">
        <v>#VALUE!</v>
      </c>
    </row>
    <row r="206" spans="1:57" ht="13.5" customHeight="1" x14ac:dyDescent="0.3">
      <c r="A206" s="93" t="s">
        <v>12</v>
      </c>
      <c r="B206" s="101" t="s">
        <v>19</v>
      </c>
      <c r="C206" s="95">
        <v>10</v>
      </c>
      <c r="D206" s="424" t="s">
        <v>356</v>
      </c>
      <c r="E206" s="38" t="s">
        <v>85</v>
      </c>
      <c r="F206" s="39" t="e">
        <f t="shared" si="9"/>
        <v>#REF!</v>
      </c>
      <c r="H206" s="37" t="e">
        <v>#REF!</v>
      </c>
      <c r="I206" s="37" t="e">
        <v>#REF!</v>
      </c>
      <c r="J206" s="37" t="e">
        <v>#REF!</v>
      </c>
      <c r="K206" s="37" t="e">
        <v>#REF!</v>
      </c>
      <c r="L206" s="37" t="e">
        <v>#REF!</v>
      </c>
      <c r="M206" s="37" t="e">
        <v>#REF!</v>
      </c>
      <c r="N206" s="37" t="e">
        <v>#REF!</v>
      </c>
      <c r="O206" s="37" t="e">
        <v>#REF!</v>
      </c>
      <c r="P206" s="37" t="e">
        <v>#REF!</v>
      </c>
      <c r="Q206" s="37" t="e">
        <v>#REF!</v>
      </c>
      <c r="R206" s="37" t="e">
        <v>#REF!</v>
      </c>
      <c r="S206" s="37" t="e">
        <v>#REF!</v>
      </c>
      <c r="T206" s="37" t="e">
        <v>#REF!</v>
      </c>
      <c r="U206" s="37" t="e">
        <v>#REF!</v>
      </c>
      <c r="V206" s="37" t="e">
        <v>#REF!</v>
      </c>
      <c r="Y206" s="42" t="e">
        <f t="shared" si="10"/>
        <v>#VALUE!</v>
      </c>
      <c r="Z206" s="42" t="e">
        <v>#VALUE!</v>
      </c>
      <c r="AA206" s="42" t="e">
        <v>#VALUE!</v>
      </c>
      <c r="AB206" s="42" t="e">
        <v>#VALUE!</v>
      </c>
      <c r="AC206" s="42" t="e">
        <v>#VALUE!</v>
      </c>
      <c r="AD206" s="42" t="e">
        <v>#VALUE!</v>
      </c>
      <c r="AE206" s="50" t="e">
        <v>#VALUE!</v>
      </c>
      <c r="AF206" s="42" t="e">
        <v>#VALUE!</v>
      </c>
      <c r="AG206" s="42" t="e">
        <v>#VALUE!</v>
      </c>
      <c r="AH206" s="42" t="e">
        <v>#VALUE!</v>
      </c>
      <c r="AI206" s="42" t="e">
        <v>#VALUE!</v>
      </c>
      <c r="AJ206" s="42" t="e">
        <v>#VALUE!</v>
      </c>
      <c r="AK206" s="42" t="e">
        <v>#VALUE!</v>
      </c>
      <c r="AL206" s="42" t="e">
        <v>#VALUE!</v>
      </c>
      <c r="AM206" s="42" t="e">
        <v>#VALUE!</v>
      </c>
      <c r="AN206" s="42" t="e">
        <v>#VALUE!</v>
      </c>
      <c r="AP206" s="51" t="e">
        <f t="shared" si="11"/>
        <v>#VALUE!</v>
      </c>
      <c r="AQ206" s="42" t="e">
        <v>#VALUE!</v>
      </c>
      <c r="AR206" s="42" t="e">
        <v>#VALUE!</v>
      </c>
      <c r="AS206" s="42" t="e">
        <v>#VALUE!</v>
      </c>
      <c r="AT206" s="42" t="e">
        <v>#VALUE!</v>
      </c>
      <c r="AU206" s="42" t="e">
        <v>#VALUE!</v>
      </c>
      <c r="AV206" s="50" t="e">
        <v>#VALUE!</v>
      </c>
      <c r="AW206" s="42" t="e">
        <v>#VALUE!</v>
      </c>
      <c r="AX206" s="42" t="e">
        <v>#VALUE!</v>
      </c>
      <c r="AY206" s="42" t="e">
        <v>#VALUE!</v>
      </c>
      <c r="AZ206" s="42" t="e">
        <v>#VALUE!</v>
      </c>
      <c r="BA206" s="42" t="e">
        <v>#VALUE!</v>
      </c>
      <c r="BB206" s="42" t="e">
        <v>#VALUE!</v>
      </c>
      <c r="BC206" s="42" t="e">
        <v>#VALUE!</v>
      </c>
      <c r="BD206" s="42" t="e">
        <v>#VALUE!</v>
      </c>
      <c r="BE206" s="42" t="e">
        <v>#VALUE!</v>
      </c>
    </row>
    <row r="207" spans="1:57" ht="13.5" customHeight="1" x14ac:dyDescent="0.3">
      <c r="A207" s="93" t="s">
        <v>12</v>
      </c>
      <c r="B207" s="101" t="s">
        <v>19</v>
      </c>
      <c r="C207" s="95">
        <v>11</v>
      </c>
      <c r="D207" s="160"/>
      <c r="E207" s="38" t="s">
        <v>85</v>
      </c>
      <c r="F207" s="39" t="e">
        <f t="shared" si="9"/>
        <v>#REF!</v>
      </c>
      <c r="H207" s="37" t="e">
        <v>#REF!</v>
      </c>
      <c r="I207" s="37" t="e">
        <v>#REF!</v>
      </c>
      <c r="J207" s="37" t="e">
        <v>#REF!</v>
      </c>
      <c r="K207" s="37" t="e">
        <v>#REF!</v>
      </c>
      <c r="L207" s="37" t="e">
        <v>#REF!</v>
      </c>
      <c r="M207" s="37" t="e">
        <v>#REF!</v>
      </c>
      <c r="N207" s="37" t="e">
        <v>#REF!</v>
      </c>
      <c r="O207" s="37" t="e">
        <v>#REF!</v>
      </c>
      <c r="P207" s="37" t="e">
        <v>#REF!</v>
      </c>
      <c r="Q207" s="37" t="e">
        <v>#REF!</v>
      </c>
      <c r="R207" s="37" t="e">
        <v>#REF!</v>
      </c>
      <c r="S207" s="37" t="e">
        <v>#REF!</v>
      </c>
      <c r="T207" s="37" t="e">
        <v>#REF!</v>
      </c>
      <c r="U207" s="37" t="e">
        <v>#REF!</v>
      </c>
      <c r="V207" s="37" t="e">
        <v>#REF!</v>
      </c>
      <c r="Y207" s="42" t="e">
        <f t="shared" si="10"/>
        <v>#VALUE!</v>
      </c>
      <c r="Z207" s="42" t="e">
        <v>#VALUE!</v>
      </c>
      <c r="AA207" s="42" t="e">
        <v>#VALUE!</v>
      </c>
      <c r="AB207" s="42" t="e">
        <v>#VALUE!</v>
      </c>
      <c r="AC207" s="42" t="e">
        <v>#VALUE!</v>
      </c>
      <c r="AD207" s="42" t="e">
        <v>#VALUE!</v>
      </c>
      <c r="AE207" s="50" t="e">
        <v>#VALUE!</v>
      </c>
      <c r="AF207" s="42" t="e">
        <v>#VALUE!</v>
      </c>
      <c r="AG207" s="42" t="e">
        <v>#VALUE!</v>
      </c>
      <c r="AH207" s="42" t="e">
        <v>#VALUE!</v>
      </c>
      <c r="AI207" s="42" t="e">
        <v>#VALUE!</v>
      </c>
      <c r="AJ207" s="42" t="e">
        <v>#VALUE!</v>
      </c>
      <c r="AK207" s="42" t="e">
        <v>#VALUE!</v>
      </c>
      <c r="AL207" s="42" t="e">
        <v>#VALUE!</v>
      </c>
      <c r="AM207" s="42" t="e">
        <v>#VALUE!</v>
      </c>
      <c r="AN207" s="42" t="e">
        <v>#VALUE!</v>
      </c>
      <c r="AP207" s="51" t="e">
        <f t="shared" si="11"/>
        <v>#VALUE!</v>
      </c>
      <c r="AQ207" s="42" t="e">
        <v>#VALUE!</v>
      </c>
      <c r="AR207" s="42" t="e">
        <v>#VALUE!</v>
      </c>
      <c r="AS207" s="42" t="e">
        <v>#VALUE!</v>
      </c>
      <c r="AT207" s="42" t="e">
        <v>#VALUE!</v>
      </c>
      <c r="AU207" s="42" t="e">
        <v>#VALUE!</v>
      </c>
      <c r="AV207" s="50" t="e">
        <v>#VALUE!</v>
      </c>
      <c r="AW207" s="42" t="e">
        <v>#VALUE!</v>
      </c>
      <c r="AX207" s="42" t="e">
        <v>#VALUE!</v>
      </c>
      <c r="AY207" s="42" t="e">
        <v>#VALUE!</v>
      </c>
      <c r="AZ207" s="42" t="e">
        <v>#VALUE!</v>
      </c>
      <c r="BA207" s="42" t="e">
        <v>#VALUE!</v>
      </c>
      <c r="BB207" s="42" t="e">
        <v>#VALUE!</v>
      </c>
      <c r="BC207" s="42" t="e">
        <v>#VALUE!</v>
      </c>
      <c r="BD207" s="42" t="e">
        <v>#VALUE!</v>
      </c>
      <c r="BE207" s="42" t="e">
        <v>#VALUE!</v>
      </c>
    </row>
    <row r="208" spans="1:57" ht="13.5" customHeight="1" x14ac:dyDescent="0.3">
      <c r="A208" s="93" t="s">
        <v>12</v>
      </c>
      <c r="B208" s="101" t="s">
        <v>19</v>
      </c>
      <c r="C208" s="95">
        <v>12</v>
      </c>
      <c r="D208" s="160"/>
      <c r="E208" s="38" t="s">
        <v>85</v>
      </c>
      <c r="F208" s="39" t="e">
        <f t="shared" si="9"/>
        <v>#REF!</v>
      </c>
      <c r="H208" s="37" t="e">
        <v>#REF!</v>
      </c>
      <c r="I208" s="37" t="e">
        <v>#REF!</v>
      </c>
      <c r="J208" s="37" t="e">
        <v>#REF!</v>
      </c>
      <c r="K208" s="37" t="e">
        <v>#REF!</v>
      </c>
      <c r="L208" s="37" t="e">
        <v>#REF!</v>
      </c>
      <c r="M208" s="37" t="e">
        <v>#REF!</v>
      </c>
      <c r="N208" s="37" t="e">
        <v>#REF!</v>
      </c>
      <c r="O208" s="37" t="e">
        <v>#REF!</v>
      </c>
      <c r="P208" s="37" t="e">
        <v>#REF!</v>
      </c>
      <c r="Q208" s="37" t="e">
        <v>#REF!</v>
      </c>
      <c r="R208" s="37" t="e">
        <v>#REF!</v>
      </c>
      <c r="S208" s="37" t="e">
        <v>#REF!</v>
      </c>
      <c r="T208" s="37" t="e">
        <v>#REF!</v>
      </c>
      <c r="U208" s="37" t="e">
        <v>#REF!</v>
      </c>
      <c r="V208" s="37" t="e">
        <v>#REF!</v>
      </c>
      <c r="Y208" s="42" t="e">
        <f t="shared" si="10"/>
        <v>#VALUE!</v>
      </c>
      <c r="Z208" s="42" t="e">
        <v>#VALUE!</v>
      </c>
      <c r="AA208" s="42" t="e">
        <v>#VALUE!</v>
      </c>
      <c r="AB208" s="42" t="e">
        <v>#VALUE!</v>
      </c>
      <c r="AC208" s="42" t="e">
        <v>#VALUE!</v>
      </c>
      <c r="AD208" s="42" t="e">
        <v>#VALUE!</v>
      </c>
      <c r="AE208" s="50" t="e">
        <v>#VALUE!</v>
      </c>
      <c r="AF208" s="42" t="e">
        <v>#VALUE!</v>
      </c>
      <c r="AG208" s="42" t="e">
        <v>#VALUE!</v>
      </c>
      <c r="AH208" s="42" t="e">
        <v>#VALUE!</v>
      </c>
      <c r="AI208" s="42" t="e">
        <v>#VALUE!</v>
      </c>
      <c r="AJ208" s="42" t="e">
        <v>#VALUE!</v>
      </c>
      <c r="AK208" s="42" t="e">
        <v>#VALUE!</v>
      </c>
      <c r="AL208" s="42" t="e">
        <v>#VALUE!</v>
      </c>
      <c r="AM208" s="42" t="e">
        <v>#VALUE!</v>
      </c>
      <c r="AN208" s="42" t="e">
        <v>#VALUE!</v>
      </c>
      <c r="AP208" s="51" t="e">
        <f t="shared" si="11"/>
        <v>#VALUE!</v>
      </c>
      <c r="AQ208" s="42" t="e">
        <v>#VALUE!</v>
      </c>
      <c r="AR208" s="42" t="e">
        <v>#VALUE!</v>
      </c>
      <c r="AS208" s="42" t="e">
        <v>#VALUE!</v>
      </c>
      <c r="AT208" s="42" t="e">
        <v>#VALUE!</v>
      </c>
      <c r="AU208" s="42" t="e">
        <v>#VALUE!</v>
      </c>
      <c r="AV208" s="50" t="e">
        <v>#VALUE!</v>
      </c>
      <c r="AW208" s="42" t="e">
        <v>#VALUE!</v>
      </c>
      <c r="AX208" s="42" t="e">
        <v>#VALUE!</v>
      </c>
      <c r="AY208" s="42" t="e">
        <v>#VALUE!</v>
      </c>
      <c r="AZ208" s="42" t="e">
        <v>#VALUE!</v>
      </c>
      <c r="BA208" s="42" t="e">
        <v>#VALUE!</v>
      </c>
      <c r="BB208" s="42" t="e">
        <v>#VALUE!</v>
      </c>
      <c r="BC208" s="42" t="e">
        <v>#VALUE!</v>
      </c>
      <c r="BD208" s="42" t="e">
        <v>#VALUE!</v>
      </c>
      <c r="BE208" s="42" t="e">
        <v>#VALUE!</v>
      </c>
    </row>
    <row r="209" spans="1:57" ht="13.5" customHeight="1" x14ac:dyDescent="0.3">
      <c r="A209" s="93" t="s">
        <v>12</v>
      </c>
      <c r="B209" s="101" t="s">
        <v>19</v>
      </c>
      <c r="C209" s="95">
        <v>13</v>
      </c>
      <c r="D209" s="159" t="s">
        <v>87</v>
      </c>
      <c r="E209" s="38" t="s">
        <v>85</v>
      </c>
      <c r="F209" s="39" t="e">
        <f t="shared" si="9"/>
        <v>#REF!</v>
      </c>
      <c r="H209" s="37" t="e">
        <v>#REF!</v>
      </c>
      <c r="I209" s="37" t="e">
        <v>#REF!</v>
      </c>
      <c r="J209" s="37" t="e">
        <v>#REF!</v>
      </c>
      <c r="K209" s="37" t="e">
        <v>#REF!</v>
      </c>
      <c r="L209" s="37" t="e">
        <v>#REF!</v>
      </c>
      <c r="M209" s="37" t="e">
        <v>#REF!</v>
      </c>
      <c r="N209" s="37" t="e">
        <v>#REF!</v>
      </c>
      <c r="O209" s="37" t="e">
        <v>#REF!</v>
      </c>
      <c r="P209" s="37" t="e">
        <v>#REF!</v>
      </c>
      <c r="Q209" s="37" t="e">
        <v>#REF!</v>
      </c>
      <c r="R209" s="37" t="e">
        <v>#REF!</v>
      </c>
      <c r="S209" s="37" t="e">
        <v>#REF!</v>
      </c>
      <c r="T209" s="37" t="e">
        <v>#REF!</v>
      </c>
      <c r="U209" s="37" t="e">
        <v>#REF!</v>
      </c>
      <c r="V209" s="37" t="e">
        <v>#REF!</v>
      </c>
      <c r="Y209" s="42" t="e">
        <f t="shared" si="10"/>
        <v>#VALUE!</v>
      </c>
      <c r="Z209" s="42" t="e">
        <v>#VALUE!</v>
      </c>
      <c r="AA209" s="42" t="e">
        <v>#VALUE!</v>
      </c>
      <c r="AB209" s="42" t="e">
        <v>#VALUE!</v>
      </c>
      <c r="AC209" s="42" t="e">
        <v>#VALUE!</v>
      </c>
      <c r="AD209" s="42" t="e">
        <v>#VALUE!</v>
      </c>
      <c r="AE209" s="50" t="e">
        <v>#VALUE!</v>
      </c>
      <c r="AF209" s="42" t="e">
        <v>#VALUE!</v>
      </c>
      <c r="AG209" s="42" t="e">
        <v>#VALUE!</v>
      </c>
      <c r="AH209" s="42" t="e">
        <v>#VALUE!</v>
      </c>
      <c r="AI209" s="42" t="e">
        <v>#VALUE!</v>
      </c>
      <c r="AJ209" s="42" t="e">
        <v>#VALUE!</v>
      </c>
      <c r="AK209" s="42" t="e">
        <v>#VALUE!</v>
      </c>
      <c r="AL209" s="42" t="e">
        <v>#VALUE!</v>
      </c>
      <c r="AM209" s="42" t="e">
        <v>#VALUE!</v>
      </c>
      <c r="AN209" s="42" t="e">
        <v>#VALUE!</v>
      </c>
      <c r="AP209" s="51" t="e">
        <f t="shared" si="11"/>
        <v>#VALUE!</v>
      </c>
      <c r="AQ209" s="42" t="e">
        <v>#VALUE!</v>
      </c>
      <c r="AR209" s="42" t="e">
        <v>#VALUE!</v>
      </c>
      <c r="AS209" s="42" t="e">
        <v>#VALUE!</v>
      </c>
      <c r="AT209" s="42" t="e">
        <v>#VALUE!</v>
      </c>
      <c r="AU209" s="42" t="e">
        <v>#VALUE!</v>
      </c>
      <c r="AV209" s="50" t="e">
        <v>#VALUE!</v>
      </c>
      <c r="AW209" s="42" t="e">
        <v>#VALUE!</v>
      </c>
      <c r="AX209" s="42" t="e">
        <v>#VALUE!</v>
      </c>
      <c r="AY209" s="42" t="e">
        <v>#VALUE!</v>
      </c>
      <c r="AZ209" s="42" t="e">
        <v>#VALUE!</v>
      </c>
      <c r="BA209" s="42" t="e">
        <v>#VALUE!</v>
      </c>
      <c r="BB209" s="42" t="e">
        <v>#VALUE!</v>
      </c>
      <c r="BC209" s="42" t="e">
        <v>#VALUE!</v>
      </c>
      <c r="BD209" s="42" t="e">
        <v>#VALUE!</v>
      </c>
      <c r="BE209" s="42" t="e">
        <v>#VALUE!</v>
      </c>
    </row>
    <row r="210" spans="1:57" ht="13.5" customHeight="1" x14ac:dyDescent="0.3">
      <c r="A210" s="93" t="s">
        <v>12</v>
      </c>
      <c r="B210" s="101" t="s">
        <v>19</v>
      </c>
      <c r="C210" s="95">
        <v>14</v>
      </c>
      <c r="D210" s="159" t="s">
        <v>87</v>
      </c>
      <c r="E210" s="38" t="s">
        <v>85</v>
      </c>
      <c r="F210" s="39" t="e">
        <f t="shared" si="9"/>
        <v>#REF!</v>
      </c>
      <c r="H210" s="37" t="e">
        <v>#REF!</v>
      </c>
      <c r="I210" s="37" t="e">
        <v>#REF!</v>
      </c>
      <c r="J210" s="37" t="e">
        <v>#REF!</v>
      </c>
      <c r="K210" s="37" t="e">
        <v>#REF!</v>
      </c>
      <c r="L210" s="37" t="e">
        <v>#REF!</v>
      </c>
      <c r="M210" s="37" t="e">
        <v>#REF!</v>
      </c>
      <c r="N210" s="37" t="e">
        <v>#REF!</v>
      </c>
      <c r="O210" s="37" t="e">
        <v>#REF!</v>
      </c>
      <c r="P210" s="37" t="e">
        <v>#REF!</v>
      </c>
      <c r="Q210" s="37" t="e">
        <v>#REF!</v>
      </c>
      <c r="R210" s="37" t="e">
        <v>#REF!</v>
      </c>
      <c r="S210" s="37" t="e">
        <v>#REF!</v>
      </c>
      <c r="T210" s="37" t="e">
        <v>#REF!</v>
      </c>
      <c r="U210" s="37" t="e">
        <v>#REF!</v>
      </c>
      <c r="V210" s="37" t="e">
        <v>#REF!</v>
      </c>
      <c r="Y210" s="42" t="e">
        <f t="shared" si="10"/>
        <v>#VALUE!</v>
      </c>
      <c r="Z210" s="42" t="e">
        <v>#VALUE!</v>
      </c>
      <c r="AA210" s="42" t="e">
        <v>#VALUE!</v>
      </c>
      <c r="AB210" s="42" t="e">
        <v>#VALUE!</v>
      </c>
      <c r="AC210" s="42" t="e">
        <v>#VALUE!</v>
      </c>
      <c r="AD210" s="42" t="e">
        <v>#VALUE!</v>
      </c>
      <c r="AE210" s="50" t="e">
        <v>#VALUE!</v>
      </c>
      <c r="AF210" s="42" t="e">
        <v>#VALUE!</v>
      </c>
      <c r="AG210" s="42" t="e">
        <v>#VALUE!</v>
      </c>
      <c r="AH210" s="42" t="e">
        <v>#VALUE!</v>
      </c>
      <c r="AI210" s="42" t="e">
        <v>#VALUE!</v>
      </c>
      <c r="AJ210" s="42" t="e">
        <v>#VALUE!</v>
      </c>
      <c r="AK210" s="42" t="e">
        <v>#VALUE!</v>
      </c>
      <c r="AL210" s="42" t="e">
        <v>#VALUE!</v>
      </c>
      <c r="AM210" s="42" t="e">
        <v>#VALUE!</v>
      </c>
      <c r="AN210" s="42" t="e">
        <v>#VALUE!</v>
      </c>
      <c r="AP210" s="51" t="e">
        <f t="shared" si="11"/>
        <v>#VALUE!</v>
      </c>
      <c r="AQ210" s="42" t="e">
        <v>#VALUE!</v>
      </c>
      <c r="AR210" s="42" t="e">
        <v>#VALUE!</v>
      </c>
      <c r="AS210" s="42" t="e">
        <v>#VALUE!</v>
      </c>
      <c r="AT210" s="42" t="e">
        <v>#VALUE!</v>
      </c>
      <c r="AU210" s="42" t="e">
        <v>#VALUE!</v>
      </c>
      <c r="AV210" s="50" t="e">
        <v>#VALUE!</v>
      </c>
      <c r="AW210" s="42" t="e">
        <v>#VALUE!</v>
      </c>
      <c r="AX210" s="42" t="e">
        <v>#VALUE!</v>
      </c>
      <c r="AY210" s="42" t="e">
        <v>#VALUE!</v>
      </c>
      <c r="AZ210" s="42" t="e">
        <v>#VALUE!</v>
      </c>
      <c r="BA210" s="42" t="e">
        <v>#VALUE!</v>
      </c>
      <c r="BB210" s="42" t="e">
        <v>#VALUE!</v>
      </c>
      <c r="BC210" s="42" t="e">
        <v>#VALUE!</v>
      </c>
      <c r="BD210" s="42" t="e">
        <v>#VALUE!</v>
      </c>
      <c r="BE210" s="42" t="e">
        <v>#VALUE!</v>
      </c>
    </row>
    <row r="211" spans="1:57" ht="13.5" customHeight="1" x14ac:dyDescent="0.3">
      <c r="A211" s="93"/>
      <c r="B211" s="101"/>
      <c r="C211" s="93"/>
      <c r="D211" s="159"/>
      <c r="H211" s="37" t="e">
        <v>#REF!</v>
      </c>
      <c r="I211" s="37" t="e">
        <v>#REF!</v>
      </c>
      <c r="J211" s="37" t="e">
        <v>#REF!</v>
      </c>
      <c r="K211" s="37" t="e">
        <v>#REF!</v>
      </c>
      <c r="L211" s="37" t="e">
        <v>#REF!</v>
      </c>
      <c r="M211" s="37" t="e">
        <v>#REF!</v>
      </c>
      <c r="N211" s="37" t="e">
        <v>#REF!</v>
      </c>
      <c r="O211" s="37" t="e">
        <v>#REF!</v>
      </c>
      <c r="P211" s="37" t="e">
        <v>#REF!</v>
      </c>
      <c r="Q211" s="37" t="e">
        <v>#REF!</v>
      </c>
      <c r="R211" s="37" t="e">
        <v>#REF!</v>
      </c>
      <c r="S211" s="37" t="e">
        <v>#REF!</v>
      </c>
      <c r="T211" s="37" t="e">
        <v>#REF!</v>
      </c>
      <c r="U211" s="37" t="e">
        <v>#REF!</v>
      </c>
      <c r="V211" s="37" t="e">
        <v>#REF!</v>
      </c>
      <c r="Y211" s="42" t="e">
        <f t="shared" si="10"/>
        <v>#VALUE!</v>
      </c>
      <c r="Z211" s="42" t="e">
        <v>#VALUE!</v>
      </c>
      <c r="AA211" s="42" t="e">
        <v>#VALUE!</v>
      </c>
      <c r="AB211" s="42" t="e">
        <v>#VALUE!</v>
      </c>
      <c r="AC211" s="42" t="e">
        <v>#VALUE!</v>
      </c>
      <c r="AD211" s="42" t="e">
        <v>#VALUE!</v>
      </c>
      <c r="AE211" s="50" t="e">
        <v>#VALUE!</v>
      </c>
      <c r="AF211" s="42" t="e">
        <v>#VALUE!</v>
      </c>
      <c r="AG211" s="42" t="e">
        <v>#VALUE!</v>
      </c>
      <c r="AH211" s="42" t="e">
        <v>#VALUE!</v>
      </c>
      <c r="AI211" s="42" t="e">
        <v>#VALUE!</v>
      </c>
      <c r="AJ211" s="42" t="e">
        <v>#VALUE!</v>
      </c>
      <c r="AK211" s="42" t="e">
        <v>#VALUE!</v>
      </c>
      <c r="AL211" s="42" t="e">
        <v>#VALUE!</v>
      </c>
      <c r="AM211" s="42" t="e">
        <v>#VALUE!</v>
      </c>
      <c r="AN211" s="42" t="e">
        <v>#VALUE!</v>
      </c>
      <c r="AP211" s="51" t="e">
        <f t="shared" si="11"/>
        <v>#VALUE!</v>
      </c>
      <c r="AQ211" s="42" t="e">
        <v>#VALUE!</v>
      </c>
      <c r="AR211" s="42" t="e">
        <v>#VALUE!</v>
      </c>
      <c r="AS211" s="42" t="e">
        <v>#VALUE!</v>
      </c>
      <c r="AT211" s="42" t="e">
        <v>#VALUE!</v>
      </c>
      <c r="AU211" s="42" t="e">
        <v>#VALUE!</v>
      </c>
      <c r="AV211" s="50" t="e">
        <v>#VALUE!</v>
      </c>
      <c r="AW211" s="42" t="e">
        <v>#VALUE!</v>
      </c>
      <c r="AX211" s="42" t="e">
        <v>#VALUE!</v>
      </c>
      <c r="AY211" s="42" t="e">
        <v>#VALUE!</v>
      </c>
      <c r="AZ211" s="42" t="e">
        <v>#VALUE!</v>
      </c>
      <c r="BA211" s="42" t="e">
        <v>#VALUE!</v>
      </c>
      <c r="BB211" s="42" t="e">
        <v>#VALUE!</v>
      </c>
      <c r="BC211" s="42" t="e">
        <v>#VALUE!</v>
      </c>
      <c r="BD211" s="42" t="e">
        <v>#VALUE!</v>
      </c>
      <c r="BE211" s="42" t="e">
        <v>#VALUE!</v>
      </c>
    </row>
    <row r="212" spans="1:57" ht="13.5" customHeight="1" x14ac:dyDescent="0.3">
      <c r="A212" s="98" t="s">
        <v>12</v>
      </c>
      <c r="B212" s="99" t="s">
        <v>31</v>
      </c>
      <c r="C212" s="93"/>
      <c r="D212" s="159" t="s">
        <v>87</v>
      </c>
      <c r="E212" s="38" t="s">
        <v>85</v>
      </c>
      <c r="F212" s="39" t="e">
        <f t="shared" ref="F212:F226" si="12">SUM(H212:V212)</f>
        <v>#REF!</v>
      </c>
      <c r="H212" s="37" t="e">
        <v>#REF!</v>
      </c>
      <c r="I212" s="37" t="e">
        <v>#REF!</v>
      </c>
      <c r="J212" s="37" t="e">
        <v>#REF!</v>
      </c>
      <c r="K212" s="37" t="e">
        <v>#REF!</v>
      </c>
      <c r="L212" s="37" t="e">
        <v>#REF!</v>
      </c>
      <c r="M212" s="37" t="e">
        <v>#REF!</v>
      </c>
      <c r="N212" s="37" t="e">
        <v>#REF!</v>
      </c>
      <c r="O212" s="37" t="e">
        <v>#REF!</v>
      </c>
      <c r="P212" s="37" t="e">
        <v>#REF!</v>
      </c>
      <c r="Q212" s="37" t="e">
        <v>#REF!</v>
      </c>
      <c r="R212" s="37" t="e">
        <v>#REF!</v>
      </c>
      <c r="S212" s="37" t="e">
        <v>#REF!</v>
      </c>
      <c r="T212" s="37" t="e">
        <v>#REF!</v>
      </c>
      <c r="U212" s="37" t="e">
        <v>#REF!</v>
      </c>
      <c r="V212" s="37" t="e">
        <v>#REF!</v>
      </c>
      <c r="Y212" s="42" t="e">
        <f t="shared" si="10"/>
        <v>#VALUE!</v>
      </c>
      <c r="Z212" s="42" t="e">
        <v>#VALUE!</v>
      </c>
      <c r="AA212" s="42" t="e">
        <v>#VALUE!</v>
      </c>
      <c r="AB212" s="42" t="e">
        <v>#VALUE!</v>
      </c>
      <c r="AC212" s="42" t="e">
        <v>#VALUE!</v>
      </c>
      <c r="AD212" s="42" t="e">
        <v>#VALUE!</v>
      </c>
      <c r="AE212" s="50" t="e">
        <v>#VALUE!</v>
      </c>
      <c r="AF212" s="42" t="e">
        <v>#VALUE!</v>
      </c>
      <c r="AG212" s="42" t="e">
        <v>#VALUE!</v>
      </c>
      <c r="AH212" s="42" t="e">
        <v>#VALUE!</v>
      </c>
      <c r="AI212" s="42" t="e">
        <v>#VALUE!</v>
      </c>
      <c r="AJ212" s="42" t="e">
        <v>#VALUE!</v>
      </c>
      <c r="AK212" s="42" t="e">
        <v>#VALUE!</v>
      </c>
      <c r="AL212" s="42" t="e">
        <v>#VALUE!</v>
      </c>
      <c r="AM212" s="42" t="e">
        <v>#VALUE!</v>
      </c>
      <c r="AN212" s="42" t="e">
        <v>#VALUE!</v>
      </c>
      <c r="AP212" s="51" t="e">
        <f t="shared" si="11"/>
        <v>#VALUE!</v>
      </c>
      <c r="AQ212" s="42" t="e">
        <v>#VALUE!</v>
      </c>
      <c r="AR212" s="42" t="e">
        <v>#VALUE!</v>
      </c>
      <c r="AS212" s="42" t="e">
        <v>#VALUE!</v>
      </c>
      <c r="AT212" s="42" t="e">
        <v>#VALUE!</v>
      </c>
      <c r="AU212" s="42" t="e">
        <v>#VALUE!</v>
      </c>
      <c r="AV212" s="50" t="e">
        <v>#VALUE!</v>
      </c>
      <c r="AW212" s="42" t="e">
        <v>#VALUE!</v>
      </c>
      <c r="AX212" s="42" t="e">
        <v>#VALUE!</v>
      </c>
      <c r="AY212" s="42" t="e">
        <v>#VALUE!</v>
      </c>
      <c r="AZ212" s="42" t="e">
        <v>#VALUE!</v>
      </c>
      <c r="BA212" s="42" t="e">
        <v>#VALUE!</v>
      </c>
      <c r="BB212" s="42" t="e">
        <v>#VALUE!</v>
      </c>
      <c r="BC212" s="42" t="e">
        <v>#VALUE!</v>
      </c>
      <c r="BD212" s="42" t="e">
        <v>#VALUE!</v>
      </c>
      <c r="BE212" s="42" t="e">
        <v>#VALUE!</v>
      </c>
    </row>
    <row r="213" spans="1:57" ht="13.5" customHeight="1" x14ac:dyDescent="0.3">
      <c r="A213" s="93" t="s">
        <v>12</v>
      </c>
      <c r="B213" s="101" t="s">
        <v>31</v>
      </c>
      <c r="C213" s="95">
        <v>1</v>
      </c>
      <c r="D213" s="425" t="s">
        <v>122</v>
      </c>
      <c r="E213" s="38" t="s">
        <v>85</v>
      </c>
      <c r="F213" s="39" t="e">
        <f t="shared" si="12"/>
        <v>#REF!</v>
      </c>
      <c r="H213" s="37" t="e">
        <v>#REF!</v>
      </c>
      <c r="I213" s="37" t="e">
        <v>#REF!</v>
      </c>
      <c r="J213" s="37" t="e">
        <v>#REF!</v>
      </c>
      <c r="K213" s="37" t="e">
        <v>#REF!</v>
      </c>
      <c r="L213" s="37" t="e">
        <v>#REF!</v>
      </c>
      <c r="M213" s="37" t="e">
        <v>#REF!</v>
      </c>
      <c r="N213" s="37" t="e">
        <v>#REF!</v>
      </c>
      <c r="O213" s="37" t="e">
        <v>#REF!</v>
      </c>
      <c r="P213" s="37" t="e">
        <v>#REF!</v>
      </c>
      <c r="Q213" s="37" t="e">
        <v>#REF!</v>
      </c>
      <c r="R213" s="37" t="e">
        <v>#REF!</v>
      </c>
      <c r="S213" s="37" t="e">
        <v>#REF!</v>
      </c>
      <c r="T213" s="37" t="e">
        <v>#REF!</v>
      </c>
      <c r="U213" s="37" t="e">
        <v>#REF!</v>
      </c>
      <c r="V213" s="37" t="e">
        <v>#REF!</v>
      </c>
      <c r="Y213" s="42" t="e">
        <f t="shared" si="10"/>
        <v>#VALUE!</v>
      </c>
      <c r="Z213" s="42" t="e">
        <v>#VALUE!</v>
      </c>
      <c r="AA213" s="42" t="e">
        <v>#VALUE!</v>
      </c>
      <c r="AB213" s="42" t="e">
        <v>#VALUE!</v>
      </c>
      <c r="AC213" s="42" t="e">
        <v>#VALUE!</v>
      </c>
      <c r="AD213" s="42" t="e">
        <v>#VALUE!</v>
      </c>
      <c r="AE213" s="50" t="e">
        <v>#VALUE!</v>
      </c>
      <c r="AF213" s="42" t="e">
        <v>#VALUE!</v>
      </c>
      <c r="AG213" s="42" t="e">
        <v>#VALUE!</v>
      </c>
      <c r="AH213" s="42" t="e">
        <v>#VALUE!</v>
      </c>
      <c r="AI213" s="42" t="e">
        <v>#VALUE!</v>
      </c>
      <c r="AJ213" s="42" t="e">
        <v>#VALUE!</v>
      </c>
      <c r="AK213" s="42" t="e">
        <v>#VALUE!</v>
      </c>
      <c r="AL213" s="42" t="e">
        <v>#VALUE!</v>
      </c>
      <c r="AM213" s="42" t="e">
        <v>#VALUE!</v>
      </c>
      <c r="AN213" s="42" t="e">
        <v>#VALUE!</v>
      </c>
      <c r="AP213" s="51" t="e">
        <f t="shared" si="11"/>
        <v>#VALUE!</v>
      </c>
      <c r="AQ213" s="42" t="e">
        <v>#VALUE!</v>
      </c>
      <c r="AR213" s="42" t="e">
        <v>#VALUE!</v>
      </c>
      <c r="AS213" s="42" t="e">
        <v>#VALUE!</v>
      </c>
      <c r="AT213" s="42" t="e">
        <v>#VALUE!</v>
      </c>
      <c r="AU213" s="42" t="e">
        <v>#VALUE!</v>
      </c>
      <c r="AV213" s="50" t="e">
        <v>#VALUE!</v>
      </c>
      <c r="AW213" s="42" t="e">
        <v>#VALUE!</v>
      </c>
      <c r="AX213" s="42" t="e">
        <v>#VALUE!</v>
      </c>
      <c r="AY213" s="42" t="e">
        <v>#VALUE!</v>
      </c>
      <c r="AZ213" s="42" t="e">
        <v>#VALUE!</v>
      </c>
      <c r="BA213" s="42" t="e">
        <v>#VALUE!</v>
      </c>
      <c r="BB213" s="42" t="e">
        <v>#VALUE!</v>
      </c>
      <c r="BC213" s="42" t="e">
        <v>#VALUE!</v>
      </c>
      <c r="BD213" s="42" t="e">
        <v>#VALUE!</v>
      </c>
      <c r="BE213" s="42" t="e">
        <v>#VALUE!</v>
      </c>
    </row>
    <row r="214" spans="1:57" ht="13.5" customHeight="1" x14ac:dyDescent="0.3">
      <c r="A214" s="93" t="s">
        <v>12</v>
      </c>
      <c r="B214" s="101" t="s">
        <v>31</v>
      </c>
      <c r="C214" s="95">
        <v>2</v>
      </c>
      <c r="D214" s="425" t="s">
        <v>125</v>
      </c>
      <c r="E214" s="38" t="s">
        <v>85</v>
      </c>
      <c r="F214" s="39" t="e">
        <f t="shared" si="12"/>
        <v>#REF!</v>
      </c>
      <c r="H214" s="37" t="e">
        <v>#REF!</v>
      </c>
      <c r="I214" s="37" t="e">
        <v>#REF!</v>
      </c>
      <c r="J214" s="37" t="e">
        <v>#REF!</v>
      </c>
      <c r="K214" s="37" t="e">
        <v>#REF!</v>
      </c>
      <c r="L214" s="37" t="e">
        <v>#REF!</v>
      </c>
      <c r="M214" s="37" t="e">
        <v>#REF!</v>
      </c>
      <c r="N214" s="37" t="e">
        <v>#REF!</v>
      </c>
      <c r="O214" s="37" t="e">
        <v>#REF!</v>
      </c>
      <c r="P214" s="37" t="e">
        <v>#REF!</v>
      </c>
      <c r="Q214" s="37" t="e">
        <v>#REF!</v>
      </c>
      <c r="R214" s="37" t="e">
        <v>#REF!</v>
      </c>
      <c r="S214" s="37" t="e">
        <v>#REF!</v>
      </c>
      <c r="T214" s="37" t="e">
        <v>#REF!</v>
      </c>
      <c r="U214" s="37" t="e">
        <v>#REF!</v>
      </c>
      <c r="V214" s="37" t="e">
        <v>#REF!</v>
      </c>
      <c r="Y214" s="42" t="e">
        <f t="shared" si="10"/>
        <v>#VALUE!</v>
      </c>
      <c r="Z214" s="42" t="e">
        <v>#VALUE!</v>
      </c>
      <c r="AA214" s="42" t="e">
        <v>#VALUE!</v>
      </c>
      <c r="AB214" s="42" t="e">
        <v>#VALUE!</v>
      </c>
      <c r="AC214" s="42" t="e">
        <v>#VALUE!</v>
      </c>
      <c r="AD214" s="42" t="e">
        <v>#VALUE!</v>
      </c>
      <c r="AE214" s="50" t="e">
        <v>#VALUE!</v>
      </c>
      <c r="AF214" s="42" t="e">
        <v>#VALUE!</v>
      </c>
      <c r="AG214" s="42" t="e">
        <v>#VALUE!</v>
      </c>
      <c r="AH214" s="42" t="e">
        <v>#VALUE!</v>
      </c>
      <c r="AI214" s="42" t="e">
        <v>#VALUE!</v>
      </c>
      <c r="AJ214" s="42" t="e">
        <v>#VALUE!</v>
      </c>
      <c r="AK214" s="42" t="e">
        <v>#VALUE!</v>
      </c>
      <c r="AL214" s="42" t="e">
        <v>#VALUE!</v>
      </c>
      <c r="AM214" s="42" t="e">
        <v>#VALUE!</v>
      </c>
      <c r="AN214" s="42" t="e">
        <v>#VALUE!</v>
      </c>
      <c r="AP214" s="51" t="e">
        <f t="shared" si="11"/>
        <v>#VALUE!</v>
      </c>
      <c r="AQ214" s="42" t="e">
        <v>#VALUE!</v>
      </c>
      <c r="AR214" s="42" t="e">
        <v>#VALUE!</v>
      </c>
      <c r="AS214" s="42" t="e">
        <v>#VALUE!</v>
      </c>
      <c r="AT214" s="42" t="e">
        <v>#VALUE!</v>
      </c>
      <c r="AU214" s="42" t="e">
        <v>#VALUE!</v>
      </c>
      <c r="AV214" s="50" t="e">
        <v>#VALUE!</v>
      </c>
      <c r="AW214" s="42" t="e">
        <v>#VALUE!</v>
      </c>
      <c r="AX214" s="42" t="e">
        <v>#VALUE!</v>
      </c>
      <c r="AY214" s="42" t="e">
        <v>#VALUE!</v>
      </c>
      <c r="AZ214" s="42" t="e">
        <v>#VALUE!</v>
      </c>
      <c r="BA214" s="42" t="e">
        <v>#VALUE!</v>
      </c>
      <c r="BB214" s="42" t="e">
        <v>#VALUE!</v>
      </c>
      <c r="BC214" s="42" t="e">
        <v>#VALUE!</v>
      </c>
      <c r="BD214" s="42" t="e">
        <v>#VALUE!</v>
      </c>
      <c r="BE214" s="42" t="e">
        <v>#VALUE!</v>
      </c>
    </row>
    <row r="215" spans="1:57" ht="13.5" customHeight="1" x14ac:dyDescent="0.3">
      <c r="A215" s="93" t="s">
        <v>12</v>
      </c>
      <c r="B215" s="101" t="s">
        <v>31</v>
      </c>
      <c r="C215" s="95">
        <v>3</v>
      </c>
      <c r="D215" s="425" t="s">
        <v>96</v>
      </c>
      <c r="E215" s="38" t="s">
        <v>85</v>
      </c>
      <c r="F215" s="39" t="e">
        <f t="shared" si="12"/>
        <v>#REF!</v>
      </c>
      <c r="H215" s="37" t="e">
        <v>#REF!</v>
      </c>
      <c r="I215" s="37" t="e">
        <v>#REF!</v>
      </c>
      <c r="J215" s="37" t="e">
        <v>#REF!</v>
      </c>
      <c r="K215" s="37" t="e">
        <v>#REF!</v>
      </c>
      <c r="L215" s="37" t="e">
        <v>#REF!</v>
      </c>
      <c r="M215" s="37" t="e">
        <v>#REF!</v>
      </c>
      <c r="N215" s="37" t="e">
        <v>#REF!</v>
      </c>
      <c r="O215" s="37" t="e">
        <v>#REF!</v>
      </c>
      <c r="P215" s="37" t="e">
        <v>#REF!</v>
      </c>
      <c r="Q215" s="37" t="e">
        <v>#REF!</v>
      </c>
      <c r="R215" s="37" t="e">
        <v>#REF!</v>
      </c>
      <c r="S215" s="37" t="e">
        <v>#REF!</v>
      </c>
      <c r="T215" s="37" t="e">
        <v>#REF!</v>
      </c>
      <c r="U215" s="37" t="e">
        <v>#REF!</v>
      </c>
      <c r="V215" s="37" t="e">
        <v>#REF!</v>
      </c>
      <c r="Y215" s="42" t="e">
        <f t="shared" si="10"/>
        <v>#VALUE!</v>
      </c>
      <c r="Z215" s="42" t="e">
        <v>#VALUE!</v>
      </c>
      <c r="AA215" s="42" t="e">
        <v>#VALUE!</v>
      </c>
      <c r="AB215" s="42" t="e">
        <v>#VALUE!</v>
      </c>
      <c r="AC215" s="42" t="e">
        <v>#VALUE!</v>
      </c>
      <c r="AD215" s="42" t="e">
        <v>#VALUE!</v>
      </c>
      <c r="AE215" s="50" t="e">
        <v>#VALUE!</v>
      </c>
      <c r="AF215" s="42" t="e">
        <v>#VALUE!</v>
      </c>
      <c r="AG215" s="42" t="e">
        <v>#VALUE!</v>
      </c>
      <c r="AH215" s="42" t="e">
        <v>#VALUE!</v>
      </c>
      <c r="AI215" s="42" t="e">
        <v>#VALUE!</v>
      </c>
      <c r="AJ215" s="42" t="e">
        <v>#VALUE!</v>
      </c>
      <c r="AK215" s="42" t="e">
        <v>#VALUE!</v>
      </c>
      <c r="AL215" s="42" t="e">
        <v>#VALUE!</v>
      </c>
      <c r="AM215" s="42" t="e">
        <v>#VALUE!</v>
      </c>
      <c r="AN215" s="42" t="e">
        <v>#VALUE!</v>
      </c>
      <c r="AP215" s="51" t="e">
        <f t="shared" si="11"/>
        <v>#VALUE!</v>
      </c>
      <c r="AQ215" s="42" t="e">
        <v>#VALUE!</v>
      </c>
      <c r="AR215" s="42" t="e">
        <v>#VALUE!</v>
      </c>
      <c r="AS215" s="42" t="e">
        <v>#VALUE!</v>
      </c>
      <c r="AT215" s="42" t="e">
        <v>#VALUE!</v>
      </c>
      <c r="AU215" s="42" t="e">
        <v>#VALUE!</v>
      </c>
      <c r="AV215" s="50" t="e">
        <v>#VALUE!</v>
      </c>
      <c r="AW215" s="42" t="e">
        <v>#VALUE!</v>
      </c>
      <c r="AX215" s="42" t="e">
        <v>#VALUE!</v>
      </c>
      <c r="AY215" s="42" t="e">
        <v>#VALUE!</v>
      </c>
      <c r="AZ215" s="42" t="e">
        <v>#VALUE!</v>
      </c>
      <c r="BA215" s="42" t="e">
        <v>#VALUE!</v>
      </c>
      <c r="BB215" s="42" t="e">
        <v>#VALUE!</v>
      </c>
      <c r="BC215" s="42" t="e">
        <v>#VALUE!</v>
      </c>
      <c r="BD215" s="42" t="e">
        <v>#VALUE!</v>
      </c>
      <c r="BE215" s="42" t="e">
        <v>#VALUE!</v>
      </c>
    </row>
    <row r="216" spans="1:57" ht="13.5" customHeight="1" x14ac:dyDescent="0.3">
      <c r="A216" s="93" t="s">
        <v>12</v>
      </c>
      <c r="B216" s="101" t="s">
        <v>31</v>
      </c>
      <c r="C216" s="95">
        <v>4</v>
      </c>
      <c r="D216" s="425" t="s">
        <v>123</v>
      </c>
      <c r="E216" s="38" t="s">
        <v>85</v>
      </c>
      <c r="F216" s="39" t="e">
        <f t="shared" si="12"/>
        <v>#REF!</v>
      </c>
      <c r="H216" s="37" t="e">
        <v>#REF!</v>
      </c>
      <c r="I216" s="37" t="e">
        <v>#REF!</v>
      </c>
      <c r="J216" s="37" t="e">
        <v>#REF!</v>
      </c>
      <c r="K216" s="37" t="e">
        <v>#REF!</v>
      </c>
      <c r="L216" s="37" t="e">
        <v>#REF!</v>
      </c>
      <c r="M216" s="37" t="e">
        <v>#REF!</v>
      </c>
      <c r="N216" s="37" t="e">
        <v>#REF!</v>
      </c>
      <c r="O216" s="37" t="e">
        <v>#REF!</v>
      </c>
      <c r="P216" s="37" t="e">
        <v>#REF!</v>
      </c>
      <c r="Q216" s="37" t="e">
        <v>#REF!</v>
      </c>
      <c r="R216" s="37" t="e">
        <v>#REF!</v>
      </c>
      <c r="S216" s="37" t="e">
        <v>#REF!</v>
      </c>
      <c r="T216" s="37" t="e">
        <v>#REF!</v>
      </c>
      <c r="U216" s="37" t="e">
        <v>#REF!</v>
      </c>
      <c r="V216" s="37" t="e">
        <v>#REF!</v>
      </c>
      <c r="Y216" s="42" t="e">
        <f t="shared" si="10"/>
        <v>#VALUE!</v>
      </c>
      <c r="Z216" s="42" t="e">
        <v>#VALUE!</v>
      </c>
      <c r="AA216" s="42" t="e">
        <v>#VALUE!</v>
      </c>
      <c r="AB216" s="42" t="e">
        <v>#VALUE!</v>
      </c>
      <c r="AC216" s="42" t="e">
        <v>#VALUE!</v>
      </c>
      <c r="AD216" s="42" t="e">
        <v>#VALUE!</v>
      </c>
      <c r="AE216" s="50" t="e">
        <v>#VALUE!</v>
      </c>
      <c r="AF216" s="42" t="e">
        <v>#VALUE!</v>
      </c>
      <c r="AG216" s="42" t="e">
        <v>#VALUE!</v>
      </c>
      <c r="AH216" s="42" t="e">
        <v>#VALUE!</v>
      </c>
      <c r="AI216" s="42" t="e">
        <v>#VALUE!</v>
      </c>
      <c r="AJ216" s="42" t="e">
        <v>#VALUE!</v>
      </c>
      <c r="AK216" s="42" t="e">
        <v>#VALUE!</v>
      </c>
      <c r="AL216" s="42" t="e">
        <v>#VALUE!</v>
      </c>
      <c r="AM216" s="42" t="e">
        <v>#VALUE!</v>
      </c>
      <c r="AN216" s="42" t="e">
        <v>#VALUE!</v>
      </c>
      <c r="AP216" s="51" t="e">
        <f t="shared" si="11"/>
        <v>#VALUE!</v>
      </c>
      <c r="AQ216" s="42" t="e">
        <v>#VALUE!</v>
      </c>
      <c r="AR216" s="42" t="e">
        <v>#VALUE!</v>
      </c>
      <c r="AS216" s="42" t="e">
        <v>#VALUE!</v>
      </c>
      <c r="AT216" s="42" t="e">
        <v>#VALUE!</v>
      </c>
      <c r="AU216" s="42" t="e">
        <v>#VALUE!</v>
      </c>
      <c r="AV216" s="50" t="e">
        <v>#VALUE!</v>
      </c>
      <c r="AW216" s="42" t="e">
        <v>#VALUE!</v>
      </c>
      <c r="AX216" s="42" t="e">
        <v>#VALUE!</v>
      </c>
      <c r="AY216" s="42" t="e">
        <v>#VALUE!</v>
      </c>
      <c r="AZ216" s="42" t="e">
        <v>#VALUE!</v>
      </c>
      <c r="BA216" s="42" t="e">
        <v>#VALUE!</v>
      </c>
      <c r="BB216" s="42" t="e">
        <v>#VALUE!</v>
      </c>
      <c r="BC216" s="42" t="e">
        <v>#VALUE!</v>
      </c>
      <c r="BD216" s="42" t="e">
        <v>#VALUE!</v>
      </c>
      <c r="BE216" s="42" t="e">
        <v>#VALUE!</v>
      </c>
    </row>
    <row r="217" spans="1:57" ht="13.5" customHeight="1" x14ac:dyDescent="0.3">
      <c r="A217" s="93" t="s">
        <v>12</v>
      </c>
      <c r="B217" s="101" t="s">
        <v>31</v>
      </c>
      <c r="C217" s="95">
        <v>5</v>
      </c>
      <c r="D217" s="425" t="s">
        <v>128</v>
      </c>
      <c r="E217" s="38" t="s">
        <v>85</v>
      </c>
      <c r="F217" s="39" t="e">
        <f t="shared" si="12"/>
        <v>#REF!</v>
      </c>
      <c r="H217" s="37" t="e">
        <v>#REF!</v>
      </c>
      <c r="I217" s="37" t="e">
        <v>#REF!</v>
      </c>
      <c r="J217" s="37" t="e">
        <v>#REF!</v>
      </c>
      <c r="K217" s="37" t="e">
        <v>#REF!</v>
      </c>
      <c r="L217" s="37" t="e">
        <v>#REF!</v>
      </c>
      <c r="M217" s="37" t="e">
        <v>#REF!</v>
      </c>
      <c r="N217" s="37" t="e">
        <v>#REF!</v>
      </c>
      <c r="O217" s="37" t="e">
        <v>#REF!</v>
      </c>
      <c r="P217" s="37" t="e">
        <v>#REF!</v>
      </c>
      <c r="Q217" s="37" t="e">
        <v>#REF!</v>
      </c>
      <c r="R217" s="37" t="e">
        <v>#REF!</v>
      </c>
      <c r="S217" s="37" t="e">
        <v>#REF!</v>
      </c>
      <c r="T217" s="37" t="e">
        <v>#REF!</v>
      </c>
      <c r="U217" s="37" t="e">
        <v>#REF!</v>
      </c>
      <c r="V217" s="37" t="e">
        <v>#REF!</v>
      </c>
      <c r="Y217" s="42" t="e">
        <f t="shared" si="10"/>
        <v>#VALUE!</v>
      </c>
      <c r="Z217" s="42" t="e">
        <v>#VALUE!</v>
      </c>
      <c r="AA217" s="42" t="e">
        <v>#VALUE!</v>
      </c>
      <c r="AB217" s="42" t="e">
        <v>#VALUE!</v>
      </c>
      <c r="AC217" s="42" t="e">
        <v>#VALUE!</v>
      </c>
      <c r="AD217" s="42" t="e">
        <v>#VALUE!</v>
      </c>
      <c r="AE217" s="50" t="e">
        <v>#VALUE!</v>
      </c>
      <c r="AF217" s="42" t="e">
        <v>#VALUE!</v>
      </c>
      <c r="AG217" s="42" t="e">
        <v>#VALUE!</v>
      </c>
      <c r="AH217" s="42" t="e">
        <v>#VALUE!</v>
      </c>
      <c r="AI217" s="42" t="e">
        <v>#VALUE!</v>
      </c>
      <c r="AJ217" s="42" t="e">
        <v>#VALUE!</v>
      </c>
      <c r="AK217" s="42" t="e">
        <v>#VALUE!</v>
      </c>
      <c r="AL217" s="42" t="e">
        <v>#VALUE!</v>
      </c>
      <c r="AM217" s="42" t="e">
        <v>#VALUE!</v>
      </c>
      <c r="AN217" s="42" t="e">
        <v>#VALUE!</v>
      </c>
      <c r="AP217" s="51" t="e">
        <f t="shared" si="11"/>
        <v>#VALUE!</v>
      </c>
      <c r="AQ217" s="42" t="e">
        <v>#VALUE!</v>
      </c>
      <c r="AR217" s="42" t="e">
        <v>#VALUE!</v>
      </c>
      <c r="AS217" s="42" t="e">
        <v>#VALUE!</v>
      </c>
      <c r="AT217" s="42" t="e">
        <v>#VALUE!</v>
      </c>
      <c r="AU217" s="42" t="e">
        <v>#VALUE!</v>
      </c>
      <c r="AV217" s="50" t="e">
        <v>#VALUE!</v>
      </c>
      <c r="AW217" s="42" t="e">
        <v>#VALUE!</v>
      </c>
      <c r="AX217" s="42" t="e">
        <v>#VALUE!</v>
      </c>
      <c r="AY217" s="42" t="e">
        <v>#VALUE!</v>
      </c>
      <c r="AZ217" s="42" t="e">
        <v>#VALUE!</v>
      </c>
      <c r="BA217" s="42" t="e">
        <v>#VALUE!</v>
      </c>
      <c r="BB217" s="42" t="e">
        <v>#VALUE!</v>
      </c>
      <c r="BC217" s="42" t="e">
        <v>#VALUE!</v>
      </c>
      <c r="BD217" s="42" t="e">
        <v>#VALUE!</v>
      </c>
      <c r="BE217" s="42" t="e">
        <v>#VALUE!</v>
      </c>
    </row>
    <row r="218" spans="1:57" ht="13.5" customHeight="1" x14ac:dyDescent="0.3">
      <c r="A218" s="93" t="s">
        <v>12</v>
      </c>
      <c r="B218" s="101" t="s">
        <v>31</v>
      </c>
      <c r="C218" s="95">
        <v>6</v>
      </c>
      <c r="D218" s="425" t="s">
        <v>129</v>
      </c>
      <c r="E218" s="38" t="s">
        <v>85</v>
      </c>
      <c r="F218" s="39" t="e">
        <f t="shared" si="12"/>
        <v>#REF!</v>
      </c>
      <c r="H218" s="37" t="e">
        <v>#REF!</v>
      </c>
      <c r="I218" s="37" t="e">
        <v>#REF!</v>
      </c>
      <c r="J218" s="37" t="e">
        <v>#REF!</v>
      </c>
      <c r="K218" s="37" t="e">
        <v>#REF!</v>
      </c>
      <c r="L218" s="37" t="e">
        <v>#REF!</v>
      </c>
      <c r="M218" s="37" t="e">
        <v>#REF!</v>
      </c>
      <c r="N218" s="37" t="e">
        <v>#REF!</v>
      </c>
      <c r="O218" s="37" t="e">
        <v>#REF!</v>
      </c>
      <c r="P218" s="37" t="e">
        <v>#REF!</v>
      </c>
      <c r="Q218" s="37" t="e">
        <v>#REF!</v>
      </c>
      <c r="R218" s="37" t="e">
        <v>#REF!</v>
      </c>
      <c r="S218" s="37" t="e">
        <v>#REF!</v>
      </c>
      <c r="T218" s="37" t="e">
        <v>#REF!</v>
      </c>
      <c r="U218" s="37" t="e">
        <v>#REF!</v>
      </c>
      <c r="V218" s="37" t="e">
        <v>#REF!</v>
      </c>
      <c r="Y218" s="42" t="e">
        <f t="shared" si="10"/>
        <v>#VALUE!</v>
      </c>
      <c r="Z218" s="42" t="e">
        <v>#VALUE!</v>
      </c>
      <c r="AA218" s="42" t="e">
        <v>#VALUE!</v>
      </c>
      <c r="AB218" s="42" t="e">
        <v>#VALUE!</v>
      </c>
      <c r="AC218" s="42" t="e">
        <v>#VALUE!</v>
      </c>
      <c r="AD218" s="42" t="e">
        <v>#VALUE!</v>
      </c>
      <c r="AE218" s="50" t="e">
        <v>#VALUE!</v>
      </c>
      <c r="AF218" s="42" t="e">
        <v>#VALUE!</v>
      </c>
      <c r="AG218" s="42" t="e">
        <v>#VALUE!</v>
      </c>
      <c r="AH218" s="42" t="e">
        <v>#VALUE!</v>
      </c>
      <c r="AI218" s="42" t="e">
        <v>#VALUE!</v>
      </c>
      <c r="AJ218" s="42" t="e">
        <v>#VALUE!</v>
      </c>
      <c r="AK218" s="42" t="e">
        <v>#VALUE!</v>
      </c>
      <c r="AL218" s="42" t="e">
        <v>#VALUE!</v>
      </c>
      <c r="AM218" s="42" t="e">
        <v>#VALUE!</v>
      </c>
      <c r="AN218" s="42" t="e">
        <v>#VALUE!</v>
      </c>
      <c r="AP218" s="51" t="e">
        <f t="shared" si="11"/>
        <v>#VALUE!</v>
      </c>
      <c r="AQ218" s="42" t="e">
        <v>#VALUE!</v>
      </c>
      <c r="AR218" s="42" t="e">
        <v>#VALUE!</v>
      </c>
      <c r="AS218" s="42" t="e">
        <v>#VALUE!</v>
      </c>
      <c r="AT218" s="42" t="e">
        <v>#VALUE!</v>
      </c>
      <c r="AU218" s="42" t="e">
        <v>#VALUE!</v>
      </c>
      <c r="AV218" s="50" t="e">
        <v>#VALUE!</v>
      </c>
      <c r="AW218" s="42" t="e">
        <v>#VALUE!</v>
      </c>
      <c r="AX218" s="42" t="e">
        <v>#VALUE!</v>
      </c>
      <c r="AY218" s="42" t="e">
        <v>#VALUE!</v>
      </c>
      <c r="AZ218" s="42" t="e">
        <v>#VALUE!</v>
      </c>
      <c r="BA218" s="42" t="e">
        <v>#VALUE!</v>
      </c>
      <c r="BB218" s="42" t="e">
        <v>#VALUE!</v>
      </c>
      <c r="BC218" s="42" t="e">
        <v>#VALUE!</v>
      </c>
      <c r="BD218" s="42" t="e">
        <v>#VALUE!</v>
      </c>
      <c r="BE218" s="42" t="e">
        <v>#VALUE!</v>
      </c>
    </row>
    <row r="219" spans="1:57" ht="13.5" customHeight="1" x14ac:dyDescent="0.3">
      <c r="A219" s="93" t="s">
        <v>12</v>
      </c>
      <c r="B219" s="101" t="s">
        <v>31</v>
      </c>
      <c r="C219" s="95">
        <v>7</v>
      </c>
      <c r="D219" s="425" t="s">
        <v>357</v>
      </c>
      <c r="E219" s="38" t="s">
        <v>85</v>
      </c>
      <c r="F219" s="39" t="e">
        <f t="shared" si="12"/>
        <v>#REF!</v>
      </c>
      <c r="H219" s="37" t="e">
        <v>#REF!</v>
      </c>
      <c r="I219" s="37" t="e">
        <v>#REF!</v>
      </c>
      <c r="J219" s="37" t="e">
        <v>#REF!</v>
      </c>
      <c r="K219" s="37" t="e">
        <v>#REF!</v>
      </c>
      <c r="L219" s="37" t="e">
        <v>#REF!</v>
      </c>
      <c r="M219" s="37" t="e">
        <v>#REF!</v>
      </c>
      <c r="N219" s="37" t="e">
        <v>#REF!</v>
      </c>
      <c r="O219" s="37" t="e">
        <v>#REF!</v>
      </c>
      <c r="P219" s="37" t="e">
        <v>#REF!</v>
      </c>
      <c r="Q219" s="37" t="e">
        <v>#REF!</v>
      </c>
      <c r="R219" s="37" t="e">
        <v>#REF!</v>
      </c>
      <c r="S219" s="37" t="e">
        <v>#REF!</v>
      </c>
      <c r="T219" s="37" t="e">
        <v>#REF!</v>
      </c>
      <c r="U219" s="37" t="e">
        <v>#REF!</v>
      </c>
      <c r="V219" s="37" t="e">
        <v>#REF!</v>
      </c>
      <c r="Y219" s="42" t="e">
        <f t="shared" si="10"/>
        <v>#VALUE!</v>
      </c>
      <c r="Z219" s="42" t="e">
        <v>#VALUE!</v>
      </c>
      <c r="AA219" s="42" t="e">
        <v>#VALUE!</v>
      </c>
      <c r="AB219" s="42" t="e">
        <v>#VALUE!</v>
      </c>
      <c r="AC219" s="42" t="e">
        <v>#VALUE!</v>
      </c>
      <c r="AD219" s="42" t="e">
        <v>#VALUE!</v>
      </c>
      <c r="AE219" s="50" t="e">
        <v>#VALUE!</v>
      </c>
      <c r="AF219" s="42" t="e">
        <v>#VALUE!</v>
      </c>
      <c r="AG219" s="42" t="e">
        <v>#VALUE!</v>
      </c>
      <c r="AH219" s="42" t="e">
        <v>#VALUE!</v>
      </c>
      <c r="AI219" s="42" t="e">
        <v>#VALUE!</v>
      </c>
      <c r="AJ219" s="42" t="e">
        <v>#VALUE!</v>
      </c>
      <c r="AK219" s="42" t="e">
        <v>#VALUE!</v>
      </c>
      <c r="AL219" s="42" t="e">
        <v>#VALUE!</v>
      </c>
      <c r="AM219" s="42" t="e">
        <v>#VALUE!</v>
      </c>
      <c r="AN219" s="42" t="e">
        <v>#VALUE!</v>
      </c>
      <c r="AP219" s="51" t="e">
        <f t="shared" si="11"/>
        <v>#VALUE!</v>
      </c>
      <c r="AQ219" s="42" t="e">
        <v>#VALUE!</v>
      </c>
      <c r="AR219" s="42" t="e">
        <v>#VALUE!</v>
      </c>
      <c r="AS219" s="42" t="e">
        <v>#VALUE!</v>
      </c>
      <c r="AT219" s="42" t="e">
        <v>#VALUE!</v>
      </c>
      <c r="AU219" s="42" t="e">
        <v>#VALUE!</v>
      </c>
      <c r="AV219" s="50" t="e">
        <v>#VALUE!</v>
      </c>
      <c r="AW219" s="42" t="e">
        <v>#VALUE!</v>
      </c>
      <c r="AX219" s="42" t="e">
        <v>#VALUE!</v>
      </c>
      <c r="AY219" s="42" t="e">
        <v>#VALUE!</v>
      </c>
      <c r="AZ219" s="42" t="e">
        <v>#VALUE!</v>
      </c>
      <c r="BA219" s="42" t="e">
        <v>#VALUE!</v>
      </c>
      <c r="BB219" s="42" t="e">
        <v>#VALUE!</v>
      </c>
      <c r="BC219" s="42" t="e">
        <v>#VALUE!</v>
      </c>
      <c r="BD219" s="42" t="e">
        <v>#VALUE!</v>
      </c>
      <c r="BE219" s="42" t="e">
        <v>#VALUE!</v>
      </c>
    </row>
    <row r="220" spans="1:57" ht="13.5" customHeight="1" x14ac:dyDescent="0.3">
      <c r="A220" s="93" t="s">
        <v>12</v>
      </c>
      <c r="B220" s="101" t="s">
        <v>31</v>
      </c>
      <c r="C220" s="95">
        <v>8</v>
      </c>
      <c r="D220" s="425" t="s">
        <v>126</v>
      </c>
      <c r="E220" s="38" t="s">
        <v>85</v>
      </c>
      <c r="F220" s="39" t="e">
        <f t="shared" si="12"/>
        <v>#REF!</v>
      </c>
      <c r="H220" s="37" t="e">
        <v>#REF!</v>
      </c>
      <c r="I220" s="37" t="e">
        <v>#REF!</v>
      </c>
      <c r="J220" s="37" t="e">
        <v>#REF!</v>
      </c>
      <c r="K220" s="37" t="e">
        <v>#REF!</v>
      </c>
      <c r="L220" s="37" t="e">
        <v>#REF!</v>
      </c>
      <c r="M220" s="37" t="e">
        <v>#REF!</v>
      </c>
      <c r="N220" s="37" t="e">
        <v>#REF!</v>
      </c>
      <c r="O220" s="37" t="e">
        <v>#REF!</v>
      </c>
      <c r="P220" s="37" t="e">
        <v>#REF!</v>
      </c>
      <c r="Q220" s="37" t="e">
        <v>#REF!</v>
      </c>
      <c r="R220" s="37" t="e">
        <v>#REF!</v>
      </c>
      <c r="S220" s="37" t="e">
        <v>#REF!</v>
      </c>
      <c r="T220" s="37" t="e">
        <v>#REF!</v>
      </c>
      <c r="U220" s="37" t="e">
        <v>#REF!</v>
      </c>
      <c r="V220" s="37" t="e">
        <v>#REF!</v>
      </c>
      <c r="Y220" s="42" t="e">
        <f t="shared" si="10"/>
        <v>#VALUE!</v>
      </c>
      <c r="Z220" s="42" t="e">
        <v>#VALUE!</v>
      </c>
      <c r="AA220" s="42" t="e">
        <v>#VALUE!</v>
      </c>
      <c r="AB220" s="42" t="e">
        <v>#VALUE!</v>
      </c>
      <c r="AC220" s="42" t="e">
        <v>#VALUE!</v>
      </c>
      <c r="AD220" s="42" t="e">
        <v>#VALUE!</v>
      </c>
      <c r="AE220" s="50" t="e">
        <v>#VALUE!</v>
      </c>
      <c r="AF220" s="42" t="e">
        <v>#VALUE!</v>
      </c>
      <c r="AG220" s="42" t="e">
        <v>#VALUE!</v>
      </c>
      <c r="AH220" s="42" t="e">
        <v>#VALUE!</v>
      </c>
      <c r="AI220" s="42" t="e">
        <v>#VALUE!</v>
      </c>
      <c r="AJ220" s="42" t="e">
        <v>#VALUE!</v>
      </c>
      <c r="AK220" s="42" t="e">
        <v>#VALUE!</v>
      </c>
      <c r="AL220" s="42" t="e">
        <v>#VALUE!</v>
      </c>
      <c r="AM220" s="42" t="e">
        <v>#VALUE!</v>
      </c>
      <c r="AN220" s="42" t="e">
        <v>#VALUE!</v>
      </c>
      <c r="AP220" s="51" t="e">
        <f t="shared" si="11"/>
        <v>#VALUE!</v>
      </c>
      <c r="AQ220" s="42" t="e">
        <v>#VALUE!</v>
      </c>
      <c r="AR220" s="42" t="e">
        <v>#VALUE!</v>
      </c>
      <c r="AS220" s="42" t="e">
        <v>#VALUE!</v>
      </c>
      <c r="AT220" s="42" t="e">
        <v>#VALUE!</v>
      </c>
      <c r="AU220" s="42" t="e">
        <v>#VALUE!</v>
      </c>
      <c r="AV220" s="50" t="e">
        <v>#VALUE!</v>
      </c>
      <c r="AW220" s="42" t="e">
        <v>#VALUE!</v>
      </c>
      <c r="AX220" s="42" t="e">
        <v>#VALUE!</v>
      </c>
      <c r="AY220" s="42" t="e">
        <v>#VALUE!</v>
      </c>
      <c r="AZ220" s="42" t="e">
        <v>#VALUE!</v>
      </c>
      <c r="BA220" s="42" t="e">
        <v>#VALUE!</v>
      </c>
      <c r="BB220" s="42" t="e">
        <v>#VALUE!</v>
      </c>
      <c r="BC220" s="42" t="e">
        <v>#VALUE!</v>
      </c>
      <c r="BD220" s="42" t="e">
        <v>#VALUE!</v>
      </c>
      <c r="BE220" s="42" t="e">
        <v>#VALUE!</v>
      </c>
    </row>
    <row r="221" spans="1:57" ht="13.5" customHeight="1" x14ac:dyDescent="0.3">
      <c r="A221" s="93" t="s">
        <v>12</v>
      </c>
      <c r="B221" s="101" t="s">
        <v>31</v>
      </c>
      <c r="C221" s="95">
        <v>9</v>
      </c>
      <c r="D221" s="425" t="s">
        <v>124</v>
      </c>
      <c r="E221" s="38" t="s">
        <v>85</v>
      </c>
      <c r="F221" s="39" t="e">
        <f t="shared" si="12"/>
        <v>#REF!</v>
      </c>
      <c r="H221" s="37" t="e">
        <v>#REF!</v>
      </c>
      <c r="I221" s="37" t="e">
        <v>#REF!</v>
      </c>
      <c r="J221" s="37" t="e">
        <v>#REF!</v>
      </c>
      <c r="K221" s="37" t="e">
        <v>#REF!</v>
      </c>
      <c r="L221" s="37" t="e">
        <v>#REF!</v>
      </c>
      <c r="M221" s="37" t="e">
        <v>#REF!</v>
      </c>
      <c r="N221" s="37" t="e">
        <v>#REF!</v>
      </c>
      <c r="O221" s="37" t="e">
        <v>#REF!</v>
      </c>
      <c r="P221" s="37" t="e">
        <v>#REF!</v>
      </c>
      <c r="Q221" s="37" t="e">
        <v>#REF!</v>
      </c>
      <c r="R221" s="37" t="e">
        <v>#REF!</v>
      </c>
      <c r="S221" s="37" t="e">
        <v>#REF!</v>
      </c>
      <c r="T221" s="37" t="e">
        <v>#REF!</v>
      </c>
      <c r="U221" s="37" t="e">
        <v>#REF!</v>
      </c>
      <c r="V221" s="37" t="e">
        <v>#REF!</v>
      </c>
      <c r="Y221" s="42" t="e">
        <f t="shared" si="10"/>
        <v>#VALUE!</v>
      </c>
      <c r="Z221" s="42" t="e">
        <v>#VALUE!</v>
      </c>
      <c r="AA221" s="42" t="e">
        <v>#VALUE!</v>
      </c>
      <c r="AB221" s="42" t="e">
        <v>#VALUE!</v>
      </c>
      <c r="AC221" s="42" t="e">
        <v>#VALUE!</v>
      </c>
      <c r="AD221" s="42" t="e">
        <v>#VALUE!</v>
      </c>
      <c r="AE221" s="50" t="e">
        <v>#VALUE!</v>
      </c>
      <c r="AF221" s="42" t="e">
        <v>#VALUE!</v>
      </c>
      <c r="AG221" s="42" t="e">
        <v>#VALUE!</v>
      </c>
      <c r="AH221" s="42" t="e">
        <v>#VALUE!</v>
      </c>
      <c r="AI221" s="42" t="e">
        <v>#VALUE!</v>
      </c>
      <c r="AJ221" s="42" t="e">
        <v>#VALUE!</v>
      </c>
      <c r="AK221" s="42" t="e">
        <v>#VALUE!</v>
      </c>
      <c r="AL221" s="42" t="e">
        <v>#VALUE!</v>
      </c>
      <c r="AM221" s="42" t="e">
        <v>#VALUE!</v>
      </c>
      <c r="AN221" s="42" t="e">
        <v>#VALUE!</v>
      </c>
      <c r="AP221" s="51" t="e">
        <f t="shared" si="11"/>
        <v>#VALUE!</v>
      </c>
      <c r="AQ221" s="42" t="e">
        <v>#VALUE!</v>
      </c>
      <c r="AR221" s="42" t="e">
        <v>#VALUE!</v>
      </c>
      <c r="AS221" s="42" t="e">
        <v>#VALUE!</v>
      </c>
      <c r="AT221" s="42" t="e">
        <v>#VALUE!</v>
      </c>
      <c r="AU221" s="42" t="e">
        <v>#VALUE!</v>
      </c>
      <c r="AV221" s="50" t="e">
        <v>#VALUE!</v>
      </c>
      <c r="AW221" s="42" t="e">
        <v>#VALUE!</v>
      </c>
      <c r="AX221" s="42" t="e">
        <v>#VALUE!</v>
      </c>
      <c r="AY221" s="42" t="e">
        <v>#VALUE!</v>
      </c>
      <c r="AZ221" s="42" t="e">
        <v>#VALUE!</v>
      </c>
      <c r="BA221" s="42" t="e">
        <v>#VALUE!</v>
      </c>
      <c r="BB221" s="42" t="e">
        <v>#VALUE!</v>
      </c>
      <c r="BC221" s="42" t="e">
        <v>#VALUE!</v>
      </c>
      <c r="BD221" s="42" t="e">
        <v>#VALUE!</v>
      </c>
      <c r="BE221" s="42" t="e">
        <v>#VALUE!</v>
      </c>
    </row>
    <row r="222" spans="1:57" ht="13.5" customHeight="1" x14ac:dyDescent="0.3">
      <c r="A222" s="93" t="s">
        <v>12</v>
      </c>
      <c r="B222" s="101" t="s">
        <v>31</v>
      </c>
      <c r="C222" s="95">
        <v>10</v>
      </c>
      <c r="D222" s="425"/>
      <c r="E222" s="38" t="s">
        <v>85</v>
      </c>
      <c r="F222" s="39" t="e">
        <f t="shared" si="12"/>
        <v>#REF!</v>
      </c>
      <c r="H222" s="37" t="e">
        <v>#REF!</v>
      </c>
      <c r="I222" s="37" t="e">
        <v>#REF!</v>
      </c>
      <c r="J222" s="37" t="e">
        <v>#REF!</v>
      </c>
      <c r="K222" s="37" t="e">
        <v>#REF!</v>
      </c>
      <c r="L222" s="37" t="e">
        <v>#REF!</v>
      </c>
      <c r="M222" s="37" t="e">
        <v>#REF!</v>
      </c>
      <c r="N222" s="37" t="e">
        <v>#REF!</v>
      </c>
      <c r="O222" s="37" t="e">
        <v>#REF!</v>
      </c>
      <c r="P222" s="37" t="e">
        <v>#REF!</v>
      </c>
      <c r="Q222" s="37" t="e">
        <v>#REF!</v>
      </c>
      <c r="R222" s="37" t="e">
        <v>#REF!</v>
      </c>
      <c r="S222" s="37" t="e">
        <v>#REF!</v>
      </c>
      <c r="T222" s="37" t="e">
        <v>#REF!</v>
      </c>
      <c r="U222" s="37" t="e">
        <v>#REF!</v>
      </c>
      <c r="V222" s="37" t="e">
        <v>#REF!</v>
      </c>
      <c r="Y222" s="42" t="e">
        <f t="shared" si="10"/>
        <v>#VALUE!</v>
      </c>
      <c r="Z222" s="42" t="e">
        <v>#VALUE!</v>
      </c>
      <c r="AA222" s="42" t="e">
        <v>#VALUE!</v>
      </c>
      <c r="AB222" s="42" t="e">
        <v>#VALUE!</v>
      </c>
      <c r="AC222" s="42" t="e">
        <v>#VALUE!</v>
      </c>
      <c r="AD222" s="42" t="e">
        <v>#VALUE!</v>
      </c>
      <c r="AE222" s="50" t="e">
        <v>#VALUE!</v>
      </c>
      <c r="AF222" s="42" t="e">
        <v>#VALUE!</v>
      </c>
      <c r="AG222" s="42" t="e">
        <v>#VALUE!</v>
      </c>
      <c r="AH222" s="42" t="e">
        <v>#VALUE!</v>
      </c>
      <c r="AI222" s="42" t="e">
        <v>#VALUE!</v>
      </c>
      <c r="AJ222" s="42" t="e">
        <v>#VALUE!</v>
      </c>
      <c r="AK222" s="42" t="e">
        <v>#VALUE!</v>
      </c>
      <c r="AL222" s="42" t="e">
        <v>#VALUE!</v>
      </c>
      <c r="AM222" s="42" t="e">
        <v>#VALUE!</v>
      </c>
      <c r="AN222" s="42" t="e">
        <v>#VALUE!</v>
      </c>
      <c r="AP222" s="51" t="e">
        <f t="shared" si="11"/>
        <v>#VALUE!</v>
      </c>
      <c r="AQ222" s="42" t="e">
        <v>#VALUE!</v>
      </c>
      <c r="AR222" s="42" t="e">
        <v>#VALUE!</v>
      </c>
      <c r="AS222" s="42" t="e">
        <v>#VALUE!</v>
      </c>
      <c r="AT222" s="42" t="e">
        <v>#VALUE!</v>
      </c>
      <c r="AU222" s="42" t="e">
        <v>#VALUE!</v>
      </c>
      <c r="AV222" s="50" t="e">
        <v>#VALUE!</v>
      </c>
      <c r="AW222" s="42" t="e">
        <v>#VALUE!</v>
      </c>
      <c r="AX222" s="42" t="e">
        <v>#VALUE!</v>
      </c>
      <c r="AY222" s="42" t="e">
        <v>#VALUE!</v>
      </c>
      <c r="AZ222" s="42" t="e">
        <v>#VALUE!</v>
      </c>
      <c r="BA222" s="42" t="e">
        <v>#VALUE!</v>
      </c>
      <c r="BB222" s="42" t="e">
        <v>#VALUE!</v>
      </c>
      <c r="BC222" s="42" t="e">
        <v>#VALUE!</v>
      </c>
      <c r="BD222" s="42" t="e">
        <v>#VALUE!</v>
      </c>
      <c r="BE222" s="42" t="e">
        <v>#VALUE!</v>
      </c>
    </row>
    <row r="223" spans="1:57" ht="13.5" customHeight="1" x14ac:dyDescent="0.3">
      <c r="A223" s="93" t="s">
        <v>12</v>
      </c>
      <c r="B223" s="101" t="s">
        <v>31</v>
      </c>
      <c r="C223" s="95">
        <v>11</v>
      </c>
      <c r="D223" s="425"/>
      <c r="E223" s="38" t="s">
        <v>85</v>
      </c>
      <c r="F223" s="39" t="e">
        <f t="shared" si="12"/>
        <v>#REF!</v>
      </c>
      <c r="H223" s="37" t="e">
        <v>#REF!</v>
      </c>
      <c r="I223" s="37" t="e">
        <v>#REF!</v>
      </c>
      <c r="J223" s="37" t="e">
        <v>#REF!</v>
      </c>
      <c r="K223" s="37" t="e">
        <v>#REF!</v>
      </c>
      <c r="L223" s="37" t="e">
        <v>#REF!</v>
      </c>
      <c r="M223" s="37" t="e">
        <v>#REF!</v>
      </c>
      <c r="N223" s="37" t="e">
        <v>#REF!</v>
      </c>
      <c r="O223" s="37" t="e">
        <v>#REF!</v>
      </c>
      <c r="P223" s="37" t="e">
        <v>#REF!</v>
      </c>
      <c r="Q223" s="37" t="e">
        <v>#REF!</v>
      </c>
      <c r="R223" s="37" t="e">
        <v>#REF!</v>
      </c>
      <c r="S223" s="37" t="e">
        <v>#REF!</v>
      </c>
      <c r="T223" s="37" t="e">
        <v>#REF!</v>
      </c>
      <c r="U223" s="37" t="e">
        <v>#REF!</v>
      </c>
      <c r="V223" s="37" t="e">
        <v>#REF!</v>
      </c>
      <c r="Y223" s="42" t="e">
        <f t="shared" si="10"/>
        <v>#VALUE!</v>
      </c>
      <c r="Z223" s="42" t="e">
        <v>#VALUE!</v>
      </c>
      <c r="AA223" s="42" t="e">
        <v>#VALUE!</v>
      </c>
      <c r="AB223" s="42" t="e">
        <v>#VALUE!</v>
      </c>
      <c r="AC223" s="42" t="e">
        <v>#VALUE!</v>
      </c>
      <c r="AD223" s="42" t="e">
        <v>#VALUE!</v>
      </c>
      <c r="AE223" s="50" t="e">
        <v>#VALUE!</v>
      </c>
      <c r="AF223" s="42" t="e">
        <v>#VALUE!</v>
      </c>
      <c r="AG223" s="42" t="e">
        <v>#VALUE!</v>
      </c>
      <c r="AH223" s="42" t="e">
        <v>#VALUE!</v>
      </c>
      <c r="AI223" s="42" t="e">
        <v>#VALUE!</v>
      </c>
      <c r="AJ223" s="42" t="e">
        <v>#VALUE!</v>
      </c>
      <c r="AK223" s="42" t="e">
        <v>#VALUE!</v>
      </c>
      <c r="AL223" s="42" t="e">
        <v>#VALUE!</v>
      </c>
      <c r="AM223" s="42" t="e">
        <v>#VALUE!</v>
      </c>
      <c r="AN223" s="42" t="e">
        <v>#VALUE!</v>
      </c>
      <c r="AP223" s="51" t="e">
        <f t="shared" si="11"/>
        <v>#VALUE!</v>
      </c>
      <c r="AQ223" s="42" t="e">
        <v>#VALUE!</v>
      </c>
      <c r="AR223" s="42" t="e">
        <v>#VALUE!</v>
      </c>
      <c r="AS223" s="42" t="e">
        <v>#VALUE!</v>
      </c>
      <c r="AT223" s="42" t="e">
        <v>#VALUE!</v>
      </c>
      <c r="AU223" s="42" t="e">
        <v>#VALUE!</v>
      </c>
      <c r="AV223" s="50" t="e">
        <v>#VALUE!</v>
      </c>
      <c r="AW223" s="42" t="e">
        <v>#VALUE!</v>
      </c>
      <c r="AX223" s="42" t="e">
        <v>#VALUE!</v>
      </c>
      <c r="AY223" s="42" t="e">
        <v>#VALUE!</v>
      </c>
      <c r="AZ223" s="42" t="e">
        <v>#VALUE!</v>
      </c>
      <c r="BA223" s="42" t="e">
        <v>#VALUE!</v>
      </c>
      <c r="BB223" s="42" t="e">
        <v>#VALUE!</v>
      </c>
      <c r="BC223" s="42" t="e">
        <v>#VALUE!</v>
      </c>
      <c r="BD223" s="42" t="e">
        <v>#VALUE!</v>
      </c>
      <c r="BE223" s="42" t="e">
        <v>#VALUE!</v>
      </c>
    </row>
    <row r="224" spans="1:57" ht="13.5" customHeight="1" x14ac:dyDescent="0.3">
      <c r="A224" s="93" t="s">
        <v>12</v>
      </c>
      <c r="B224" s="101" t="s">
        <v>31</v>
      </c>
      <c r="C224" s="95">
        <v>12</v>
      </c>
      <c r="D224" s="159"/>
      <c r="E224" s="38" t="s">
        <v>85</v>
      </c>
      <c r="F224" s="39" t="e">
        <f t="shared" si="12"/>
        <v>#REF!</v>
      </c>
      <c r="H224" s="37" t="e">
        <v>#REF!</v>
      </c>
      <c r="I224" s="37" t="e">
        <v>#REF!</v>
      </c>
      <c r="J224" s="37" t="e">
        <v>#REF!</v>
      </c>
      <c r="K224" s="37" t="e">
        <v>#REF!</v>
      </c>
      <c r="L224" s="37" t="e">
        <v>#REF!</v>
      </c>
      <c r="M224" s="37" t="e">
        <v>#REF!</v>
      </c>
      <c r="N224" s="37" t="e">
        <v>#REF!</v>
      </c>
      <c r="O224" s="37" t="e">
        <v>#REF!</v>
      </c>
      <c r="P224" s="37" t="e">
        <v>#REF!</v>
      </c>
      <c r="Q224" s="37" t="e">
        <v>#REF!</v>
      </c>
      <c r="R224" s="37" t="e">
        <v>#REF!</v>
      </c>
      <c r="S224" s="37" t="e">
        <v>#REF!</v>
      </c>
      <c r="T224" s="37" t="e">
        <v>#REF!</v>
      </c>
      <c r="U224" s="37" t="e">
        <v>#REF!</v>
      </c>
      <c r="V224" s="37" t="e">
        <v>#REF!</v>
      </c>
      <c r="Y224" s="42" t="e">
        <f t="shared" si="10"/>
        <v>#VALUE!</v>
      </c>
      <c r="Z224" s="42" t="e">
        <v>#VALUE!</v>
      </c>
      <c r="AA224" s="42" t="e">
        <v>#VALUE!</v>
      </c>
      <c r="AB224" s="42" t="e">
        <v>#VALUE!</v>
      </c>
      <c r="AC224" s="42" t="e">
        <v>#VALUE!</v>
      </c>
      <c r="AD224" s="42" t="e">
        <v>#VALUE!</v>
      </c>
      <c r="AE224" s="50" t="e">
        <v>#VALUE!</v>
      </c>
      <c r="AF224" s="42" t="e">
        <v>#VALUE!</v>
      </c>
      <c r="AG224" s="42" t="e">
        <v>#VALUE!</v>
      </c>
      <c r="AH224" s="42" t="e">
        <v>#VALUE!</v>
      </c>
      <c r="AI224" s="42" t="e">
        <v>#VALUE!</v>
      </c>
      <c r="AJ224" s="42" t="e">
        <v>#VALUE!</v>
      </c>
      <c r="AK224" s="42" t="e">
        <v>#VALUE!</v>
      </c>
      <c r="AL224" s="42" t="e">
        <v>#VALUE!</v>
      </c>
      <c r="AM224" s="42" t="e">
        <v>#VALUE!</v>
      </c>
      <c r="AN224" s="42" t="e">
        <v>#VALUE!</v>
      </c>
      <c r="AP224" s="51" t="e">
        <f t="shared" si="11"/>
        <v>#VALUE!</v>
      </c>
      <c r="AQ224" s="42" t="e">
        <v>#VALUE!</v>
      </c>
      <c r="AR224" s="42" t="e">
        <v>#VALUE!</v>
      </c>
      <c r="AS224" s="42" t="e">
        <v>#VALUE!</v>
      </c>
      <c r="AT224" s="42" t="e">
        <v>#VALUE!</v>
      </c>
      <c r="AU224" s="42" t="e">
        <v>#VALUE!</v>
      </c>
      <c r="AV224" s="50" t="e">
        <v>#VALUE!</v>
      </c>
      <c r="AW224" s="42" t="e">
        <v>#VALUE!</v>
      </c>
      <c r="AX224" s="42" t="e">
        <v>#VALUE!</v>
      </c>
      <c r="AY224" s="42" t="e">
        <v>#VALUE!</v>
      </c>
      <c r="AZ224" s="42" t="e">
        <v>#VALUE!</v>
      </c>
      <c r="BA224" s="42" t="e">
        <v>#VALUE!</v>
      </c>
      <c r="BB224" s="42" t="e">
        <v>#VALUE!</v>
      </c>
      <c r="BC224" s="42" t="e">
        <v>#VALUE!</v>
      </c>
      <c r="BD224" s="42" t="e">
        <v>#VALUE!</v>
      </c>
      <c r="BE224" s="42" t="e">
        <v>#VALUE!</v>
      </c>
    </row>
    <row r="225" spans="1:57" ht="13.5" customHeight="1" x14ac:dyDescent="0.3">
      <c r="A225" s="93" t="s">
        <v>12</v>
      </c>
      <c r="B225" s="101" t="s">
        <v>31</v>
      </c>
      <c r="C225" s="95">
        <v>13</v>
      </c>
      <c r="D225" s="159" t="s">
        <v>87</v>
      </c>
      <c r="E225" s="38" t="s">
        <v>85</v>
      </c>
      <c r="F225" s="39" t="e">
        <f t="shared" si="12"/>
        <v>#REF!</v>
      </c>
      <c r="H225" s="37" t="e">
        <v>#REF!</v>
      </c>
      <c r="I225" s="37" t="e">
        <v>#REF!</v>
      </c>
      <c r="J225" s="37" t="e">
        <v>#REF!</v>
      </c>
      <c r="K225" s="37" t="e">
        <v>#REF!</v>
      </c>
      <c r="L225" s="37" t="e">
        <v>#REF!</v>
      </c>
      <c r="M225" s="37" t="e">
        <v>#REF!</v>
      </c>
      <c r="N225" s="37" t="e">
        <v>#REF!</v>
      </c>
      <c r="O225" s="37" t="e">
        <v>#REF!</v>
      </c>
      <c r="P225" s="37" t="e">
        <v>#REF!</v>
      </c>
      <c r="Q225" s="37" t="e">
        <v>#REF!</v>
      </c>
      <c r="R225" s="37" t="e">
        <v>#REF!</v>
      </c>
      <c r="S225" s="37" t="e">
        <v>#REF!</v>
      </c>
      <c r="T225" s="37" t="e">
        <v>#REF!</v>
      </c>
      <c r="U225" s="37" t="e">
        <v>#REF!</v>
      </c>
      <c r="V225" s="37" t="e">
        <v>#REF!</v>
      </c>
      <c r="Y225" s="42" t="e">
        <f t="shared" si="10"/>
        <v>#VALUE!</v>
      </c>
      <c r="Z225" s="42" t="e">
        <v>#VALUE!</v>
      </c>
      <c r="AA225" s="42" t="e">
        <v>#VALUE!</v>
      </c>
      <c r="AB225" s="42" t="e">
        <v>#VALUE!</v>
      </c>
      <c r="AC225" s="42" t="e">
        <v>#VALUE!</v>
      </c>
      <c r="AD225" s="42" t="e">
        <v>#VALUE!</v>
      </c>
      <c r="AE225" s="50" t="e">
        <v>#VALUE!</v>
      </c>
      <c r="AF225" s="42" t="e">
        <v>#VALUE!</v>
      </c>
      <c r="AG225" s="42" t="e">
        <v>#VALUE!</v>
      </c>
      <c r="AH225" s="42" t="e">
        <v>#VALUE!</v>
      </c>
      <c r="AI225" s="42" t="e">
        <v>#VALUE!</v>
      </c>
      <c r="AJ225" s="42" t="e">
        <v>#VALUE!</v>
      </c>
      <c r="AK225" s="42" t="e">
        <v>#VALUE!</v>
      </c>
      <c r="AL225" s="42" t="e">
        <v>#VALUE!</v>
      </c>
      <c r="AM225" s="42" t="e">
        <v>#VALUE!</v>
      </c>
      <c r="AN225" s="42" t="e">
        <v>#VALUE!</v>
      </c>
      <c r="AP225" s="51" t="e">
        <f t="shared" si="11"/>
        <v>#VALUE!</v>
      </c>
      <c r="AQ225" s="42" t="e">
        <v>#VALUE!</v>
      </c>
      <c r="AR225" s="42" t="e">
        <v>#VALUE!</v>
      </c>
      <c r="AS225" s="42" t="e">
        <v>#VALUE!</v>
      </c>
      <c r="AT225" s="42" t="e">
        <v>#VALUE!</v>
      </c>
      <c r="AU225" s="42" t="e">
        <v>#VALUE!</v>
      </c>
      <c r="AV225" s="50" t="e">
        <v>#VALUE!</v>
      </c>
      <c r="AW225" s="42" t="e">
        <v>#VALUE!</v>
      </c>
      <c r="AX225" s="42" t="e">
        <v>#VALUE!</v>
      </c>
      <c r="AY225" s="42" t="e">
        <v>#VALUE!</v>
      </c>
      <c r="AZ225" s="42" t="e">
        <v>#VALUE!</v>
      </c>
      <c r="BA225" s="42" t="e">
        <v>#VALUE!</v>
      </c>
      <c r="BB225" s="42" t="e">
        <v>#VALUE!</v>
      </c>
      <c r="BC225" s="42" t="e">
        <v>#VALUE!</v>
      </c>
      <c r="BD225" s="42" t="e">
        <v>#VALUE!</v>
      </c>
      <c r="BE225" s="42" t="e">
        <v>#VALUE!</v>
      </c>
    </row>
    <row r="226" spans="1:57" ht="13.5" customHeight="1" x14ac:dyDescent="0.3">
      <c r="A226" s="93" t="s">
        <v>12</v>
      </c>
      <c r="B226" s="101" t="s">
        <v>31</v>
      </c>
      <c r="C226" s="95">
        <v>14</v>
      </c>
      <c r="D226" s="159" t="s">
        <v>87</v>
      </c>
      <c r="E226" s="38" t="s">
        <v>85</v>
      </c>
      <c r="F226" s="39" t="e">
        <f t="shared" si="12"/>
        <v>#REF!</v>
      </c>
      <c r="H226" s="37" t="e">
        <v>#REF!</v>
      </c>
      <c r="I226" s="37" t="e">
        <v>#REF!</v>
      </c>
      <c r="J226" s="37" t="e">
        <v>#REF!</v>
      </c>
      <c r="K226" s="37" t="e">
        <v>#REF!</v>
      </c>
      <c r="L226" s="37" t="e">
        <v>#REF!</v>
      </c>
      <c r="M226" s="37" t="e">
        <v>#REF!</v>
      </c>
      <c r="N226" s="37" t="e">
        <v>#REF!</v>
      </c>
      <c r="O226" s="37" t="e">
        <v>#REF!</v>
      </c>
      <c r="P226" s="37" t="e">
        <v>#REF!</v>
      </c>
      <c r="Q226" s="37" t="e">
        <v>#REF!</v>
      </c>
      <c r="R226" s="37" t="e">
        <v>#REF!</v>
      </c>
      <c r="S226" s="37" t="e">
        <v>#REF!</v>
      </c>
      <c r="T226" s="37" t="e">
        <v>#REF!</v>
      </c>
      <c r="U226" s="37" t="e">
        <v>#REF!</v>
      </c>
      <c r="V226" s="37" t="e">
        <v>#REF!</v>
      </c>
      <c r="Y226" s="42" t="e">
        <f t="shared" si="10"/>
        <v>#VALUE!</v>
      </c>
      <c r="Z226" s="42" t="e">
        <v>#VALUE!</v>
      </c>
      <c r="AA226" s="42" t="e">
        <v>#VALUE!</v>
      </c>
      <c r="AB226" s="42" t="e">
        <v>#VALUE!</v>
      </c>
      <c r="AC226" s="42" t="e">
        <v>#VALUE!</v>
      </c>
      <c r="AD226" s="42" t="e">
        <v>#VALUE!</v>
      </c>
      <c r="AE226" s="50" t="e">
        <v>#VALUE!</v>
      </c>
      <c r="AF226" s="42" t="e">
        <v>#VALUE!</v>
      </c>
      <c r="AG226" s="42" t="e">
        <v>#VALUE!</v>
      </c>
      <c r="AH226" s="42" t="e">
        <v>#VALUE!</v>
      </c>
      <c r="AI226" s="42" t="e">
        <v>#VALUE!</v>
      </c>
      <c r="AJ226" s="42" t="e">
        <v>#VALUE!</v>
      </c>
      <c r="AK226" s="42" t="e">
        <v>#VALUE!</v>
      </c>
      <c r="AL226" s="42" t="e">
        <v>#VALUE!</v>
      </c>
      <c r="AM226" s="42" t="e">
        <v>#VALUE!</v>
      </c>
      <c r="AN226" s="42" t="e">
        <v>#VALUE!</v>
      </c>
      <c r="AP226" s="51" t="e">
        <f t="shared" si="11"/>
        <v>#VALUE!</v>
      </c>
      <c r="AQ226" s="42" t="e">
        <v>#VALUE!</v>
      </c>
      <c r="AR226" s="42" t="e">
        <v>#VALUE!</v>
      </c>
      <c r="AS226" s="42" t="e">
        <v>#VALUE!</v>
      </c>
      <c r="AT226" s="42" t="e">
        <v>#VALUE!</v>
      </c>
      <c r="AU226" s="42" t="e">
        <v>#VALUE!</v>
      </c>
      <c r="AV226" s="50" t="e">
        <v>#VALUE!</v>
      </c>
      <c r="AW226" s="42" t="e">
        <v>#VALUE!</v>
      </c>
      <c r="AX226" s="42" t="e">
        <v>#VALUE!</v>
      </c>
      <c r="AY226" s="42" t="e">
        <v>#VALUE!</v>
      </c>
      <c r="AZ226" s="42" t="e">
        <v>#VALUE!</v>
      </c>
      <c r="BA226" s="42" t="e">
        <v>#VALUE!</v>
      </c>
      <c r="BB226" s="42" t="e">
        <v>#VALUE!</v>
      </c>
      <c r="BC226" s="42" t="e">
        <v>#VALUE!</v>
      </c>
      <c r="BD226" s="42" t="e">
        <v>#VALUE!</v>
      </c>
      <c r="BE226" s="42" t="e">
        <v>#VALUE!</v>
      </c>
    </row>
    <row r="227" spans="1:57" ht="13.5" customHeight="1" x14ac:dyDescent="0.3">
      <c r="A227" s="93"/>
      <c r="B227" s="107"/>
      <c r="C227" s="93"/>
      <c r="D227" s="159"/>
      <c r="H227" s="37" t="e">
        <v>#REF!</v>
      </c>
      <c r="I227" s="37" t="e">
        <v>#REF!</v>
      </c>
      <c r="J227" s="37" t="e">
        <v>#REF!</v>
      </c>
      <c r="K227" s="37" t="e">
        <v>#REF!</v>
      </c>
      <c r="L227" s="37" t="e">
        <v>#REF!</v>
      </c>
      <c r="M227" s="37" t="e">
        <v>#REF!</v>
      </c>
      <c r="N227" s="37" t="e">
        <v>#REF!</v>
      </c>
      <c r="O227" s="37" t="e">
        <v>#REF!</v>
      </c>
      <c r="P227" s="37" t="e">
        <v>#REF!</v>
      </c>
      <c r="Q227" s="37" t="e">
        <v>#REF!</v>
      </c>
      <c r="R227" s="37" t="e">
        <v>#REF!</v>
      </c>
      <c r="S227" s="37" t="e">
        <v>#REF!</v>
      </c>
      <c r="T227" s="37" t="e">
        <v>#REF!</v>
      </c>
      <c r="U227" s="37" t="e">
        <v>#REF!</v>
      </c>
      <c r="V227" s="37" t="e">
        <v>#REF!</v>
      </c>
      <c r="Y227" s="42" t="e">
        <f t="shared" si="10"/>
        <v>#VALUE!</v>
      </c>
      <c r="Z227" s="42" t="e">
        <v>#VALUE!</v>
      </c>
      <c r="AA227" s="42" t="e">
        <v>#VALUE!</v>
      </c>
      <c r="AB227" s="42" t="e">
        <v>#VALUE!</v>
      </c>
      <c r="AC227" s="42" t="e">
        <v>#VALUE!</v>
      </c>
      <c r="AD227" s="42" t="e">
        <v>#VALUE!</v>
      </c>
      <c r="AE227" s="50" t="e">
        <v>#VALUE!</v>
      </c>
      <c r="AF227" s="42" t="e">
        <v>#VALUE!</v>
      </c>
      <c r="AG227" s="42" t="e">
        <v>#VALUE!</v>
      </c>
      <c r="AH227" s="42" t="e">
        <v>#VALUE!</v>
      </c>
      <c r="AI227" s="42" t="e">
        <v>#VALUE!</v>
      </c>
      <c r="AJ227" s="42" t="e">
        <v>#VALUE!</v>
      </c>
      <c r="AK227" s="42" t="e">
        <v>#VALUE!</v>
      </c>
      <c r="AL227" s="42" t="e">
        <v>#VALUE!</v>
      </c>
      <c r="AM227" s="42" t="e">
        <v>#VALUE!</v>
      </c>
      <c r="AN227" s="42" t="e">
        <v>#VALUE!</v>
      </c>
      <c r="AP227" s="51" t="e">
        <f t="shared" si="11"/>
        <v>#VALUE!</v>
      </c>
      <c r="AQ227" s="42" t="e">
        <v>#VALUE!</v>
      </c>
      <c r="AR227" s="42" t="e">
        <v>#VALUE!</v>
      </c>
      <c r="AS227" s="42" t="e">
        <v>#VALUE!</v>
      </c>
      <c r="AT227" s="42" t="e">
        <v>#VALUE!</v>
      </c>
      <c r="AU227" s="42" t="e">
        <v>#VALUE!</v>
      </c>
      <c r="AV227" s="50" t="e">
        <v>#VALUE!</v>
      </c>
      <c r="AW227" s="42" t="e">
        <v>#VALUE!</v>
      </c>
      <c r="AX227" s="42" t="e">
        <v>#VALUE!</v>
      </c>
      <c r="AY227" s="42" t="e">
        <v>#VALUE!</v>
      </c>
      <c r="AZ227" s="42" t="e">
        <v>#VALUE!</v>
      </c>
      <c r="BA227" s="42" t="e">
        <v>#VALUE!</v>
      </c>
      <c r="BB227" s="42" t="e">
        <v>#VALUE!</v>
      </c>
      <c r="BC227" s="42" t="e">
        <v>#VALUE!</v>
      </c>
      <c r="BD227" s="42" t="e">
        <v>#VALUE!</v>
      </c>
      <c r="BE227" s="42" t="e">
        <v>#VALUE!</v>
      </c>
    </row>
    <row r="228" spans="1:57" ht="13.5" customHeight="1" x14ac:dyDescent="0.3">
      <c r="A228" s="98" t="s">
        <v>12</v>
      </c>
      <c r="B228" s="99" t="s">
        <v>230</v>
      </c>
      <c r="C228" s="93"/>
      <c r="D228" s="159" t="s">
        <v>87</v>
      </c>
      <c r="E228" s="38" t="s">
        <v>85</v>
      </c>
      <c r="F228" s="39" t="e">
        <f t="shared" ref="F228:F242" si="13">SUM(H228:V228)</f>
        <v>#REF!</v>
      </c>
      <c r="H228" s="37" t="e">
        <v>#REF!</v>
      </c>
      <c r="I228" s="37" t="e">
        <v>#REF!</v>
      </c>
      <c r="J228" s="37" t="e">
        <v>#REF!</v>
      </c>
      <c r="K228" s="37" t="e">
        <v>#REF!</v>
      </c>
      <c r="L228" s="37" t="e">
        <v>#REF!</v>
      </c>
      <c r="M228" s="37" t="e">
        <v>#REF!</v>
      </c>
      <c r="N228" s="37" t="e">
        <v>#REF!</v>
      </c>
      <c r="O228" s="37" t="e">
        <v>#REF!</v>
      </c>
      <c r="P228" s="37" t="e">
        <v>#REF!</v>
      </c>
      <c r="Q228" s="37" t="e">
        <v>#REF!</v>
      </c>
      <c r="R228" s="37" t="e">
        <v>#REF!</v>
      </c>
      <c r="S228" s="37" t="e">
        <v>#REF!</v>
      </c>
      <c r="T228" s="37" t="e">
        <v>#REF!</v>
      </c>
      <c r="U228" s="37" t="e">
        <v>#REF!</v>
      </c>
      <c r="V228" s="37" t="e">
        <v>#REF!</v>
      </c>
      <c r="Y228" s="42" t="e">
        <f t="shared" ref="Y228:Y243" si="14">SUM(Z228:AO228)</f>
        <v>#VALUE!</v>
      </c>
      <c r="Z228" s="42" t="e">
        <v>#VALUE!</v>
      </c>
      <c r="AA228" s="42" t="e">
        <v>#VALUE!</v>
      </c>
      <c r="AB228" s="42" t="e">
        <v>#VALUE!</v>
      </c>
      <c r="AC228" s="42" t="e">
        <v>#VALUE!</v>
      </c>
      <c r="AD228" s="42" t="e">
        <v>#VALUE!</v>
      </c>
      <c r="AE228" s="50" t="e">
        <v>#VALUE!</v>
      </c>
      <c r="AF228" s="42" t="e">
        <v>#VALUE!</v>
      </c>
      <c r="AG228" s="42" t="e">
        <v>#VALUE!</v>
      </c>
      <c r="AH228" s="42" t="e">
        <v>#VALUE!</v>
      </c>
      <c r="AI228" s="42" t="e">
        <v>#VALUE!</v>
      </c>
      <c r="AJ228" s="42" t="e">
        <v>#VALUE!</v>
      </c>
      <c r="AK228" s="42" t="e">
        <v>#VALUE!</v>
      </c>
      <c r="AL228" s="42" t="e">
        <v>#VALUE!</v>
      </c>
      <c r="AM228" s="42" t="e">
        <v>#VALUE!</v>
      </c>
      <c r="AN228" s="42" t="e">
        <v>#VALUE!</v>
      </c>
      <c r="AP228" s="51" t="e">
        <f t="shared" ref="AP228:AP243" si="15">SUM(AQ228:BE228)</f>
        <v>#VALUE!</v>
      </c>
      <c r="AQ228" s="42" t="e">
        <v>#VALUE!</v>
      </c>
      <c r="AR228" s="42" t="e">
        <v>#VALUE!</v>
      </c>
      <c r="AS228" s="42" t="e">
        <v>#VALUE!</v>
      </c>
      <c r="AT228" s="42" t="e">
        <v>#VALUE!</v>
      </c>
      <c r="AU228" s="42" t="e">
        <v>#VALUE!</v>
      </c>
      <c r="AV228" s="50" t="e">
        <v>#VALUE!</v>
      </c>
      <c r="AW228" s="42" t="e">
        <v>#VALUE!</v>
      </c>
      <c r="AX228" s="42" t="e">
        <v>#VALUE!</v>
      </c>
      <c r="AY228" s="42" t="e">
        <v>#VALUE!</v>
      </c>
      <c r="AZ228" s="42" t="e">
        <v>#VALUE!</v>
      </c>
      <c r="BA228" s="42" t="e">
        <v>#VALUE!</v>
      </c>
      <c r="BB228" s="42" t="e">
        <v>#VALUE!</v>
      </c>
      <c r="BC228" s="42" t="e">
        <v>#VALUE!</v>
      </c>
      <c r="BD228" s="42" t="e">
        <v>#VALUE!</v>
      </c>
      <c r="BE228" s="42" t="e">
        <v>#VALUE!</v>
      </c>
    </row>
    <row r="229" spans="1:57" ht="13.5" customHeight="1" x14ac:dyDescent="0.3">
      <c r="A229" s="93" t="s">
        <v>12</v>
      </c>
      <c r="B229" s="101" t="s">
        <v>230</v>
      </c>
      <c r="C229" s="95">
        <v>1</v>
      </c>
      <c r="D229" s="159"/>
      <c r="E229" s="38" t="s">
        <v>85</v>
      </c>
      <c r="F229" s="39" t="e">
        <f t="shared" si="13"/>
        <v>#REF!</v>
      </c>
      <c r="H229" s="37" t="e">
        <v>#REF!</v>
      </c>
      <c r="I229" s="37" t="e">
        <v>#REF!</v>
      </c>
      <c r="J229" s="37" t="e">
        <v>#REF!</v>
      </c>
      <c r="K229" s="37" t="e">
        <v>#REF!</v>
      </c>
      <c r="L229" s="37" t="e">
        <v>#REF!</v>
      </c>
      <c r="M229" s="37" t="e">
        <v>#REF!</v>
      </c>
      <c r="N229" s="37" t="e">
        <v>#REF!</v>
      </c>
      <c r="O229" s="37" t="e">
        <v>#REF!</v>
      </c>
      <c r="P229" s="37" t="e">
        <v>#REF!</v>
      </c>
      <c r="Q229" s="37" t="e">
        <v>#REF!</v>
      </c>
      <c r="R229" s="37" t="e">
        <v>#REF!</v>
      </c>
      <c r="S229" s="37" t="e">
        <v>#REF!</v>
      </c>
      <c r="T229" s="37" t="e">
        <v>#REF!</v>
      </c>
      <c r="U229" s="37" t="e">
        <v>#REF!</v>
      </c>
      <c r="V229" s="37" t="e">
        <v>#REF!</v>
      </c>
      <c r="Y229" s="42" t="e">
        <f t="shared" si="14"/>
        <v>#VALUE!</v>
      </c>
      <c r="Z229" s="42" t="e">
        <v>#VALUE!</v>
      </c>
      <c r="AA229" s="42" t="e">
        <v>#VALUE!</v>
      </c>
      <c r="AB229" s="42" t="e">
        <v>#VALUE!</v>
      </c>
      <c r="AC229" s="42" t="e">
        <v>#VALUE!</v>
      </c>
      <c r="AD229" s="42" t="e">
        <v>#VALUE!</v>
      </c>
      <c r="AE229" s="50" t="e">
        <v>#VALUE!</v>
      </c>
      <c r="AF229" s="42" t="e">
        <v>#VALUE!</v>
      </c>
      <c r="AG229" s="42" t="e">
        <v>#VALUE!</v>
      </c>
      <c r="AH229" s="42" t="e">
        <v>#VALUE!</v>
      </c>
      <c r="AI229" s="42" t="e">
        <v>#VALUE!</v>
      </c>
      <c r="AJ229" s="42" t="e">
        <v>#VALUE!</v>
      </c>
      <c r="AK229" s="42" t="e">
        <v>#VALUE!</v>
      </c>
      <c r="AL229" s="42" t="e">
        <v>#VALUE!</v>
      </c>
      <c r="AM229" s="42" t="e">
        <v>#VALUE!</v>
      </c>
      <c r="AN229" s="42" t="e">
        <v>#VALUE!</v>
      </c>
      <c r="AP229" s="51" t="e">
        <f t="shared" si="15"/>
        <v>#VALUE!</v>
      </c>
      <c r="AQ229" s="42" t="e">
        <v>#VALUE!</v>
      </c>
      <c r="AR229" s="42" t="e">
        <v>#VALUE!</v>
      </c>
      <c r="AS229" s="42" t="e">
        <v>#VALUE!</v>
      </c>
      <c r="AT229" s="42" t="e">
        <v>#VALUE!</v>
      </c>
      <c r="AU229" s="42" t="e">
        <v>#VALUE!</v>
      </c>
      <c r="AV229" s="50" t="e">
        <v>#VALUE!</v>
      </c>
      <c r="AW229" s="42" t="e">
        <v>#VALUE!</v>
      </c>
      <c r="AX229" s="42" t="e">
        <v>#VALUE!</v>
      </c>
      <c r="AY229" s="42" t="e">
        <v>#VALUE!</v>
      </c>
      <c r="AZ229" s="42" t="e">
        <v>#VALUE!</v>
      </c>
      <c r="BA229" s="42" t="e">
        <v>#VALUE!</v>
      </c>
      <c r="BB229" s="42" t="e">
        <v>#VALUE!</v>
      </c>
      <c r="BC229" s="42" t="e">
        <v>#VALUE!</v>
      </c>
      <c r="BD229" s="42" t="e">
        <v>#VALUE!</v>
      </c>
      <c r="BE229" s="42" t="e">
        <v>#VALUE!</v>
      </c>
    </row>
    <row r="230" spans="1:57" ht="13.5" customHeight="1" x14ac:dyDescent="0.3">
      <c r="A230" s="93" t="s">
        <v>12</v>
      </c>
      <c r="B230" s="101" t="s">
        <v>230</v>
      </c>
      <c r="C230" s="95">
        <v>2</v>
      </c>
      <c r="D230" s="159"/>
      <c r="E230" s="38" t="s">
        <v>85</v>
      </c>
      <c r="F230" s="39" t="e">
        <f t="shared" si="13"/>
        <v>#REF!</v>
      </c>
      <c r="H230" s="37" t="e">
        <v>#REF!</v>
      </c>
      <c r="I230" s="37" t="e">
        <v>#REF!</v>
      </c>
      <c r="J230" s="37" t="e">
        <v>#REF!</v>
      </c>
      <c r="K230" s="37" t="e">
        <v>#REF!</v>
      </c>
      <c r="L230" s="37" t="e">
        <v>#REF!</v>
      </c>
      <c r="M230" s="37" t="e">
        <v>#REF!</v>
      </c>
      <c r="N230" s="37" t="e">
        <v>#REF!</v>
      </c>
      <c r="O230" s="37" t="e">
        <v>#REF!</v>
      </c>
      <c r="P230" s="37" t="e">
        <v>#REF!</v>
      </c>
      <c r="Q230" s="37" t="e">
        <v>#REF!</v>
      </c>
      <c r="R230" s="37" t="e">
        <v>#REF!</v>
      </c>
      <c r="S230" s="37" t="e">
        <v>#REF!</v>
      </c>
      <c r="T230" s="37" t="e">
        <v>#REF!</v>
      </c>
      <c r="U230" s="37" t="e">
        <v>#REF!</v>
      </c>
      <c r="V230" s="37" t="e">
        <v>#REF!</v>
      </c>
      <c r="Y230" s="42" t="e">
        <f t="shared" si="14"/>
        <v>#VALUE!</v>
      </c>
      <c r="Z230" s="42" t="e">
        <v>#VALUE!</v>
      </c>
      <c r="AA230" s="42" t="e">
        <v>#VALUE!</v>
      </c>
      <c r="AB230" s="42" t="e">
        <v>#VALUE!</v>
      </c>
      <c r="AC230" s="42" t="e">
        <v>#VALUE!</v>
      </c>
      <c r="AD230" s="42" t="e">
        <v>#VALUE!</v>
      </c>
      <c r="AE230" s="50" t="e">
        <v>#VALUE!</v>
      </c>
      <c r="AF230" s="42" t="e">
        <v>#VALUE!</v>
      </c>
      <c r="AG230" s="42" t="e">
        <v>#VALUE!</v>
      </c>
      <c r="AH230" s="42" t="e">
        <v>#VALUE!</v>
      </c>
      <c r="AI230" s="42" t="e">
        <v>#VALUE!</v>
      </c>
      <c r="AJ230" s="42" t="e">
        <v>#VALUE!</v>
      </c>
      <c r="AK230" s="42" t="e">
        <v>#VALUE!</v>
      </c>
      <c r="AL230" s="42" t="e">
        <v>#VALUE!</v>
      </c>
      <c r="AM230" s="42" t="e">
        <v>#VALUE!</v>
      </c>
      <c r="AN230" s="42" t="e">
        <v>#VALUE!</v>
      </c>
      <c r="AP230" s="51" t="e">
        <f t="shared" si="15"/>
        <v>#VALUE!</v>
      </c>
      <c r="AQ230" s="42" t="e">
        <v>#VALUE!</v>
      </c>
      <c r="AR230" s="42" t="e">
        <v>#VALUE!</v>
      </c>
      <c r="AS230" s="42" t="e">
        <v>#VALUE!</v>
      </c>
      <c r="AT230" s="42" t="e">
        <v>#VALUE!</v>
      </c>
      <c r="AU230" s="42" t="e">
        <v>#VALUE!</v>
      </c>
      <c r="AV230" s="50" t="e">
        <v>#VALUE!</v>
      </c>
      <c r="AW230" s="42" t="e">
        <v>#VALUE!</v>
      </c>
      <c r="AX230" s="42" t="e">
        <v>#VALUE!</v>
      </c>
      <c r="AY230" s="42" t="e">
        <v>#VALUE!</v>
      </c>
      <c r="AZ230" s="42" t="e">
        <v>#VALUE!</v>
      </c>
      <c r="BA230" s="42" t="e">
        <v>#VALUE!</v>
      </c>
      <c r="BB230" s="42" t="e">
        <v>#VALUE!</v>
      </c>
      <c r="BC230" s="42" t="e">
        <v>#VALUE!</v>
      </c>
      <c r="BD230" s="42" t="e">
        <v>#VALUE!</v>
      </c>
      <c r="BE230" s="42" t="e">
        <v>#VALUE!</v>
      </c>
    </row>
    <row r="231" spans="1:57" ht="13.5" customHeight="1" x14ac:dyDescent="0.3">
      <c r="A231" s="93" t="s">
        <v>12</v>
      </c>
      <c r="B231" s="101" t="s">
        <v>230</v>
      </c>
      <c r="C231" s="95">
        <v>3</v>
      </c>
      <c r="D231" s="159"/>
      <c r="E231" s="38" t="s">
        <v>85</v>
      </c>
      <c r="F231" s="39" t="e">
        <f t="shared" si="13"/>
        <v>#REF!</v>
      </c>
      <c r="H231" s="37" t="e">
        <v>#REF!</v>
      </c>
      <c r="I231" s="37" t="e">
        <v>#REF!</v>
      </c>
      <c r="J231" s="37" t="e">
        <v>#REF!</v>
      </c>
      <c r="K231" s="37" t="e">
        <v>#REF!</v>
      </c>
      <c r="L231" s="37" t="e">
        <v>#REF!</v>
      </c>
      <c r="M231" s="37" t="e">
        <v>#REF!</v>
      </c>
      <c r="N231" s="37" t="e">
        <v>#REF!</v>
      </c>
      <c r="O231" s="37" t="e">
        <v>#REF!</v>
      </c>
      <c r="P231" s="37" t="e">
        <v>#REF!</v>
      </c>
      <c r="Q231" s="37" t="e">
        <v>#REF!</v>
      </c>
      <c r="R231" s="37" t="e">
        <v>#REF!</v>
      </c>
      <c r="S231" s="37" t="e">
        <v>#REF!</v>
      </c>
      <c r="T231" s="37" t="e">
        <v>#REF!</v>
      </c>
      <c r="U231" s="37" t="e">
        <v>#REF!</v>
      </c>
      <c r="V231" s="37" t="e">
        <v>#REF!</v>
      </c>
      <c r="Y231" s="42" t="e">
        <f t="shared" si="14"/>
        <v>#VALUE!</v>
      </c>
      <c r="Z231" s="42" t="e">
        <v>#VALUE!</v>
      </c>
      <c r="AA231" s="42" t="e">
        <v>#VALUE!</v>
      </c>
      <c r="AB231" s="42" t="e">
        <v>#VALUE!</v>
      </c>
      <c r="AC231" s="42" t="e">
        <v>#VALUE!</v>
      </c>
      <c r="AD231" s="42" t="e">
        <v>#VALUE!</v>
      </c>
      <c r="AE231" s="50" t="e">
        <v>#VALUE!</v>
      </c>
      <c r="AF231" s="42" t="e">
        <v>#VALUE!</v>
      </c>
      <c r="AG231" s="42" t="e">
        <v>#VALUE!</v>
      </c>
      <c r="AH231" s="42" t="e">
        <v>#VALUE!</v>
      </c>
      <c r="AI231" s="42" t="e">
        <v>#VALUE!</v>
      </c>
      <c r="AJ231" s="42" t="e">
        <v>#VALUE!</v>
      </c>
      <c r="AK231" s="42" t="e">
        <v>#VALUE!</v>
      </c>
      <c r="AL231" s="42" t="e">
        <v>#VALUE!</v>
      </c>
      <c r="AM231" s="42" t="e">
        <v>#VALUE!</v>
      </c>
      <c r="AN231" s="42" t="e">
        <v>#VALUE!</v>
      </c>
      <c r="AP231" s="51" t="e">
        <f t="shared" si="15"/>
        <v>#VALUE!</v>
      </c>
      <c r="AQ231" s="42" t="e">
        <v>#VALUE!</v>
      </c>
      <c r="AR231" s="42" t="e">
        <v>#VALUE!</v>
      </c>
      <c r="AS231" s="42" t="e">
        <v>#VALUE!</v>
      </c>
      <c r="AT231" s="42" t="e">
        <v>#VALUE!</v>
      </c>
      <c r="AU231" s="42" t="e">
        <v>#VALUE!</v>
      </c>
      <c r="AV231" s="50" t="e">
        <v>#VALUE!</v>
      </c>
      <c r="AW231" s="42" t="e">
        <v>#VALUE!</v>
      </c>
      <c r="AX231" s="42" t="e">
        <v>#VALUE!</v>
      </c>
      <c r="AY231" s="42" t="e">
        <v>#VALUE!</v>
      </c>
      <c r="AZ231" s="42" t="e">
        <v>#VALUE!</v>
      </c>
      <c r="BA231" s="42" t="e">
        <v>#VALUE!</v>
      </c>
      <c r="BB231" s="42" t="e">
        <v>#VALUE!</v>
      </c>
      <c r="BC231" s="42" t="e">
        <v>#VALUE!</v>
      </c>
      <c r="BD231" s="42" t="e">
        <v>#VALUE!</v>
      </c>
      <c r="BE231" s="42" t="e">
        <v>#VALUE!</v>
      </c>
    </row>
    <row r="232" spans="1:57" ht="13.5" customHeight="1" x14ac:dyDescent="0.3">
      <c r="A232" s="93" t="s">
        <v>12</v>
      </c>
      <c r="B232" s="101" t="s">
        <v>230</v>
      </c>
      <c r="C232" s="95">
        <v>4</v>
      </c>
      <c r="D232" s="159"/>
      <c r="E232" s="38" t="s">
        <v>85</v>
      </c>
      <c r="F232" s="39" t="e">
        <f t="shared" si="13"/>
        <v>#REF!</v>
      </c>
      <c r="H232" s="37" t="e">
        <v>#REF!</v>
      </c>
      <c r="I232" s="37" t="e">
        <v>#REF!</v>
      </c>
      <c r="J232" s="37" t="e">
        <v>#REF!</v>
      </c>
      <c r="K232" s="37" t="e">
        <v>#REF!</v>
      </c>
      <c r="L232" s="37" t="e">
        <v>#REF!</v>
      </c>
      <c r="M232" s="37" t="e">
        <v>#REF!</v>
      </c>
      <c r="N232" s="37" t="e">
        <v>#REF!</v>
      </c>
      <c r="O232" s="37" t="e">
        <v>#REF!</v>
      </c>
      <c r="P232" s="37" t="e">
        <v>#REF!</v>
      </c>
      <c r="Q232" s="37" t="e">
        <v>#REF!</v>
      </c>
      <c r="R232" s="37" t="e">
        <v>#REF!</v>
      </c>
      <c r="S232" s="37" t="e">
        <v>#REF!</v>
      </c>
      <c r="T232" s="37" t="e">
        <v>#REF!</v>
      </c>
      <c r="U232" s="37" t="e">
        <v>#REF!</v>
      </c>
      <c r="V232" s="37" t="e">
        <v>#REF!</v>
      </c>
      <c r="Y232" s="42" t="e">
        <f t="shared" si="14"/>
        <v>#VALUE!</v>
      </c>
      <c r="Z232" s="42" t="e">
        <v>#VALUE!</v>
      </c>
      <c r="AA232" s="42" t="e">
        <v>#VALUE!</v>
      </c>
      <c r="AB232" s="42" t="e">
        <v>#VALUE!</v>
      </c>
      <c r="AC232" s="42" t="e">
        <v>#VALUE!</v>
      </c>
      <c r="AD232" s="42" t="e">
        <v>#VALUE!</v>
      </c>
      <c r="AE232" s="50" t="e">
        <v>#VALUE!</v>
      </c>
      <c r="AF232" s="42" t="e">
        <v>#VALUE!</v>
      </c>
      <c r="AG232" s="42" t="e">
        <v>#VALUE!</v>
      </c>
      <c r="AH232" s="42" t="e">
        <v>#VALUE!</v>
      </c>
      <c r="AI232" s="42" t="e">
        <v>#VALUE!</v>
      </c>
      <c r="AJ232" s="42" t="e">
        <v>#VALUE!</v>
      </c>
      <c r="AK232" s="42" t="e">
        <v>#VALUE!</v>
      </c>
      <c r="AL232" s="42" t="e">
        <v>#VALUE!</v>
      </c>
      <c r="AM232" s="42" t="e">
        <v>#VALUE!</v>
      </c>
      <c r="AN232" s="42" t="e">
        <v>#VALUE!</v>
      </c>
      <c r="AP232" s="51" t="e">
        <f t="shared" si="15"/>
        <v>#VALUE!</v>
      </c>
      <c r="AQ232" s="42" t="e">
        <v>#VALUE!</v>
      </c>
      <c r="AR232" s="42" t="e">
        <v>#VALUE!</v>
      </c>
      <c r="AS232" s="42" t="e">
        <v>#VALUE!</v>
      </c>
      <c r="AT232" s="42" t="e">
        <v>#VALUE!</v>
      </c>
      <c r="AU232" s="42" t="e">
        <v>#VALUE!</v>
      </c>
      <c r="AV232" s="50" t="e">
        <v>#VALUE!</v>
      </c>
      <c r="AW232" s="42" t="e">
        <v>#VALUE!</v>
      </c>
      <c r="AX232" s="42" t="e">
        <v>#VALUE!</v>
      </c>
      <c r="AY232" s="42" t="e">
        <v>#VALUE!</v>
      </c>
      <c r="AZ232" s="42" t="e">
        <v>#VALUE!</v>
      </c>
      <c r="BA232" s="42" t="e">
        <v>#VALUE!</v>
      </c>
      <c r="BB232" s="42" t="e">
        <v>#VALUE!</v>
      </c>
      <c r="BC232" s="42" t="e">
        <v>#VALUE!</v>
      </c>
      <c r="BD232" s="42" t="e">
        <v>#VALUE!</v>
      </c>
      <c r="BE232" s="42" t="e">
        <v>#VALUE!</v>
      </c>
    </row>
    <row r="233" spans="1:57" ht="13.5" customHeight="1" x14ac:dyDescent="0.3">
      <c r="A233" s="93" t="s">
        <v>12</v>
      </c>
      <c r="B233" s="101" t="s">
        <v>230</v>
      </c>
      <c r="C233" s="95">
        <v>5</v>
      </c>
      <c r="D233" s="159"/>
      <c r="E233" s="38" t="s">
        <v>85</v>
      </c>
      <c r="F233" s="39" t="e">
        <f t="shared" si="13"/>
        <v>#REF!</v>
      </c>
      <c r="H233" s="37" t="e">
        <v>#REF!</v>
      </c>
      <c r="I233" s="37" t="e">
        <v>#REF!</v>
      </c>
      <c r="J233" s="37" t="e">
        <v>#REF!</v>
      </c>
      <c r="K233" s="37" t="e">
        <v>#REF!</v>
      </c>
      <c r="L233" s="37" t="e">
        <v>#REF!</v>
      </c>
      <c r="M233" s="37" t="e">
        <v>#REF!</v>
      </c>
      <c r="N233" s="37" t="e">
        <v>#REF!</v>
      </c>
      <c r="O233" s="37" t="e">
        <v>#REF!</v>
      </c>
      <c r="P233" s="37" t="e">
        <v>#REF!</v>
      </c>
      <c r="Q233" s="37" t="e">
        <v>#REF!</v>
      </c>
      <c r="R233" s="37" t="e">
        <v>#REF!</v>
      </c>
      <c r="S233" s="37" t="e">
        <v>#REF!</v>
      </c>
      <c r="T233" s="37" t="e">
        <v>#REF!</v>
      </c>
      <c r="U233" s="37" t="e">
        <v>#REF!</v>
      </c>
      <c r="V233" s="37" t="e">
        <v>#REF!</v>
      </c>
      <c r="Y233" s="42" t="e">
        <f t="shared" si="14"/>
        <v>#VALUE!</v>
      </c>
      <c r="Z233" s="42" t="e">
        <v>#VALUE!</v>
      </c>
      <c r="AA233" s="42" t="e">
        <v>#VALUE!</v>
      </c>
      <c r="AB233" s="42" t="e">
        <v>#VALUE!</v>
      </c>
      <c r="AC233" s="42" t="e">
        <v>#VALUE!</v>
      </c>
      <c r="AD233" s="42" t="e">
        <v>#VALUE!</v>
      </c>
      <c r="AE233" s="50" t="e">
        <v>#VALUE!</v>
      </c>
      <c r="AF233" s="42" t="e">
        <v>#VALUE!</v>
      </c>
      <c r="AG233" s="42" t="e">
        <v>#VALUE!</v>
      </c>
      <c r="AH233" s="42" t="e">
        <v>#VALUE!</v>
      </c>
      <c r="AI233" s="42" t="e">
        <v>#VALUE!</v>
      </c>
      <c r="AJ233" s="42" t="e">
        <v>#VALUE!</v>
      </c>
      <c r="AK233" s="42" t="e">
        <v>#VALUE!</v>
      </c>
      <c r="AL233" s="42" t="e">
        <v>#VALUE!</v>
      </c>
      <c r="AM233" s="42" t="e">
        <v>#VALUE!</v>
      </c>
      <c r="AN233" s="42" t="e">
        <v>#VALUE!</v>
      </c>
      <c r="AP233" s="51" t="e">
        <f t="shared" si="15"/>
        <v>#VALUE!</v>
      </c>
      <c r="AQ233" s="42" t="e">
        <v>#VALUE!</v>
      </c>
      <c r="AR233" s="42" t="e">
        <v>#VALUE!</v>
      </c>
      <c r="AS233" s="42" t="e">
        <v>#VALUE!</v>
      </c>
      <c r="AT233" s="42" t="e">
        <v>#VALUE!</v>
      </c>
      <c r="AU233" s="42" t="e">
        <v>#VALUE!</v>
      </c>
      <c r="AV233" s="50" t="e">
        <v>#VALUE!</v>
      </c>
      <c r="AW233" s="42" t="e">
        <v>#VALUE!</v>
      </c>
      <c r="AX233" s="42" t="e">
        <v>#VALUE!</v>
      </c>
      <c r="AY233" s="42" t="e">
        <v>#VALUE!</v>
      </c>
      <c r="AZ233" s="42" t="e">
        <v>#VALUE!</v>
      </c>
      <c r="BA233" s="42" t="e">
        <v>#VALUE!</v>
      </c>
      <c r="BB233" s="42" t="e">
        <v>#VALUE!</v>
      </c>
      <c r="BC233" s="42" t="e">
        <v>#VALUE!</v>
      </c>
      <c r="BD233" s="42" t="e">
        <v>#VALUE!</v>
      </c>
      <c r="BE233" s="42" t="e">
        <v>#VALUE!</v>
      </c>
    </row>
    <row r="234" spans="1:57" ht="13.5" customHeight="1" x14ac:dyDescent="0.3">
      <c r="A234" s="93" t="s">
        <v>12</v>
      </c>
      <c r="B234" s="101" t="s">
        <v>230</v>
      </c>
      <c r="C234" s="95">
        <v>6</v>
      </c>
      <c r="D234" s="159"/>
      <c r="E234" s="38" t="s">
        <v>85</v>
      </c>
      <c r="F234" s="39" t="e">
        <f t="shared" si="13"/>
        <v>#REF!</v>
      </c>
      <c r="H234" s="37" t="e">
        <v>#REF!</v>
      </c>
      <c r="I234" s="37" t="e">
        <v>#REF!</v>
      </c>
      <c r="J234" s="37" t="e">
        <v>#REF!</v>
      </c>
      <c r="K234" s="37" t="e">
        <v>#REF!</v>
      </c>
      <c r="L234" s="37" t="e">
        <v>#REF!</v>
      </c>
      <c r="M234" s="37" t="e">
        <v>#REF!</v>
      </c>
      <c r="N234" s="37" t="e">
        <v>#REF!</v>
      </c>
      <c r="O234" s="37" t="e">
        <v>#REF!</v>
      </c>
      <c r="P234" s="37" t="e">
        <v>#REF!</v>
      </c>
      <c r="Q234" s="37" t="e">
        <v>#REF!</v>
      </c>
      <c r="R234" s="37" t="e">
        <v>#REF!</v>
      </c>
      <c r="S234" s="37" t="e">
        <v>#REF!</v>
      </c>
      <c r="T234" s="37" t="e">
        <v>#REF!</v>
      </c>
      <c r="U234" s="37" t="e">
        <v>#REF!</v>
      </c>
      <c r="V234" s="37" t="e">
        <v>#REF!</v>
      </c>
      <c r="Y234" s="42" t="e">
        <f t="shared" si="14"/>
        <v>#VALUE!</v>
      </c>
      <c r="Z234" s="42" t="e">
        <v>#VALUE!</v>
      </c>
      <c r="AA234" s="42" t="e">
        <v>#VALUE!</v>
      </c>
      <c r="AB234" s="42" t="e">
        <v>#VALUE!</v>
      </c>
      <c r="AC234" s="42" t="e">
        <v>#VALUE!</v>
      </c>
      <c r="AD234" s="42" t="e">
        <v>#VALUE!</v>
      </c>
      <c r="AE234" s="50" t="e">
        <v>#VALUE!</v>
      </c>
      <c r="AF234" s="42" t="e">
        <v>#VALUE!</v>
      </c>
      <c r="AG234" s="42" t="e">
        <v>#VALUE!</v>
      </c>
      <c r="AH234" s="42" t="e">
        <v>#VALUE!</v>
      </c>
      <c r="AI234" s="42" t="e">
        <v>#VALUE!</v>
      </c>
      <c r="AJ234" s="42" t="e">
        <v>#VALUE!</v>
      </c>
      <c r="AK234" s="42" t="e">
        <v>#VALUE!</v>
      </c>
      <c r="AL234" s="42" t="e">
        <v>#VALUE!</v>
      </c>
      <c r="AM234" s="42" t="e">
        <v>#VALUE!</v>
      </c>
      <c r="AN234" s="42" t="e">
        <v>#VALUE!</v>
      </c>
      <c r="AP234" s="51" t="e">
        <f t="shared" si="15"/>
        <v>#VALUE!</v>
      </c>
      <c r="AQ234" s="42" t="e">
        <v>#VALUE!</v>
      </c>
      <c r="AR234" s="42" t="e">
        <v>#VALUE!</v>
      </c>
      <c r="AS234" s="42" t="e">
        <v>#VALUE!</v>
      </c>
      <c r="AT234" s="42" t="e">
        <v>#VALUE!</v>
      </c>
      <c r="AU234" s="42" t="e">
        <v>#VALUE!</v>
      </c>
      <c r="AV234" s="50" t="e">
        <v>#VALUE!</v>
      </c>
      <c r="AW234" s="42" t="e">
        <v>#VALUE!</v>
      </c>
      <c r="AX234" s="42" t="e">
        <v>#VALUE!</v>
      </c>
      <c r="AY234" s="42" t="e">
        <v>#VALUE!</v>
      </c>
      <c r="AZ234" s="42" t="e">
        <v>#VALUE!</v>
      </c>
      <c r="BA234" s="42" t="e">
        <v>#VALUE!</v>
      </c>
      <c r="BB234" s="42" t="e">
        <v>#VALUE!</v>
      </c>
      <c r="BC234" s="42" t="e">
        <v>#VALUE!</v>
      </c>
      <c r="BD234" s="42" t="e">
        <v>#VALUE!</v>
      </c>
      <c r="BE234" s="42" t="e">
        <v>#VALUE!</v>
      </c>
    </row>
    <row r="235" spans="1:57" ht="13.5" customHeight="1" x14ac:dyDescent="0.3">
      <c r="A235" s="93" t="s">
        <v>12</v>
      </c>
      <c r="B235" s="101" t="s">
        <v>230</v>
      </c>
      <c r="C235" s="95">
        <v>7</v>
      </c>
      <c r="D235" s="159"/>
      <c r="E235" s="38" t="s">
        <v>85</v>
      </c>
      <c r="F235" s="39" t="e">
        <f t="shared" si="13"/>
        <v>#REF!</v>
      </c>
      <c r="H235" s="37" t="e">
        <v>#REF!</v>
      </c>
      <c r="I235" s="37" t="e">
        <v>#REF!</v>
      </c>
      <c r="J235" s="37" t="e">
        <v>#REF!</v>
      </c>
      <c r="K235" s="37" t="e">
        <v>#REF!</v>
      </c>
      <c r="L235" s="37" t="e">
        <v>#REF!</v>
      </c>
      <c r="M235" s="37" t="e">
        <v>#REF!</v>
      </c>
      <c r="N235" s="37" t="e">
        <v>#REF!</v>
      </c>
      <c r="O235" s="37" t="e">
        <v>#REF!</v>
      </c>
      <c r="P235" s="37" t="e">
        <v>#REF!</v>
      </c>
      <c r="Q235" s="37" t="e">
        <v>#REF!</v>
      </c>
      <c r="R235" s="37" t="e">
        <v>#REF!</v>
      </c>
      <c r="S235" s="37" t="e">
        <v>#REF!</v>
      </c>
      <c r="T235" s="37" t="e">
        <v>#REF!</v>
      </c>
      <c r="U235" s="37" t="e">
        <v>#REF!</v>
      </c>
      <c r="V235" s="37" t="e">
        <v>#REF!</v>
      </c>
      <c r="Y235" s="42" t="e">
        <f t="shared" si="14"/>
        <v>#VALUE!</v>
      </c>
      <c r="Z235" s="42" t="e">
        <v>#VALUE!</v>
      </c>
      <c r="AA235" s="42" t="e">
        <v>#VALUE!</v>
      </c>
      <c r="AB235" s="42" t="e">
        <v>#VALUE!</v>
      </c>
      <c r="AC235" s="42" t="e">
        <v>#VALUE!</v>
      </c>
      <c r="AD235" s="42" t="e">
        <v>#VALUE!</v>
      </c>
      <c r="AE235" s="50" t="e">
        <v>#VALUE!</v>
      </c>
      <c r="AF235" s="42" t="e">
        <v>#VALUE!</v>
      </c>
      <c r="AG235" s="42" t="e">
        <v>#VALUE!</v>
      </c>
      <c r="AH235" s="42" t="e">
        <v>#VALUE!</v>
      </c>
      <c r="AI235" s="42" t="e">
        <v>#VALUE!</v>
      </c>
      <c r="AJ235" s="42" t="e">
        <v>#VALUE!</v>
      </c>
      <c r="AK235" s="42" t="e">
        <v>#VALUE!</v>
      </c>
      <c r="AL235" s="42" t="e">
        <v>#VALUE!</v>
      </c>
      <c r="AM235" s="42" t="e">
        <v>#VALUE!</v>
      </c>
      <c r="AN235" s="42" t="e">
        <v>#VALUE!</v>
      </c>
      <c r="AP235" s="51" t="e">
        <f t="shared" si="15"/>
        <v>#VALUE!</v>
      </c>
      <c r="AQ235" s="42" t="e">
        <v>#VALUE!</v>
      </c>
      <c r="AR235" s="42" t="e">
        <v>#VALUE!</v>
      </c>
      <c r="AS235" s="42" t="e">
        <v>#VALUE!</v>
      </c>
      <c r="AT235" s="42" t="e">
        <v>#VALUE!</v>
      </c>
      <c r="AU235" s="42" t="e">
        <v>#VALUE!</v>
      </c>
      <c r="AV235" s="50" t="e">
        <v>#VALUE!</v>
      </c>
      <c r="AW235" s="42" t="e">
        <v>#VALUE!</v>
      </c>
      <c r="AX235" s="42" t="e">
        <v>#VALUE!</v>
      </c>
      <c r="AY235" s="42" t="e">
        <v>#VALUE!</v>
      </c>
      <c r="AZ235" s="42" t="e">
        <v>#VALUE!</v>
      </c>
      <c r="BA235" s="42" t="e">
        <v>#VALUE!</v>
      </c>
      <c r="BB235" s="42" t="e">
        <v>#VALUE!</v>
      </c>
      <c r="BC235" s="42" t="e">
        <v>#VALUE!</v>
      </c>
      <c r="BD235" s="42" t="e">
        <v>#VALUE!</v>
      </c>
      <c r="BE235" s="42" t="e">
        <v>#VALUE!</v>
      </c>
    </row>
    <row r="236" spans="1:57" ht="13.5" customHeight="1" x14ac:dyDescent="0.3">
      <c r="A236" s="93" t="s">
        <v>12</v>
      </c>
      <c r="B236" s="101" t="s">
        <v>230</v>
      </c>
      <c r="C236" s="95">
        <v>8</v>
      </c>
      <c r="D236" s="159"/>
      <c r="E236" s="38" t="s">
        <v>85</v>
      </c>
      <c r="F236" s="39" t="e">
        <f t="shared" si="13"/>
        <v>#REF!</v>
      </c>
      <c r="H236" s="37" t="e">
        <v>#REF!</v>
      </c>
      <c r="I236" s="37" t="e">
        <v>#REF!</v>
      </c>
      <c r="J236" s="37" t="e">
        <v>#REF!</v>
      </c>
      <c r="K236" s="37" t="e">
        <v>#REF!</v>
      </c>
      <c r="L236" s="37" t="e">
        <v>#REF!</v>
      </c>
      <c r="M236" s="37" t="e">
        <v>#REF!</v>
      </c>
      <c r="N236" s="37" t="e">
        <v>#REF!</v>
      </c>
      <c r="O236" s="37" t="e">
        <v>#REF!</v>
      </c>
      <c r="P236" s="37" t="e">
        <v>#REF!</v>
      </c>
      <c r="Q236" s="37" t="e">
        <v>#REF!</v>
      </c>
      <c r="R236" s="37" t="e">
        <v>#REF!</v>
      </c>
      <c r="S236" s="37" t="e">
        <v>#REF!</v>
      </c>
      <c r="T236" s="37" t="e">
        <v>#REF!</v>
      </c>
      <c r="U236" s="37" t="e">
        <v>#REF!</v>
      </c>
      <c r="V236" s="37" t="e">
        <v>#REF!</v>
      </c>
      <c r="Y236" s="42" t="e">
        <f t="shared" si="14"/>
        <v>#VALUE!</v>
      </c>
      <c r="Z236" s="42" t="e">
        <v>#VALUE!</v>
      </c>
      <c r="AA236" s="42" t="e">
        <v>#VALUE!</v>
      </c>
      <c r="AB236" s="42" t="e">
        <v>#VALUE!</v>
      </c>
      <c r="AC236" s="42" t="e">
        <v>#VALUE!</v>
      </c>
      <c r="AD236" s="42" t="e">
        <v>#VALUE!</v>
      </c>
      <c r="AE236" s="50" t="e">
        <v>#VALUE!</v>
      </c>
      <c r="AF236" s="42" t="e">
        <v>#VALUE!</v>
      </c>
      <c r="AG236" s="42" t="e">
        <v>#VALUE!</v>
      </c>
      <c r="AH236" s="42" t="e">
        <v>#VALUE!</v>
      </c>
      <c r="AI236" s="42" t="e">
        <v>#VALUE!</v>
      </c>
      <c r="AJ236" s="42" t="e">
        <v>#VALUE!</v>
      </c>
      <c r="AK236" s="42" t="e">
        <v>#VALUE!</v>
      </c>
      <c r="AL236" s="42" t="e">
        <v>#VALUE!</v>
      </c>
      <c r="AM236" s="42" t="e">
        <v>#VALUE!</v>
      </c>
      <c r="AN236" s="42" t="e">
        <v>#VALUE!</v>
      </c>
      <c r="AP236" s="51" t="e">
        <f t="shared" si="15"/>
        <v>#VALUE!</v>
      </c>
      <c r="AQ236" s="42" t="e">
        <v>#VALUE!</v>
      </c>
      <c r="AR236" s="42" t="e">
        <v>#VALUE!</v>
      </c>
      <c r="AS236" s="42" t="e">
        <v>#VALUE!</v>
      </c>
      <c r="AT236" s="42" t="e">
        <v>#VALUE!</v>
      </c>
      <c r="AU236" s="42" t="e">
        <v>#VALUE!</v>
      </c>
      <c r="AV236" s="50" t="e">
        <v>#VALUE!</v>
      </c>
      <c r="AW236" s="42" t="e">
        <v>#VALUE!</v>
      </c>
      <c r="AX236" s="42" t="e">
        <v>#VALUE!</v>
      </c>
      <c r="AY236" s="42" t="e">
        <v>#VALUE!</v>
      </c>
      <c r="AZ236" s="42" t="e">
        <v>#VALUE!</v>
      </c>
      <c r="BA236" s="42" t="e">
        <v>#VALUE!</v>
      </c>
      <c r="BB236" s="42" t="e">
        <v>#VALUE!</v>
      </c>
      <c r="BC236" s="42" t="e">
        <v>#VALUE!</v>
      </c>
      <c r="BD236" s="42" t="e">
        <v>#VALUE!</v>
      </c>
      <c r="BE236" s="42" t="e">
        <v>#VALUE!</v>
      </c>
    </row>
    <row r="237" spans="1:57" ht="13.5" customHeight="1" x14ac:dyDescent="0.3">
      <c r="A237" s="93" t="s">
        <v>12</v>
      </c>
      <c r="B237" s="101" t="s">
        <v>230</v>
      </c>
      <c r="C237" s="95">
        <v>9</v>
      </c>
      <c r="D237" s="159"/>
      <c r="E237" s="38" t="s">
        <v>85</v>
      </c>
      <c r="F237" s="39" t="e">
        <f t="shared" si="13"/>
        <v>#REF!</v>
      </c>
      <c r="H237" s="37" t="e">
        <v>#REF!</v>
      </c>
      <c r="I237" s="37" t="e">
        <v>#REF!</v>
      </c>
      <c r="J237" s="37" t="e">
        <v>#REF!</v>
      </c>
      <c r="K237" s="37" t="e">
        <v>#REF!</v>
      </c>
      <c r="L237" s="37" t="e">
        <v>#REF!</v>
      </c>
      <c r="M237" s="37" t="e">
        <v>#REF!</v>
      </c>
      <c r="N237" s="37" t="e">
        <v>#REF!</v>
      </c>
      <c r="O237" s="37" t="e">
        <v>#REF!</v>
      </c>
      <c r="P237" s="37" t="e">
        <v>#REF!</v>
      </c>
      <c r="Q237" s="37" t="e">
        <v>#REF!</v>
      </c>
      <c r="R237" s="37" t="e">
        <v>#REF!</v>
      </c>
      <c r="S237" s="37" t="e">
        <v>#REF!</v>
      </c>
      <c r="T237" s="37" t="e">
        <v>#REF!</v>
      </c>
      <c r="U237" s="37" t="e">
        <v>#REF!</v>
      </c>
      <c r="V237" s="37" t="e">
        <v>#REF!</v>
      </c>
      <c r="Y237" s="42" t="e">
        <f t="shared" si="14"/>
        <v>#VALUE!</v>
      </c>
      <c r="Z237" s="42" t="e">
        <v>#VALUE!</v>
      </c>
      <c r="AA237" s="42" t="e">
        <v>#VALUE!</v>
      </c>
      <c r="AB237" s="42" t="e">
        <v>#VALUE!</v>
      </c>
      <c r="AC237" s="42" t="e">
        <v>#VALUE!</v>
      </c>
      <c r="AD237" s="42" t="e">
        <v>#VALUE!</v>
      </c>
      <c r="AE237" s="50" t="e">
        <v>#VALUE!</v>
      </c>
      <c r="AF237" s="42" t="e">
        <v>#VALUE!</v>
      </c>
      <c r="AG237" s="42" t="e">
        <v>#VALUE!</v>
      </c>
      <c r="AH237" s="42" t="e">
        <v>#VALUE!</v>
      </c>
      <c r="AI237" s="42" t="e">
        <v>#VALUE!</v>
      </c>
      <c r="AJ237" s="42" t="e">
        <v>#VALUE!</v>
      </c>
      <c r="AK237" s="42" t="e">
        <v>#VALUE!</v>
      </c>
      <c r="AL237" s="42" t="e">
        <v>#VALUE!</v>
      </c>
      <c r="AM237" s="42" t="e">
        <v>#VALUE!</v>
      </c>
      <c r="AN237" s="42" t="e">
        <v>#VALUE!</v>
      </c>
      <c r="AP237" s="51" t="e">
        <f t="shared" si="15"/>
        <v>#VALUE!</v>
      </c>
      <c r="AQ237" s="42" t="e">
        <v>#VALUE!</v>
      </c>
      <c r="AR237" s="42" t="e">
        <v>#VALUE!</v>
      </c>
      <c r="AS237" s="42" t="e">
        <v>#VALUE!</v>
      </c>
      <c r="AT237" s="42" t="e">
        <v>#VALUE!</v>
      </c>
      <c r="AU237" s="42" t="e">
        <v>#VALUE!</v>
      </c>
      <c r="AV237" s="50" t="e">
        <v>#VALUE!</v>
      </c>
      <c r="AW237" s="42" t="e">
        <v>#VALUE!</v>
      </c>
      <c r="AX237" s="42" t="e">
        <v>#VALUE!</v>
      </c>
      <c r="AY237" s="42" t="e">
        <v>#VALUE!</v>
      </c>
      <c r="AZ237" s="42" t="e">
        <v>#VALUE!</v>
      </c>
      <c r="BA237" s="42" t="e">
        <v>#VALUE!</v>
      </c>
      <c r="BB237" s="42" t="e">
        <v>#VALUE!</v>
      </c>
      <c r="BC237" s="42" t="e">
        <v>#VALUE!</v>
      </c>
      <c r="BD237" s="42" t="e">
        <v>#VALUE!</v>
      </c>
      <c r="BE237" s="42" t="e">
        <v>#VALUE!</v>
      </c>
    </row>
    <row r="238" spans="1:57" ht="13.5" customHeight="1" x14ac:dyDescent="0.3">
      <c r="A238" s="93" t="s">
        <v>12</v>
      </c>
      <c r="B238" s="101" t="s">
        <v>230</v>
      </c>
      <c r="C238" s="95">
        <v>10</v>
      </c>
      <c r="D238" s="159" t="s">
        <v>87</v>
      </c>
      <c r="E238" s="38" t="s">
        <v>85</v>
      </c>
      <c r="F238" s="39" t="e">
        <f t="shared" si="13"/>
        <v>#REF!</v>
      </c>
      <c r="H238" s="37" t="e">
        <v>#REF!</v>
      </c>
      <c r="I238" s="37" t="e">
        <v>#REF!</v>
      </c>
      <c r="J238" s="37" t="e">
        <v>#REF!</v>
      </c>
      <c r="K238" s="37" t="e">
        <v>#REF!</v>
      </c>
      <c r="L238" s="37" t="e">
        <v>#REF!</v>
      </c>
      <c r="M238" s="37" t="e">
        <v>#REF!</v>
      </c>
      <c r="N238" s="37" t="e">
        <v>#REF!</v>
      </c>
      <c r="O238" s="37" t="e">
        <v>#REF!</v>
      </c>
      <c r="P238" s="37" t="e">
        <v>#REF!</v>
      </c>
      <c r="Q238" s="37" t="e">
        <v>#REF!</v>
      </c>
      <c r="R238" s="37" t="e">
        <v>#REF!</v>
      </c>
      <c r="S238" s="37" t="e">
        <v>#REF!</v>
      </c>
      <c r="T238" s="37" t="e">
        <v>#REF!</v>
      </c>
      <c r="U238" s="37" t="e">
        <v>#REF!</v>
      </c>
      <c r="V238" s="37" t="e">
        <v>#REF!</v>
      </c>
      <c r="Y238" s="42" t="e">
        <f t="shared" si="14"/>
        <v>#VALUE!</v>
      </c>
      <c r="Z238" s="42" t="e">
        <v>#VALUE!</v>
      </c>
      <c r="AA238" s="42" t="e">
        <v>#VALUE!</v>
      </c>
      <c r="AB238" s="42" t="e">
        <v>#VALUE!</v>
      </c>
      <c r="AC238" s="42" t="e">
        <v>#VALUE!</v>
      </c>
      <c r="AD238" s="42" t="e">
        <v>#VALUE!</v>
      </c>
      <c r="AE238" s="50" t="e">
        <v>#VALUE!</v>
      </c>
      <c r="AF238" s="42" t="e">
        <v>#VALUE!</v>
      </c>
      <c r="AG238" s="42" t="e">
        <v>#VALUE!</v>
      </c>
      <c r="AH238" s="42" t="e">
        <v>#VALUE!</v>
      </c>
      <c r="AI238" s="42" t="e">
        <v>#VALUE!</v>
      </c>
      <c r="AJ238" s="42" t="e">
        <v>#VALUE!</v>
      </c>
      <c r="AK238" s="42" t="e">
        <v>#VALUE!</v>
      </c>
      <c r="AL238" s="42" t="e">
        <v>#VALUE!</v>
      </c>
      <c r="AM238" s="42" t="e">
        <v>#VALUE!</v>
      </c>
      <c r="AN238" s="42" t="e">
        <v>#VALUE!</v>
      </c>
      <c r="AP238" s="51" t="e">
        <f t="shared" si="15"/>
        <v>#VALUE!</v>
      </c>
      <c r="AQ238" s="42" t="e">
        <v>#VALUE!</v>
      </c>
      <c r="AR238" s="42" t="e">
        <v>#VALUE!</v>
      </c>
      <c r="AS238" s="42" t="e">
        <v>#VALUE!</v>
      </c>
      <c r="AT238" s="42" t="e">
        <v>#VALUE!</v>
      </c>
      <c r="AU238" s="42" t="e">
        <v>#VALUE!</v>
      </c>
      <c r="AV238" s="50" t="e">
        <v>#VALUE!</v>
      </c>
      <c r="AW238" s="42" t="e">
        <v>#VALUE!</v>
      </c>
      <c r="AX238" s="42" t="e">
        <v>#VALUE!</v>
      </c>
      <c r="AY238" s="42" t="e">
        <v>#VALUE!</v>
      </c>
      <c r="AZ238" s="42" t="e">
        <v>#VALUE!</v>
      </c>
      <c r="BA238" s="42" t="e">
        <v>#VALUE!</v>
      </c>
      <c r="BB238" s="42" t="e">
        <v>#VALUE!</v>
      </c>
      <c r="BC238" s="42" t="e">
        <v>#VALUE!</v>
      </c>
      <c r="BD238" s="42" t="e">
        <v>#VALUE!</v>
      </c>
      <c r="BE238" s="42" t="e">
        <v>#VALUE!</v>
      </c>
    </row>
    <row r="239" spans="1:57" ht="13.5" customHeight="1" x14ac:dyDescent="0.3">
      <c r="A239" s="93" t="s">
        <v>12</v>
      </c>
      <c r="B239" s="101" t="s">
        <v>230</v>
      </c>
      <c r="C239" s="95">
        <v>11</v>
      </c>
      <c r="D239" s="159" t="s">
        <v>87</v>
      </c>
      <c r="E239" s="38" t="s">
        <v>85</v>
      </c>
      <c r="F239" s="39" t="e">
        <f t="shared" si="13"/>
        <v>#REF!</v>
      </c>
      <c r="H239" s="37" t="e">
        <v>#REF!</v>
      </c>
      <c r="I239" s="37" t="e">
        <v>#REF!</v>
      </c>
      <c r="J239" s="37" t="e">
        <v>#REF!</v>
      </c>
      <c r="K239" s="37" t="e">
        <v>#REF!</v>
      </c>
      <c r="L239" s="37" t="e">
        <v>#REF!</v>
      </c>
      <c r="M239" s="37" t="e">
        <v>#REF!</v>
      </c>
      <c r="N239" s="37" t="e">
        <v>#REF!</v>
      </c>
      <c r="O239" s="37" t="e">
        <v>#REF!</v>
      </c>
      <c r="P239" s="37" t="e">
        <v>#REF!</v>
      </c>
      <c r="Q239" s="37" t="e">
        <v>#REF!</v>
      </c>
      <c r="R239" s="37" t="e">
        <v>#REF!</v>
      </c>
      <c r="S239" s="37" t="e">
        <v>#REF!</v>
      </c>
      <c r="T239" s="37" t="e">
        <v>#REF!</v>
      </c>
      <c r="U239" s="37" t="e">
        <v>#REF!</v>
      </c>
      <c r="V239" s="37" t="e">
        <v>#REF!</v>
      </c>
      <c r="Y239" s="42" t="e">
        <f t="shared" si="14"/>
        <v>#VALUE!</v>
      </c>
      <c r="Z239" s="42" t="e">
        <v>#VALUE!</v>
      </c>
      <c r="AA239" s="42" t="e">
        <v>#VALUE!</v>
      </c>
      <c r="AB239" s="42" t="e">
        <v>#VALUE!</v>
      </c>
      <c r="AC239" s="42" t="e">
        <v>#VALUE!</v>
      </c>
      <c r="AD239" s="42" t="e">
        <v>#VALUE!</v>
      </c>
      <c r="AE239" s="50" t="e">
        <v>#VALUE!</v>
      </c>
      <c r="AF239" s="42" t="e">
        <v>#VALUE!</v>
      </c>
      <c r="AG239" s="42" t="e">
        <v>#VALUE!</v>
      </c>
      <c r="AH239" s="42" t="e">
        <v>#VALUE!</v>
      </c>
      <c r="AI239" s="42" t="e">
        <v>#VALUE!</v>
      </c>
      <c r="AJ239" s="42" t="e">
        <v>#VALUE!</v>
      </c>
      <c r="AK239" s="42" t="e">
        <v>#VALUE!</v>
      </c>
      <c r="AL239" s="42" t="e">
        <v>#VALUE!</v>
      </c>
      <c r="AM239" s="42" t="e">
        <v>#VALUE!</v>
      </c>
      <c r="AN239" s="42" t="e">
        <v>#VALUE!</v>
      </c>
      <c r="AP239" s="51" t="e">
        <f t="shared" si="15"/>
        <v>#VALUE!</v>
      </c>
      <c r="AQ239" s="42" t="e">
        <v>#VALUE!</v>
      </c>
      <c r="AR239" s="42" t="e">
        <v>#VALUE!</v>
      </c>
      <c r="AS239" s="42" t="e">
        <v>#VALUE!</v>
      </c>
      <c r="AT239" s="42" t="e">
        <v>#VALUE!</v>
      </c>
      <c r="AU239" s="42" t="e">
        <v>#VALUE!</v>
      </c>
      <c r="AV239" s="50" t="e">
        <v>#VALUE!</v>
      </c>
      <c r="AW239" s="42" t="e">
        <v>#VALUE!</v>
      </c>
      <c r="AX239" s="42" t="e">
        <v>#VALUE!</v>
      </c>
      <c r="AY239" s="42" t="e">
        <v>#VALUE!</v>
      </c>
      <c r="AZ239" s="42" t="e">
        <v>#VALUE!</v>
      </c>
      <c r="BA239" s="42" t="e">
        <v>#VALUE!</v>
      </c>
      <c r="BB239" s="42" t="e">
        <v>#VALUE!</v>
      </c>
      <c r="BC239" s="42" t="e">
        <v>#VALUE!</v>
      </c>
      <c r="BD239" s="42" t="e">
        <v>#VALUE!</v>
      </c>
      <c r="BE239" s="42" t="e">
        <v>#VALUE!</v>
      </c>
    </row>
    <row r="240" spans="1:57" ht="13.5" customHeight="1" x14ac:dyDescent="0.3">
      <c r="A240" s="93" t="s">
        <v>12</v>
      </c>
      <c r="B240" s="101" t="s">
        <v>230</v>
      </c>
      <c r="C240" s="95">
        <v>12</v>
      </c>
      <c r="D240" s="159" t="s">
        <v>87</v>
      </c>
      <c r="E240" s="38" t="s">
        <v>85</v>
      </c>
      <c r="F240" s="39" t="e">
        <f t="shared" si="13"/>
        <v>#REF!</v>
      </c>
      <c r="H240" s="37" t="e">
        <v>#REF!</v>
      </c>
      <c r="I240" s="37" t="e">
        <v>#REF!</v>
      </c>
      <c r="J240" s="37" t="e">
        <v>#REF!</v>
      </c>
      <c r="K240" s="37" t="e">
        <v>#REF!</v>
      </c>
      <c r="L240" s="37" t="e">
        <v>#REF!</v>
      </c>
      <c r="M240" s="37" t="e">
        <v>#REF!</v>
      </c>
      <c r="N240" s="37" t="e">
        <v>#REF!</v>
      </c>
      <c r="O240" s="37" t="e">
        <v>#REF!</v>
      </c>
      <c r="P240" s="37" t="e">
        <v>#REF!</v>
      </c>
      <c r="Q240" s="37" t="e">
        <v>#REF!</v>
      </c>
      <c r="R240" s="37" t="e">
        <v>#REF!</v>
      </c>
      <c r="S240" s="37" t="e">
        <v>#REF!</v>
      </c>
      <c r="T240" s="37" t="e">
        <v>#REF!</v>
      </c>
      <c r="U240" s="37" t="e">
        <v>#REF!</v>
      </c>
      <c r="V240" s="37" t="e">
        <v>#REF!</v>
      </c>
      <c r="Y240" s="42" t="e">
        <f t="shared" si="14"/>
        <v>#VALUE!</v>
      </c>
      <c r="Z240" s="42" t="e">
        <v>#VALUE!</v>
      </c>
      <c r="AA240" s="42" t="e">
        <v>#VALUE!</v>
      </c>
      <c r="AB240" s="42" t="e">
        <v>#VALUE!</v>
      </c>
      <c r="AC240" s="42" t="e">
        <v>#VALUE!</v>
      </c>
      <c r="AD240" s="42" t="e">
        <v>#VALUE!</v>
      </c>
      <c r="AE240" s="50" t="e">
        <v>#VALUE!</v>
      </c>
      <c r="AF240" s="42" t="e">
        <v>#VALUE!</v>
      </c>
      <c r="AG240" s="42" t="e">
        <v>#VALUE!</v>
      </c>
      <c r="AH240" s="42" t="e">
        <v>#VALUE!</v>
      </c>
      <c r="AI240" s="42" t="e">
        <v>#VALUE!</v>
      </c>
      <c r="AJ240" s="42" t="e">
        <v>#VALUE!</v>
      </c>
      <c r="AK240" s="42" t="e">
        <v>#VALUE!</v>
      </c>
      <c r="AL240" s="42" t="e">
        <v>#VALUE!</v>
      </c>
      <c r="AM240" s="42" t="e">
        <v>#VALUE!</v>
      </c>
      <c r="AN240" s="42" t="e">
        <v>#VALUE!</v>
      </c>
      <c r="AP240" s="51" t="e">
        <f t="shared" si="15"/>
        <v>#VALUE!</v>
      </c>
      <c r="AQ240" s="42" t="e">
        <v>#VALUE!</v>
      </c>
      <c r="AR240" s="42" t="e">
        <v>#VALUE!</v>
      </c>
      <c r="AS240" s="42" t="e">
        <v>#VALUE!</v>
      </c>
      <c r="AT240" s="42" t="e">
        <v>#VALUE!</v>
      </c>
      <c r="AU240" s="42" t="e">
        <v>#VALUE!</v>
      </c>
      <c r="AV240" s="50" t="e">
        <v>#VALUE!</v>
      </c>
      <c r="AW240" s="42" t="e">
        <v>#VALUE!</v>
      </c>
      <c r="AX240" s="42" t="e">
        <v>#VALUE!</v>
      </c>
      <c r="AY240" s="42" t="e">
        <v>#VALUE!</v>
      </c>
      <c r="AZ240" s="42" t="e">
        <v>#VALUE!</v>
      </c>
      <c r="BA240" s="42" t="e">
        <v>#VALUE!</v>
      </c>
      <c r="BB240" s="42" t="e">
        <v>#VALUE!</v>
      </c>
      <c r="BC240" s="42" t="e">
        <v>#VALUE!</v>
      </c>
      <c r="BD240" s="42" t="e">
        <v>#VALUE!</v>
      </c>
      <c r="BE240" s="42" t="e">
        <v>#VALUE!</v>
      </c>
    </row>
    <row r="241" spans="1:57" ht="13.5" customHeight="1" x14ac:dyDescent="0.3">
      <c r="A241" s="93" t="s">
        <v>12</v>
      </c>
      <c r="B241" s="101" t="s">
        <v>230</v>
      </c>
      <c r="C241" s="95">
        <v>13</v>
      </c>
      <c r="D241" s="159" t="s">
        <v>87</v>
      </c>
      <c r="E241" s="38" t="s">
        <v>85</v>
      </c>
      <c r="F241" s="39" t="e">
        <f t="shared" si="13"/>
        <v>#REF!</v>
      </c>
      <c r="H241" s="37" t="e">
        <v>#REF!</v>
      </c>
      <c r="I241" s="37" t="e">
        <v>#REF!</v>
      </c>
      <c r="J241" s="37" t="e">
        <v>#REF!</v>
      </c>
      <c r="K241" s="37" t="e">
        <v>#REF!</v>
      </c>
      <c r="L241" s="37" t="e">
        <v>#REF!</v>
      </c>
      <c r="M241" s="37" t="e">
        <v>#REF!</v>
      </c>
      <c r="N241" s="37" t="e">
        <v>#REF!</v>
      </c>
      <c r="O241" s="37" t="e">
        <v>#REF!</v>
      </c>
      <c r="P241" s="37" t="e">
        <v>#REF!</v>
      </c>
      <c r="Q241" s="37" t="e">
        <v>#REF!</v>
      </c>
      <c r="R241" s="37" t="e">
        <v>#REF!</v>
      </c>
      <c r="S241" s="37" t="e">
        <v>#REF!</v>
      </c>
      <c r="T241" s="37" t="e">
        <v>#REF!</v>
      </c>
      <c r="U241" s="37" t="e">
        <v>#REF!</v>
      </c>
      <c r="V241" s="37" t="e">
        <v>#REF!</v>
      </c>
      <c r="Y241" s="42" t="e">
        <f t="shared" si="14"/>
        <v>#VALUE!</v>
      </c>
      <c r="Z241" s="42" t="e">
        <v>#VALUE!</v>
      </c>
      <c r="AA241" s="42" t="e">
        <v>#VALUE!</v>
      </c>
      <c r="AB241" s="42" t="e">
        <v>#VALUE!</v>
      </c>
      <c r="AC241" s="42" t="e">
        <v>#VALUE!</v>
      </c>
      <c r="AD241" s="42" t="e">
        <v>#VALUE!</v>
      </c>
      <c r="AE241" s="50" t="e">
        <v>#VALUE!</v>
      </c>
      <c r="AF241" s="42" t="e">
        <v>#VALUE!</v>
      </c>
      <c r="AG241" s="42" t="e">
        <v>#VALUE!</v>
      </c>
      <c r="AH241" s="42" t="e">
        <v>#VALUE!</v>
      </c>
      <c r="AI241" s="42" t="e">
        <v>#VALUE!</v>
      </c>
      <c r="AJ241" s="42" t="e">
        <v>#VALUE!</v>
      </c>
      <c r="AK241" s="42" t="e">
        <v>#VALUE!</v>
      </c>
      <c r="AL241" s="42" t="e">
        <v>#VALUE!</v>
      </c>
      <c r="AM241" s="42" t="e">
        <v>#VALUE!</v>
      </c>
      <c r="AN241" s="42" t="e">
        <v>#VALUE!</v>
      </c>
      <c r="AP241" s="51" t="e">
        <f t="shared" si="15"/>
        <v>#VALUE!</v>
      </c>
      <c r="AQ241" s="42" t="e">
        <v>#VALUE!</v>
      </c>
      <c r="AR241" s="42" t="e">
        <v>#VALUE!</v>
      </c>
      <c r="AS241" s="42" t="e">
        <v>#VALUE!</v>
      </c>
      <c r="AT241" s="42" t="e">
        <v>#VALUE!</v>
      </c>
      <c r="AU241" s="42" t="e">
        <v>#VALUE!</v>
      </c>
      <c r="AV241" s="50" t="e">
        <v>#VALUE!</v>
      </c>
      <c r="AW241" s="42" t="e">
        <v>#VALUE!</v>
      </c>
      <c r="AX241" s="42" t="e">
        <v>#VALUE!</v>
      </c>
      <c r="AY241" s="42" t="e">
        <v>#VALUE!</v>
      </c>
      <c r="AZ241" s="42" t="e">
        <v>#VALUE!</v>
      </c>
      <c r="BA241" s="42" t="e">
        <v>#VALUE!</v>
      </c>
      <c r="BB241" s="42" t="e">
        <v>#VALUE!</v>
      </c>
      <c r="BC241" s="42" t="e">
        <v>#VALUE!</v>
      </c>
      <c r="BD241" s="42" t="e">
        <v>#VALUE!</v>
      </c>
      <c r="BE241" s="42" t="e">
        <v>#VALUE!</v>
      </c>
    </row>
    <row r="242" spans="1:57" ht="13.5" customHeight="1" x14ac:dyDescent="0.3">
      <c r="A242" s="93" t="s">
        <v>12</v>
      </c>
      <c r="B242" s="101" t="s">
        <v>230</v>
      </c>
      <c r="C242" s="95">
        <v>14</v>
      </c>
      <c r="D242" s="159" t="s">
        <v>87</v>
      </c>
      <c r="E242" s="38" t="s">
        <v>85</v>
      </c>
      <c r="F242" s="39" t="e">
        <f t="shared" si="13"/>
        <v>#REF!</v>
      </c>
      <c r="H242" s="37" t="e">
        <v>#REF!</v>
      </c>
      <c r="I242" s="37" t="e">
        <v>#REF!</v>
      </c>
      <c r="J242" s="37" t="e">
        <v>#REF!</v>
      </c>
      <c r="K242" s="37" t="e">
        <v>#REF!</v>
      </c>
      <c r="L242" s="37" t="e">
        <v>#REF!</v>
      </c>
      <c r="M242" s="37" t="e">
        <v>#REF!</v>
      </c>
      <c r="N242" s="37" t="e">
        <v>#REF!</v>
      </c>
      <c r="O242" s="37" t="e">
        <v>#REF!</v>
      </c>
      <c r="P242" s="37" t="e">
        <v>#REF!</v>
      </c>
      <c r="Q242" s="37" t="e">
        <v>#REF!</v>
      </c>
      <c r="R242" s="37" t="e">
        <v>#REF!</v>
      </c>
      <c r="S242" s="37" t="e">
        <v>#REF!</v>
      </c>
      <c r="T242" s="37" t="e">
        <v>#REF!</v>
      </c>
      <c r="U242" s="37" t="e">
        <v>#REF!</v>
      </c>
      <c r="V242" s="37" t="e">
        <v>#REF!</v>
      </c>
      <c r="Y242" s="42" t="e">
        <f t="shared" si="14"/>
        <v>#VALUE!</v>
      </c>
      <c r="Z242" s="42" t="e">
        <v>#VALUE!</v>
      </c>
      <c r="AA242" s="42" t="e">
        <v>#VALUE!</v>
      </c>
      <c r="AB242" s="42" t="e">
        <v>#VALUE!</v>
      </c>
      <c r="AC242" s="42" t="e">
        <v>#VALUE!</v>
      </c>
      <c r="AD242" s="42" t="e">
        <v>#VALUE!</v>
      </c>
      <c r="AE242" s="50" t="e">
        <v>#VALUE!</v>
      </c>
      <c r="AF242" s="42" t="e">
        <v>#VALUE!</v>
      </c>
      <c r="AG242" s="42" t="e">
        <v>#VALUE!</v>
      </c>
      <c r="AH242" s="42" t="e">
        <v>#VALUE!</v>
      </c>
      <c r="AI242" s="42" t="e">
        <v>#VALUE!</v>
      </c>
      <c r="AJ242" s="42" t="e">
        <v>#VALUE!</v>
      </c>
      <c r="AK242" s="42" t="e">
        <v>#VALUE!</v>
      </c>
      <c r="AL242" s="42" t="e">
        <v>#VALUE!</v>
      </c>
      <c r="AM242" s="42" t="e">
        <v>#VALUE!</v>
      </c>
      <c r="AN242" s="42" t="e">
        <v>#VALUE!</v>
      </c>
      <c r="AP242" s="51" t="e">
        <f t="shared" si="15"/>
        <v>#VALUE!</v>
      </c>
      <c r="AQ242" s="42" t="e">
        <v>#VALUE!</v>
      </c>
      <c r="AR242" s="42" t="e">
        <v>#VALUE!</v>
      </c>
      <c r="AS242" s="42" t="e">
        <v>#VALUE!</v>
      </c>
      <c r="AT242" s="42" t="e">
        <v>#VALUE!</v>
      </c>
      <c r="AU242" s="42" t="e">
        <v>#VALUE!</v>
      </c>
      <c r="AV242" s="50" t="e">
        <v>#VALUE!</v>
      </c>
      <c r="AW242" s="42" t="e">
        <v>#VALUE!</v>
      </c>
      <c r="AX242" s="42" t="e">
        <v>#VALUE!</v>
      </c>
      <c r="AY242" s="42" t="e">
        <v>#VALUE!</v>
      </c>
      <c r="AZ242" s="42" t="e">
        <v>#VALUE!</v>
      </c>
      <c r="BA242" s="42" t="e">
        <v>#VALUE!</v>
      </c>
      <c r="BB242" s="42" t="e">
        <v>#VALUE!</v>
      </c>
      <c r="BC242" s="42" t="e">
        <v>#VALUE!</v>
      </c>
      <c r="BD242" s="42" t="e">
        <v>#VALUE!</v>
      </c>
      <c r="BE242" s="42" t="e">
        <v>#VALUE!</v>
      </c>
    </row>
    <row r="243" spans="1:57" ht="13.5" customHeight="1" x14ac:dyDescent="0.3">
      <c r="A243" s="93"/>
      <c r="B243" s="107"/>
      <c r="C243" s="93"/>
      <c r="D243" s="159"/>
      <c r="H243" s="37" t="e">
        <v>#REF!</v>
      </c>
      <c r="I243" s="37" t="e">
        <v>#REF!</v>
      </c>
      <c r="J243" s="37" t="e">
        <v>#REF!</v>
      </c>
      <c r="K243" s="37" t="e">
        <v>#REF!</v>
      </c>
      <c r="L243" s="37" t="e">
        <v>#REF!</v>
      </c>
      <c r="M243" s="37" t="e">
        <v>#REF!</v>
      </c>
      <c r="N243" s="37" t="e">
        <v>#REF!</v>
      </c>
      <c r="O243" s="37" t="e">
        <v>#REF!</v>
      </c>
      <c r="P243" s="37" t="e">
        <v>#REF!</v>
      </c>
      <c r="Q243" s="37" t="e">
        <v>#REF!</v>
      </c>
      <c r="R243" s="37" t="e">
        <v>#REF!</v>
      </c>
      <c r="S243" s="37" t="e">
        <v>#REF!</v>
      </c>
      <c r="T243" s="37" t="e">
        <v>#REF!</v>
      </c>
      <c r="U243" s="37" t="e">
        <v>#REF!</v>
      </c>
      <c r="V243" s="37" t="e">
        <v>#REF!</v>
      </c>
      <c r="Y243" s="42" t="e">
        <f t="shared" si="14"/>
        <v>#VALUE!</v>
      </c>
      <c r="Z243" s="42" t="e">
        <v>#VALUE!</v>
      </c>
      <c r="AA243" s="42" t="e">
        <v>#VALUE!</v>
      </c>
      <c r="AB243" s="42" t="e">
        <v>#VALUE!</v>
      </c>
      <c r="AC243" s="42" t="e">
        <v>#VALUE!</v>
      </c>
      <c r="AD243" s="42" t="e">
        <v>#VALUE!</v>
      </c>
      <c r="AE243" s="50" t="e">
        <v>#VALUE!</v>
      </c>
      <c r="AF243" s="42" t="e">
        <v>#VALUE!</v>
      </c>
      <c r="AG243" s="42" t="e">
        <v>#VALUE!</v>
      </c>
      <c r="AH243" s="42" t="e">
        <v>#VALUE!</v>
      </c>
      <c r="AI243" s="42" t="e">
        <v>#VALUE!</v>
      </c>
      <c r="AJ243" s="42" t="e">
        <v>#VALUE!</v>
      </c>
      <c r="AK243" s="42" t="e">
        <v>#VALUE!</v>
      </c>
      <c r="AL243" s="42" t="e">
        <v>#VALUE!</v>
      </c>
      <c r="AM243" s="42" t="e">
        <v>#VALUE!</v>
      </c>
      <c r="AN243" s="42" t="e">
        <v>#VALUE!</v>
      </c>
      <c r="AP243" s="51" t="e">
        <f t="shared" si="15"/>
        <v>#VALUE!</v>
      </c>
      <c r="AQ243" s="42" t="e">
        <v>#VALUE!</v>
      </c>
      <c r="AR243" s="42" t="e">
        <v>#VALUE!</v>
      </c>
      <c r="AS243" s="42" t="e">
        <v>#VALUE!</v>
      </c>
      <c r="AT243" s="42" t="e">
        <v>#VALUE!</v>
      </c>
      <c r="AU243" s="42" t="e">
        <v>#VALUE!</v>
      </c>
      <c r="AV243" s="50" t="e">
        <v>#VALUE!</v>
      </c>
      <c r="AW243" s="42" t="e">
        <v>#VALUE!</v>
      </c>
      <c r="AX243" s="42" t="e">
        <v>#VALUE!</v>
      </c>
      <c r="AY243" s="42" t="e">
        <v>#VALUE!</v>
      </c>
      <c r="AZ243" s="42" t="e">
        <v>#VALUE!</v>
      </c>
      <c r="BA243" s="42" t="e">
        <v>#VALUE!</v>
      </c>
      <c r="BB243" s="42" t="e">
        <v>#VALUE!</v>
      </c>
      <c r="BC243" s="42" t="e">
        <v>#VALUE!</v>
      </c>
      <c r="BD243" s="42" t="e">
        <v>#VALUE!</v>
      </c>
      <c r="BE243" s="42" t="e">
        <v>#VALUE!</v>
      </c>
    </row>
    <row r="244" spans="1:57" ht="13.5" customHeight="1" x14ac:dyDescent="0.3">
      <c r="A244" s="98" t="s">
        <v>12</v>
      </c>
      <c r="B244" s="166" t="s">
        <v>20</v>
      </c>
      <c r="C244" s="167"/>
      <c r="D244" s="159" t="s">
        <v>87</v>
      </c>
      <c r="E244" s="38" t="s">
        <v>85</v>
      </c>
      <c r="F244" s="39" t="e">
        <f t="shared" ref="F244:F258" si="16">SUM(H244:V244)</f>
        <v>#REF!</v>
      </c>
      <c r="H244" s="37" t="e">
        <v>#REF!</v>
      </c>
      <c r="I244" s="37" t="e">
        <v>#REF!</v>
      </c>
      <c r="J244" s="37" t="e">
        <v>#REF!</v>
      </c>
      <c r="K244" s="37" t="e">
        <v>#REF!</v>
      </c>
      <c r="L244" s="37" t="e">
        <v>#REF!</v>
      </c>
      <c r="M244" s="37" t="e">
        <v>#REF!</v>
      </c>
      <c r="N244" s="37" t="e">
        <v>#REF!</v>
      </c>
      <c r="O244" s="37" t="e">
        <v>#REF!</v>
      </c>
      <c r="P244" s="37" t="e">
        <v>#REF!</v>
      </c>
      <c r="Q244" s="37" t="e">
        <v>#REF!</v>
      </c>
      <c r="R244" s="37" t="e">
        <v>#REF!</v>
      </c>
      <c r="S244" s="37" t="e">
        <v>#REF!</v>
      </c>
      <c r="T244" s="37" t="e">
        <v>#REF!</v>
      </c>
      <c r="U244" s="37" t="e">
        <v>#REF!</v>
      </c>
      <c r="V244" s="37" t="e">
        <v>#REF!</v>
      </c>
      <c r="Y244" s="42" t="e">
        <f t="shared" ref="Y244:Y259" si="17">SUM(Z244:AO244)</f>
        <v>#VALUE!</v>
      </c>
      <c r="Z244" s="42" t="e">
        <v>#VALUE!</v>
      </c>
      <c r="AA244" s="42" t="e">
        <v>#VALUE!</v>
      </c>
      <c r="AB244" s="42" t="e">
        <v>#VALUE!</v>
      </c>
      <c r="AC244" s="42" t="e">
        <v>#VALUE!</v>
      </c>
      <c r="AD244" s="42" t="e">
        <v>#VALUE!</v>
      </c>
      <c r="AE244" s="50" t="e">
        <v>#VALUE!</v>
      </c>
      <c r="AF244" s="42" t="e">
        <v>#VALUE!</v>
      </c>
      <c r="AG244" s="42" t="e">
        <v>#VALUE!</v>
      </c>
      <c r="AH244" s="42" t="e">
        <v>#VALUE!</v>
      </c>
      <c r="AI244" s="42" t="e">
        <v>#VALUE!</v>
      </c>
      <c r="AJ244" s="42" t="e">
        <v>#VALUE!</v>
      </c>
      <c r="AK244" s="42" t="e">
        <v>#VALUE!</v>
      </c>
      <c r="AL244" s="42" t="e">
        <v>#VALUE!</v>
      </c>
      <c r="AM244" s="42" t="e">
        <v>#VALUE!</v>
      </c>
      <c r="AN244" s="42" t="e">
        <v>#VALUE!</v>
      </c>
      <c r="AP244" s="51" t="e">
        <f t="shared" ref="AP244:AP259" si="18">SUM(AQ244:BE244)</f>
        <v>#VALUE!</v>
      </c>
      <c r="AQ244" s="42" t="e">
        <v>#VALUE!</v>
      </c>
      <c r="AR244" s="42" t="e">
        <v>#VALUE!</v>
      </c>
      <c r="AS244" s="42" t="e">
        <v>#VALUE!</v>
      </c>
      <c r="AT244" s="42" t="e">
        <v>#VALUE!</v>
      </c>
      <c r="AU244" s="42" t="e">
        <v>#VALUE!</v>
      </c>
      <c r="AV244" s="50" t="e">
        <v>#VALUE!</v>
      </c>
      <c r="AW244" s="42" t="e">
        <v>#VALUE!</v>
      </c>
      <c r="AX244" s="42" t="e">
        <v>#VALUE!</v>
      </c>
      <c r="AY244" s="42" t="e">
        <v>#VALUE!</v>
      </c>
      <c r="AZ244" s="42" t="e">
        <v>#VALUE!</v>
      </c>
      <c r="BA244" s="42" t="e">
        <v>#VALUE!</v>
      </c>
      <c r="BB244" s="42" t="e">
        <v>#VALUE!</v>
      </c>
      <c r="BC244" s="42" t="e">
        <v>#VALUE!</v>
      </c>
      <c r="BD244" s="42" t="e">
        <v>#VALUE!</v>
      </c>
      <c r="BE244" s="42" t="e">
        <v>#VALUE!</v>
      </c>
    </row>
    <row r="245" spans="1:57" ht="13.5" customHeight="1" x14ac:dyDescent="0.3">
      <c r="A245" s="93" t="s">
        <v>12</v>
      </c>
      <c r="B245" s="165" t="s">
        <v>20</v>
      </c>
      <c r="C245" s="95">
        <v>1</v>
      </c>
      <c r="D245" s="162" t="s">
        <v>398</v>
      </c>
      <c r="E245" s="38" t="s">
        <v>85</v>
      </c>
      <c r="F245" s="39" t="e">
        <f t="shared" si="16"/>
        <v>#REF!</v>
      </c>
      <c r="H245" s="37" t="e">
        <v>#REF!</v>
      </c>
      <c r="I245" s="37" t="e">
        <v>#REF!</v>
      </c>
      <c r="J245" s="37" t="e">
        <v>#REF!</v>
      </c>
      <c r="K245" s="37" t="e">
        <v>#REF!</v>
      </c>
      <c r="L245" s="37" t="e">
        <v>#REF!</v>
      </c>
      <c r="M245" s="37" t="e">
        <v>#REF!</v>
      </c>
      <c r="N245" s="37" t="e">
        <v>#REF!</v>
      </c>
      <c r="O245" s="37" t="e">
        <v>#REF!</v>
      </c>
      <c r="P245" s="37" t="e">
        <v>#REF!</v>
      </c>
      <c r="Q245" s="37" t="e">
        <v>#REF!</v>
      </c>
      <c r="R245" s="37" t="e">
        <v>#REF!</v>
      </c>
      <c r="S245" s="37" t="e">
        <v>#REF!</v>
      </c>
      <c r="T245" s="37" t="e">
        <v>#REF!</v>
      </c>
      <c r="U245" s="37" t="e">
        <v>#REF!</v>
      </c>
      <c r="V245" s="37" t="e">
        <v>#REF!</v>
      </c>
      <c r="Y245" s="42" t="e">
        <f t="shared" si="17"/>
        <v>#VALUE!</v>
      </c>
      <c r="Z245" s="42" t="e">
        <v>#VALUE!</v>
      </c>
      <c r="AA245" s="42" t="e">
        <v>#VALUE!</v>
      </c>
      <c r="AB245" s="42" t="e">
        <v>#VALUE!</v>
      </c>
      <c r="AC245" s="42" t="e">
        <v>#VALUE!</v>
      </c>
      <c r="AD245" s="42" t="e">
        <v>#VALUE!</v>
      </c>
      <c r="AE245" s="50" t="e">
        <v>#VALUE!</v>
      </c>
      <c r="AF245" s="42" t="e">
        <v>#VALUE!</v>
      </c>
      <c r="AG245" s="42" t="e">
        <v>#VALUE!</v>
      </c>
      <c r="AH245" s="42" t="e">
        <v>#VALUE!</v>
      </c>
      <c r="AI245" s="42" t="e">
        <v>#VALUE!</v>
      </c>
      <c r="AJ245" s="42" t="e">
        <v>#VALUE!</v>
      </c>
      <c r="AK245" s="42" t="e">
        <v>#VALUE!</v>
      </c>
      <c r="AL245" s="42" t="e">
        <v>#VALUE!</v>
      </c>
      <c r="AM245" s="42" t="e">
        <v>#VALUE!</v>
      </c>
      <c r="AN245" s="42" t="e">
        <v>#VALUE!</v>
      </c>
      <c r="AP245" s="51" t="e">
        <f t="shared" si="18"/>
        <v>#VALUE!</v>
      </c>
      <c r="AQ245" s="42" t="e">
        <v>#VALUE!</v>
      </c>
      <c r="AR245" s="42" t="e">
        <v>#VALUE!</v>
      </c>
      <c r="AS245" s="42" t="e">
        <v>#VALUE!</v>
      </c>
      <c r="AT245" s="42" t="e">
        <v>#VALUE!</v>
      </c>
      <c r="AU245" s="42" t="e">
        <v>#VALUE!</v>
      </c>
      <c r="AV245" s="50" t="e">
        <v>#VALUE!</v>
      </c>
      <c r="AW245" s="42" t="e">
        <v>#VALUE!</v>
      </c>
      <c r="AX245" s="42" t="e">
        <v>#VALUE!</v>
      </c>
      <c r="AY245" s="42" t="e">
        <v>#VALUE!</v>
      </c>
      <c r="AZ245" s="42" t="e">
        <v>#VALUE!</v>
      </c>
      <c r="BA245" s="42" t="e">
        <v>#VALUE!</v>
      </c>
      <c r="BB245" s="42" t="e">
        <v>#VALUE!</v>
      </c>
      <c r="BC245" s="42" t="e">
        <v>#VALUE!</v>
      </c>
      <c r="BD245" s="42" t="e">
        <v>#VALUE!</v>
      </c>
      <c r="BE245" s="42" t="e">
        <v>#VALUE!</v>
      </c>
    </row>
    <row r="246" spans="1:57" ht="13.5" customHeight="1" x14ac:dyDescent="0.3">
      <c r="A246" s="93" t="s">
        <v>12</v>
      </c>
      <c r="B246" s="165" t="s">
        <v>20</v>
      </c>
      <c r="C246" s="95">
        <v>2</v>
      </c>
      <c r="D246" s="162" t="s">
        <v>399</v>
      </c>
      <c r="E246" s="38" t="s">
        <v>85</v>
      </c>
      <c r="F246" s="39" t="e">
        <f t="shared" si="16"/>
        <v>#REF!</v>
      </c>
      <c r="H246" s="37" t="e">
        <v>#REF!</v>
      </c>
      <c r="I246" s="37" t="e">
        <v>#REF!</v>
      </c>
      <c r="J246" s="37" t="e">
        <v>#REF!</v>
      </c>
      <c r="K246" s="37" t="e">
        <v>#REF!</v>
      </c>
      <c r="L246" s="37" t="e">
        <v>#REF!</v>
      </c>
      <c r="M246" s="37" t="e">
        <v>#REF!</v>
      </c>
      <c r="N246" s="37" t="e">
        <v>#REF!</v>
      </c>
      <c r="O246" s="37" t="e">
        <v>#REF!</v>
      </c>
      <c r="P246" s="37" t="e">
        <v>#REF!</v>
      </c>
      <c r="Q246" s="37" t="e">
        <v>#REF!</v>
      </c>
      <c r="R246" s="37" t="e">
        <v>#REF!</v>
      </c>
      <c r="S246" s="37" t="e">
        <v>#REF!</v>
      </c>
      <c r="T246" s="37" t="e">
        <v>#REF!</v>
      </c>
      <c r="U246" s="37" t="e">
        <v>#REF!</v>
      </c>
      <c r="V246" s="37" t="e">
        <v>#REF!</v>
      </c>
      <c r="Y246" s="42" t="e">
        <f t="shared" si="17"/>
        <v>#VALUE!</v>
      </c>
      <c r="Z246" s="42" t="e">
        <v>#VALUE!</v>
      </c>
      <c r="AA246" s="42" t="e">
        <v>#VALUE!</v>
      </c>
      <c r="AB246" s="42" t="e">
        <v>#VALUE!</v>
      </c>
      <c r="AC246" s="42" t="e">
        <v>#VALUE!</v>
      </c>
      <c r="AD246" s="42" t="e">
        <v>#VALUE!</v>
      </c>
      <c r="AE246" s="50" t="e">
        <v>#VALUE!</v>
      </c>
      <c r="AF246" s="42" t="e">
        <v>#VALUE!</v>
      </c>
      <c r="AG246" s="42" t="e">
        <v>#VALUE!</v>
      </c>
      <c r="AH246" s="42" t="e">
        <v>#VALUE!</v>
      </c>
      <c r="AI246" s="42" t="e">
        <v>#VALUE!</v>
      </c>
      <c r="AJ246" s="42" t="e">
        <v>#VALUE!</v>
      </c>
      <c r="AK246" s="42" t="e">
        <v>#VALUE!</v>
      </c>
      <c r="AL246" s="42" t="e">
        <v>#VALUE!</v>
      </c>
      <c r="AM246" s="42" t="e">
        <v>#VALUE!</v>
      </c>
      <c r="AN246" s="42" t="e">
        <v>#VALUE!</v>
      </c>
      <c r="AP246" s="51" t="e">
        <f t="shared" si="18"/>
        <v>#VALUE!</v>
      </c>
      <c r="AQ246" s="42" t="e">
        <v>#VALUE!</v>
      </c>
      <c r="AR246" s="42" t="e">
        <v>#VALUE!</v>
      </c>
      <c r="AS246" s="42" t="e">
        <v>#VALUE!</v>
      </c>
      <c r="AT246" s="42" t="e">
        <v>#VALUE!</v>
      </c>
      <c r="AU246" s="42" t="e">
        <v>#VALUE!</v>
      </c>
      <c r="AV246" s="50" t="e">
        <v>#VALUE!</v>
      </c>
      <c r="AW246" s="42" t="e">
        <v>#VALUE!</v>
      </c>
      <c r="AX246" s="42" t="e">
        <v>#VALUE!</v>
      </c>
      <c r="AY246" s="42" t="e">
        <v>#VALUE!</v>
      </c>
      <c r="AZ246" s="42" t="e">
        <v>#VALUE!</v>
      </c>
      <c r="BA246" s="42" t="e">
        <v>#VALUE!</v>
      </c>
      <c r="BB246" s="42" t="e">
        <v>#VALUE!</v>
      </c>
      <c r="BC246" s="42" t="e">
        <v>#VALUE!</v>
      </c>
      <c r="BD246" s="42" t="e">
        <v>#VALUE!</v>
      </c>
      <c r="BE246" s="42" t="e">
        <v>#VALUE!</v>
      </c>
    </row>
    <row r="247" spans="1:57" ht="13.5" customHeight="1" x14ac:dyDescent="0.3">
      <c r="A247" s="93" t="s">
        <v>12</v>
      </c>
      <c r="B247" s="165" t="s">
        <v>20</v>
      </c>
      <c r="C247" s="95">
        <v>3</v>
      </c>
      <c r="D247" s="160" t="s">
        <v>316</v>
      </c>
      <c r="E247" s="38" t="s">
        <v>85</v>
      </c>
      <c r="F247" s="39" t="e">
        <f t="shared" si="16"/>
        <v>#REF!</v>
      </c>
      <c r="H247" s="37" t="e">
        <v>#REF!</v>
      </c>
      <c r="I247" s="37" t="e">
        <v>#REF!</v>
      </c>
      <c r="J247" s="37" t="e">
        <v>#REF!</v>
      </c>
      <c r="K247" s="37" t="e">
        <v>#REF!</v>
      </c>
      <c r="L247" s="37" t="e">
        <v>#REF!</v>
      </c>
      <c r="M247" s="37" t="e">
        <v>#REF!</v>
      </c>
      <c r="N247" s="37" t="e">
        <v>#REF!</v>
      </c>
      <c r="O247" s="37" t="e">
        <v>#REF!</v>
      </c>
      <c r="P247" s="37" t="e">
        <v>#REF!</v>
      </c>
      <c r="Q247" s="37" t="e">
        <v>#REF!</v>
      </c>
      <c r="R247" s="37" t="e">
        <v>#REF!</v>
      </c>
      <c r="S247" s="37" t="e">
        <v>#REF!</v>
      </c>
      <c r="T247" s="37" t="e">
        <v>#REF!</v>
      </c>
      <c r="U247" s="37" t="e">
        <v>#REF!</v>
      </c>
      <c r="V247" s="37" t="e">
        <v>#REF!</v>
      </c>
      <c r="Y247" s="42" t="e">
        <f t="shared" si="17"/>
        <v>#VALUE!</v>
      </c>
      <c r="Z247" s="42" t="e">
        <v>#VALUE!</v>
      </c>
      <c r="AA247" s="42" t="e">
        <v>#VALUE!</v>
      </c>
      <c r="AB247" s="42" t="e">
        <v>#VALUE!</v>
      </c>
      <c r="AC247" s="42" t="e">
        <v>#VALUE!</v>
      </c>
      <c r="AD247" s="42" t="e">
        <v>#VALUE!</v>
      </c>
      <c r="AE247" s="50" t="e">
        <v>#VALUE!</v>
      </c>
      <c r="AF247" s="42" t="e">
        <v>#VALUE!</v>
      </c>
      <c r="AG247" s="42" t="e">
        <v>#VALUE!</v>
      </c>
      <c r="AH247" s="42" t="e">
        <v>#VALUE!</v>
      </c>
      <c r="AI247" s="42" t="e">
        <v>#VALUE!</v>
      </c>
      <c r="AJ247" s="42" t="e">
        <v>#VALUE!</v>
      </c>
      <c r="AK247" s="42" t="e">
        <v>#VALUE!</v>
      </c>
      <c r="AL247" s="42" t="e">
        <v>#VALUE!</v>
      </c>
      <c r="AM247" s="42" t="e">
        <v>#VALUE!</v>
      </c>
      <c r="AN247" s="42" t="e">
        <v>#VALUE!</v>
      </c>
      <c r="AP247" s="51" t="e">
        <f t="shared" si="18"/>
        <v>#VALUE!</v>
      </c>
      <c r="AQ247" s="42" t="e">
        <v>#VALUE!</v>
      </c>
      <c r="AR247" s="42" t="e">
        <v>#VALUE!</v>
      </c>
      <c r="AS247" s="42" t="e">
        <v>#VALUE!</v>
      </c>
      <c r="AT247" s="42" t="e">
        <v>#VALUE!</v>
      </c>
      <c r="AU247" s="42" t="e">
        <v>#VALUE!</v>
      </c>
      <c r="AV247" s="50" t="e">
        <v>#VALUE!</v>
      </c>
      <c r="AW247" s="42" t="e">
        <v>#VALUE!</v>
      </c>
      <c r="AX247" s="42" t="e">
        <v>#VALUE!</v>
      </c>
      <c r="AY247" s="42" t="e">
        <v>#VALUE!</v>
      </c>
      <c r="AZ247" s="42" t="e">
        <v>#VALUE!</v>
      </c>
      <c r="BA247" s="42" t="e">
        <v>#VALUE!</v>
      </c>
      <c r="BB247" s="42" t="e">
        <v>#VALUE!</v>
      </c>
      <c r="BC247" s="42" t="e">
        <v>#VALUE!</v>
      </c>
      <c r="BD247" s="42" t="e">
        <v>#VALUE!</v>
      </c>
      <c r="BE247" s="42" t="e">
        <v>#VALUE!</v>
      </c>
    </row>
    <row r="248" spans="1:57" ht="13.5" customHeight="1" x14ac:dyDescent="0.3">
      <c r="A248" s="93" t="s">
        <v>12</v>
      </c>
      <c r="B248" s="165" t="s">
        <v>20</v>
      </c>
      <c r="C248" s="95">
        <v>4</v>
      </c>
      <c r="D248" s="184" t="s">
        <v>400</v>
      </c>
      <c r="E248" s="38" t="s">
        <v>85</v>
      </c>
      <c r="F248" s="39" t="e">
        <f t="shared" si="16"/>
        <v>#REF!</v>
      </c>
      <c r="H248" s="37" t="e">
        <v>#REF!</v>
      </c>
      <c r="I248" s="37" t="e">
        <v>#REF!</v>
      </c>
      <c r="J248" s="37" t="e">
        <v>#REF!</v>
      </c>
      <c r="K248" s="37" t="e">
        <v>#REF!</v>
      </c>
      <c r="L248" s="37" t="e">
        <v>#REF!</v>
      </c>
      <c r="M248" s="37" t="e">
        <v>#REF!</v>
      </c>
      <c r="N248" s="37" t="e">
        <v>#REF!</v>
      </c>
      <c r="O248" s="37" t="e">
        <v>#REF!</v>
      </c>
      <c r="P248" s="37" t="e">
        <v>#REF!</v>
      </c>
      <c r="Q248" s="37" t="e">
        <v>#REF!</v>
      </c>
      <c r="R248" s="37" t="e">
        <v>#REF!</v>
      </c>
      <c r="S248" s="37" t="e">
        <v>#REF!</v>
      </c>
      <c r="T248" s="37" t="e">
        <v>#REF!</v>
      </c>
      <c r="U248" s="37" t="e">
        <v>#REF!</v>
      </c>
      <c r="V248" s="37" t="e">
        <v>#REF!</v>
      </c>
      <c r="Y248" s="42" t="e">
        <f t="shared" si="17"/>
        <v>#VALUE!</v>
      </c>
      <c r="Z248" s="42" t="e">
        <v>#VALUE!</v>
      </c>
      <c r="AA248" s="42" t="e">
        <v>#VALUE!</v>
      </c>
      <c r="AB248" s="42" t="e">
        <v>#VALUE!</v>
      </c>
      <c r="AC248" s="42" t="e">
        <v>#VALUE!</v>
      </c>
      <c r="AD248" s="42" t="e">
        <v>#VALUE!</v>
      </c>
      <c r="AE248" s="50" t="e">
        <v>#VALUE!</v>
      </c>
      <c r="AF248" s="42" t="e">
        <v>#VALUE!</v>
      </c>
      <c r="AG248" s="42" t="e">
        <v>#VALUE!</v>
      </c>
      <c r="AH248" s="42" t="e">
        <v>#VALUE!</v>
      </c>
      <c r="AI248" s="42" t="e">
        <v>#VALUE!</v>
      </c>
      <c r="AJ248" s="42" t="e">
        <v>#VALUE!</v>
      </c>
      <c r="AK248" s="42" t="e">
        <v>#VALUE!</v>
      </c>
      <c r="AL248" s="42" t="e">
        <v>#VALUE!</v>
      </c>
      <c r="AM248" s="42" t="e">
        <v>#VALUE!</v>
      </c>
      <c r="AN248" s="42" t="e">
        <v>#VALUE!</v>
      </c>
      <c r="AP248" s="51" t="e">
        <f t="shared" si="18"/>
        <v>#VALUE!</v>
      </c>
      <c r="AQ248" s="42" t="e">
        <v>#VALUE!</v>
      </c>
      <c r="AR248" s="42" t="e">
        <v>#VALUE!</v>
      </c>
      <c r="AS248" s="42" t="e">
        <v>#VALUE!</v>
      </c>
      <c r="AT248" s="42" t="e">
        <v>#VALUE!</v>
      </c>
      <c r="AU248" s="42" t="e">
        <v>#VALUE!</v>
      </c>
      <c r="AV248" s="50" t="e">
        <v>#VALUE!</v>
      </c>
      <c r="AW248" s="42" t="e">
        <v>#VALUE!</v>
      </c>
      <c r="AX248" s="42" t="e">
        <v>#VALUE!</v>
      </c>
      <c r="AY248" s="42" t="e">
        <v>#VALUE!</v>
      </c>
      <c r="AZ248" s="42" t="e">
        <v>#VALUE!</v>
      </c>
      <c r="BA248" s="42" t="e">
        <v>#VALUE!</v>
      </c>
      <c r="BB248" s="42" t="e">
        <v>#VALUE!</v>
      </c>
      <c r="BC248" s="42" t="e">
        <v>#VALUE!</v>
      </c>
      <c r="BD248" s="42" t="e">
        <v>#VALUE!</v>
      </c>
      <c r="BE248" s="42" t="e">
        <v>#VALUE!</v>
      </c>
    </row>
    <row r="249" spans="1:57" ht="13.5" customHeight="1" x14ac:dyDescent="0.3">
      <c r="A249" s="93" t="s">
        <v>12</v>
      </c>
      <c r="B249" s="165" t="s">
        <v>20</v>
      </c>
      <c r="C249" s="95">
        <v>5</v>
      </c>
      <c r="D249" s="162" t="s">
        <v>263</v>
      </c>
      <c r="E249" s="38" t="s">
        <v>85</v>
      </c>
      <c r="F249" s="39" t="e">
        <f t="shared" si="16"/>
        <v>#REF!</v>
      </c>
      <c r="H249" s="37" t="e">
        <v>#REF!</v>
      </c>
      <c r="I249" s="37" t="e">
        <v>#REF!</v>
      </c>
      <c r="J249" s="37" t="e">
        <v>#REF!</v>
      </c>
      <c r="K249" s="37" t="e">
        <v>#REF!</v>
      </c>
      <c r="L249" s="37" t="e">
        <v>#REF!</v>
      </c>
      <c r="M249" s="37" t="e">
        <v>#REF!</v>
      </c>
      <c r="N249" s="37" t="e">
        <v>#REF!</v>
      </c>
      <c r="O249" s="37" t="e">
        <v>#REF!</v>
      </c>
      <c r="P249" s="37" t="e">
        <v>#REF!</v>
      </c>
      <c r="Q249" s="37" t="e">
        <v>#REF!</v>
      </c>
      <c r="R249" s="37" t="e">
        <v>#REF!</v>
      </c>
      <c r="S249" s="37" t="e">
        <v>#REF!</v>
      </c>
      <c r="T249" s="37" t="e">
        <v>#REF!</v>
      </c>
      <c r="U249" s="37" t="e">
        <v>#REF!</v>
      </c>
      <c r="V249" s="37" t="e">
        <v>#REF!</v>
      </c>
      <c r="Y249" s="42" t="e">
        <f t="shared" si="17"/>
        <v>#VALUE!</v>
      </c>
      <c r="Z249" s="42" t="e">
        <v>#VALUE!</v>
      </c>
      <c r="AA249" s="42" t="e">
        <v>#VALUE!</v>
      </c>
      <c r="AB249" s="42" t="e">
        <v>#VALUE!</v>
      </c>
      <c r="AC249" s="42" t="e">
        <v>#VALUE!</v>
      </c>
      <c r="AD249" s="42" t="e">
        <v>#VALUE!</v>
      </c>
      <c r="AE249" s="50" t="e">
        <v>#VALUE!</v>
      </c>
      <c r="AF249" s="42" t="e">
        <v>#VALUE!</v>
      </c>
      <c r="AG249" s="42" t="e">
        <v>#VALUE!</v>
      </c>
      <c r="AH249" s="42" t="e">
        <v>#VALUE!</v>
      </c>
      <c r="AI249" s="42" t="e">
        <v>#VALUE!</v>
      </c>
      <c r="AJ249" s="42" t="e">
        <v>#VALUE!</v>
      </c>
      <c r="AK249" s="42" t="e">
        <v>#VALUE!</v>
      </c>
      <c r="AL249" s="42" t="e">
        <v>#VALUE!</v>
      </c>
      <c r="AM249" s="42" t="e">
        <v>#VALUE!</v>
      </c>
      <c r="AN249" s="42" t="e">
        <v>#VALUE!</v>
      </c>
      <c r="AP249" s="51" t="e">
        <f t="shared" si="18"/>
        <v>#VALUE!</v>
      </c>
      <c r="AQ249" s="42" t="e">
        <v>#VALUE!</v>
      </c>
      <c r="AR249" s="42" t="e">
        <v>#VALUE!</v>
      </c>
      <c r="AS249" s="42" t="e">
        <v>#VALUE!</v>
      </c>
      <c r="AT249" s="42" t="e">
        <v>#VALUE!</v>
      </c>
      <c r="AU249" s="42" t="e">
        <v>#VALUE!</v>
      </c>
      <c r="AV249" s="50" t="e">
        <v>#VALUE!</v>
      </c>
      <c r="AW249" s="42" t="e">
        <v>#VALUE!</v>
      </c>
      <c r="AX249" s="42" t="e">
        <v>#VALUE!</v>
      </c>
      <c r="AY249" s="42" t="e">
        <v>#VALUE!</v>
      </c>
      <c r="AZ249" s="42" t="e">
        <v>#VALUE!</v>
      </c>
      <c r="BA249" s="42" t="e">
        <v>#VALUE!</v>
      </c>
      <c r="BB249" s="42" t="e">
        <v>#VALUE!</v>
      </c>
      <c r="BC249" s="42" t="e">
        <v>#VALUE!</v>
      </c>
      <c r="BD249" s="42" t="e">
        <v>#VALUE!</v>
      </c>
      <c r="BE249" s="42" t="e">
        <v>#VALUE!</v>
      </c>
    </row>
    <row r="250" spans="1:57" ht="13.5" customHeight="1" x14ac:dyDescent="0.3">
      <c r="A250" s="93" t="s">
        <v>12</v>
      </c>
      <c r="B250" s="165" t="s">
        <v>20</v>
      </c>
      <c r="C250" s="95">
        <v>6</v>
      </c>
      <c r="D250" s="160" t="s">
        <v>401</v>
      </c>
      <c r="E250" s="38" t="s">
        <v>85</v>
      </c>
      <c r="F250" s="39" t="e">
        <f t="shared" si="16"/>
        <v>#REF!</v>
      </c>
      <c r="H250" s="37" t="e">
        <v>#REF!</v>
      </c>
      <c r="I250" s="37" t="e">
        <v>#REF!</v>
      </c>
      <c r="J250" s="37" t="e">
        <v>#REF!</v>
      </c>
      <c r="K250" s="37" t="e">
        <v>#REF!</v>
      </c>
      <c r="L250" s="37" t="e">
        <v>#REF!</v>
      </c>
      <c r="M250" s="37" t="e">
        <v>#REF!</v>
      </c>
      <c r="N250" s="37" t="e">
        <v>#REF!</v>
      </c>
      <c r="O250" s="37" t="e">
        <v>#REF!</v>
      </c>
      <c r="P250" s="37" t="e">
        <v>#REF!</v>
      </c>
      <c r="Q250" s="37" t="e">
        <v>#REF!</v>
      </c>
      <c r="R250" s="37" t="e">
        <v>#REF!</v>
      </c>
      <c r="S250" s="37" t="e">
        <v>#REF!</v>
      </c>
      <c r="T250" s="37" t="e">
        <v>#REF!</v>
      </c>
      <c r="U250" s="37" t="e">
        <v>#REF!</v>
      </c>
      <c r="V250" s="37" t="e">
        <v>#REF!</v>
      </c>
      <c r="Y250" s="42" t="e">
        <f t="shared" si="17"/>
        <v>#VALUE!</v>
      </c>
      <c r="Z250" s="42" t="e">
        <v>#VALUE!</v>
      </c>
      <c r="AA250" s="42" t="e">
        <v>#VALUE!</v>
      </c>
      <c r="AB250" s="42" t="e">
        <v>#VALUE!</v>
      </c>
      <c r="AC250" s="42" t="e">
        <v>#VALUE!</v>
      </c>
      <c r="AD250" s="42" t="e">
        <v>#VALUE!</v>
      </c>
      <c r="AE250" s="50" t="e">
        <v>#VALUE!</v>
      </c>
      <c r="AF250" s="42" t="e">
        <v>#VALUE!</v>
      </c>
      <c r="AG250" s="42" t="e">
        <v>#VALUE!</v>
      </c>
      <c r="AH250" s="42" t="e">
        <v>#VALUE!</v>
      </c>
      <c r="AI250" s="42" t="e">
        <v>#VALUE!</v>
      </c>
      <c r="AJ250" s="42" t="e">
        <v>#VALUE!</v>
      </c>
      <c r="AK250" s="42" t="e">
        <v>#VALUE!</v>
      </c>
      <c r="AL250" s="42" t="e">
        <v>#VALUE!</v>
      </c>
      <c r="AM250" s="42" t="e">
        <v>#VALUE!</v>
      </c>
      <c r="AN250" s="42" t="e">
        <v>#VALUE!</v>
      </c>
      <c r="AP250" s="51" t="e">
        <f t="shared" si="18"/>
        <v>#VALUE!</v>
      </c>
      <c r="AQ250" s="42" t="e">
        <v>#VALUE!</v>
      </c>
      <c r="AR250" s="42" t="e">
        <v>#VALUE!</v>
      </c>
      <c r="AS250" s="42" t="e">
        <v>#VALUE!</v>
      </c>
      <c r="AT250" s="42" t="e">
        <v>#VALUE!</v>
      </c>
      <c r="AU250" s="42" t="e">
        <v>#VALUE!</v>
      </c>
      <c r="AV250" s="50" t="e">
        <v>#VALUE!</v>
      </c>
      <c r="AW250" s="42" t="e">
        <v>#VALUE!</v>
      </c>
      <c r="AX250" s="42" t="e">
        <v>#VALUE!</v>
      </c>
      <c r="AY250" s="42" t="e">
        <v>#VALUE!</v>
      </c>
      <c r="AZ250" s="42" t="e">
        <v>#VALUE!</v>
      </c>
      <c r="BA250" s="42" t="e">
        <v>#VALUE!</v>
      </c>
      <c r="BB250" s="42" t="e">
        <v>#VALUE!</v>
      </c>
      <c r="BC250" s="42" t="e">
        <v>#VALUE!</v>
      </c>
      <c r="BD250" s="42" t="e">
        <v>#VALUE!</v>
      </c>
      <c r="BE250" s="42" t="e">
        <v>#VALUE!</v>
      </c>
    </row>
    <row r="251" spans="1:57" ht="13.5" customHeight="1" x14ac:dyDescent="0.3">
      <c r="A251" s="93" t="s">
        <v>12</v>
      </c>
      <c r="B251" s="165" t="s">
        <v>20</v>
      </c>
      <c r="C251" s="95">
        <v>7</v>
      </c>
      <c r="D251" s="160" t="s">
        <v>374</v>
      </c>
      <c r="E251" s="38" t="s">
        <v>85</v>
      </c>
      <c r="F251" s="39" t="e">
        <f t="shared" si="16"/>
        <v>#REF!</v>
      </c>
      <c r="H251" s="37" t="e">
        <v>#REF!</v>
      </c>
      <c r="I251" s="37" t="e">
        <v>#REF!</v>
      </c>
      <c r="J251" s="37" t="e">
        <v>#REF!</v>
      </c>
      <c r="K251" s="37" t="e">
        <v>#REF!</v>
      </c>
      <c r="L251" s="37" t="e">
        <v>#REF!</v>
      </c>
      <c r="M251" s="37" t="e">
        <v>#REF!</v>
      </c>
      <c r="N251" s="37" t="e">
        <v>#REF!</v>
      </c>
      <c r="O251" s="37" t="e">
        <v>#REF!</v>
      </c>
      <c r="P251" s="37" t="e">
        <v>#REF!</v>
      </c>
      <c r="Q251" s="37" t="e">
        <v>#REF!</v>
      </c>
      <c r="R251" s="37" t="e">
        <v>#REF!</v>
      </c>
      <c r="S251" s="37" t="e">
        <v>#REF!</v>
      </c>
      <c r="T251" s="37" t="e">
        <v>#REF!</v>
      </c>
      <c r="U251" s="37" t="e">
        <v>#REF!</v>
      </c>
      <c r="V251" s="37" t="e">
        <v>#REF!</v>
      </c>
      <c r="Y251" s="42" t="e">
        <f t="shared" si="17"/>
        <v>#VALUE!</v>
      </c>
      <c r="Z251" s="42" t="e">
        <v>#VALUE!</v>
      </c>
      <c r="AA251" s="42" t="e">
        <v>#VALUE!</v>
      </c>
      <c r="AB251" s="42" t="e">
        <v>#VALUE!</v>
      </c>
      <c r="AC251" s="42" t="e">
        <v>#VALUE!</v>
      </c>
      <c r="AD251" s="42" t="e">
        <v>#VALUE!</v>
      </c>
      <c r="AE251" s="50" t="e">
        <v>#VALUE!</v>
      </c>
      <c r="AF251" s="42" t="e">
        <v>#VALUE!</v>
      </c>
      <c r="AG251" s="42" t="e">
        <v>#VALUE!</v>
      </c>
      <c r="AH251" s="42" t="e">
        <v>#VALUE!</v>
      </c>
      <c r="AI251" s="42" t="e">
        <v>#VALUE!</v>
      </c>
      <c r="AJ251" s="42" t="e">
        <v>#VALUE!</v>
      </c>
      <c r="AK251" s="42" t="e">
        <v>#VALUE!</v>
      </c>
      <c r="AL251" s="42" t="e">
        <v>#VALUE!</v>
      </c>
      <c r="AM251" s="42" t="e">
        <v>#VALUE!</v>
      </c>
      <c r="AN251" s="42" t="e">
        <v>#VALUE!</v>
      </c>
      <c r="AP251" s="51" t="e">
        <f t="shared" si="18"/>
        <v>#VALUE!</v>
      </c>
      <c r="AQ251" s="42" t="e">
        <v>#VALUE!</v>
      </c>
      <c r="AR251" s="42" t="e">
        <v>#VALUE!</v>
      </c>
      <c r="AS251" s="42" t="e">
        <v>#VALUE!</v>
      </c>
      <c r="AT251" s="42" t="e">
        <v>#VALUE!</v>
      </c>
      <c r="AU251" s="42" t="e">
        <v>#VALUE!</v>
      </c>
      <c r="AV251" s="50" t="e">
        <v>#VALUE!</v>
      </c>
      <c r="AW251" s="42" t="e">
        <v>#VALUE!</v>
      </c>
      <c r="AX251" s="42" t="e">
        <v>#VALUE!</v>
      </c>
      <c r="AY251" s="42" t="e">
        <v>#VALUE!</v>
      </c>
      <c r="AZ251" s="42" t="e">
        <v>#VALUE!</v>
      </c>
      <c r="BA251" s="42" t="e">
        <v>#VALUE!</v>
      </c>
      <c r="BB251" s="42" t="e">
        <v>#VALUE!</v>
      </c>
      <c r="BC251" s="42" t="e">
        <v>#VALUE!</v>
      </c>
      <c r="BD251" s="42" t="e">
        <v>#VALUE!</v>
      </c>
      <c r="BE251" s="42" t="e">
        <v>#VALUE!</v>
      </c>
    </row>
    <row r="252" spans="1:57" ht="13.5" customHeight="1" x14ac:dyDescent="0.3">
      <c r="A252" s="93" t="s">
        <v>12</v>
      </c>
      <c r="B252" s="165" t="s">
        <v>20</v>
      </c>
      <c r="C252" s="95">
        <v>8</v>
      </c>
      <c r="D252" s="160"/>
      <c r="E252" s="38" t="s">
        <v>85</v>
      </c>
      <c r="F252" s="39" t="e">
        <f t="shared" si="16"/>
        <v>#REF!</v>
      </c>
      <c r="H252" s="37" t="e">
        <v>#REF!</v>
      </c>
      <c r="I252" s="37" t="e">
        <v>#REF!</v>
      </c>
      <c r="J252" s="37" t="e">
        <v>#REF!</v>
      </c>
      <c r="K252" s="37" t="e">
        <v>#REF!</v>
      </c>
      <c r="L252" s="37" t="e">
        <v>#REF!</v>
      </c>
      <c r="M252" s="37" t="e">
        <v>#REF!</v>
      </c>
      <c r="N252" s="37" t="e">
        <v>#REF!</v>
      </c>
      <c r="O252" s="37" t="e">
        <v>#REF!</v>
      </c>
      <c r="P252" s="37" t="e">
        <v>#REF!</v>
      </c>
      <c r="Q252" s="37" t="e">
        <v>#REF!</v>
      </c>
      <c r="R252" s="37" t="e">
        <v>#REF!</v>
      </c>
      <c r="S252" s="37" t="e">
        <v>#REF!</v>
      </c>
      <c r="T252" s="37" t="e">
        <v>#REF!</v>
      </c>
      <c r="U252" s="37" t="e">
        <v>#REF!</v>
      </c>
      <c r="V252" s="37" t="e">
        <v>#REF!</v>
      </c>
      <c r="Y252" s="42" t="e">
        <f t="shared" si="17"/>
        <v>#VALUE!</v>
      </c>
      <c r="Z252" s="42" t="e">
        <v>#VALUE!</v>
      </c>
      <c r="AA252" s="42" t="e">
        <v>#VALUE!</v>
      </c>
      <c r="AB252" s="42" t="e">
        <v>#VALUE!</v>
      </c>
      <c r="AC252" s="42" t="e">
        <v>#VALUE!</v>
      </c>
      <c r="AD252" s="42" t="e">
        <v>#VALUE!</v>
      </c>
      <c r="AE252" s="50" t="e">
        <v>#VALUE!</v>
      </c>
      <c r="AF252" s="42" t="e">
        <v>#VALUE!</v>
      </c>
      <c r="AG252" s="42" t="e">
        <v>#VALUE!</v>
      </c>
      <c r="AH252" s="42" t="e">
        <v>#VALUE!</v>
      </c>
      <c r="AI252" s="42" t="e">
        <v>#VALUE!</v>
      </c>
      <c r="AJ252" s="42" t="e">
        <v>#VALUE!</v>
      </c>
      <c r="AK252" s="42" t="e">
        <v>#VALUE!</v>
      </c>
      <c r="AL252" s="42" t="e">
        <v>#VALUE!</v>
      </c>
      <c r="AM252" s="42" t="e">
        <v>#VALUE!</v>
      </c>
      <c r="AN252" s="42" t="e">
        <v>#VALUE!</v>
      </c>
      <c r="AP252" s="51" t="e">
        <f t="shared" si="18"/>
        <v>#VALUE!</v>
      </c>
      <c r="AQ252" s="42" t="e">
        <v>#VALUE!</v>
      </c>
      <c r="AR252" s="42" t="e">
        <v>#VALUE!</v>
      </c>
      <c r="AS252" s="42" t="e">
        <v>#VALUE!</v>
      </c>
      <c r="AT252" s="42" t="e">
        <v>#VALUE!</v>
      </c>
      <c r="AU252" s="42" t="e">
        <v>#VALUE!</v>
      </c>
      <c r="AV252" s="50" t="e">
        <v>#VALUE!</v>
      </c>
      <c r="AW252" s="42" t="e">
        <v>#VALUE!</v>
      </c>
      <c r="AX252" s="42" t="e">
        <v>#VALUE!</v>
      </c>
      <c r="AY252" s="42" t="e">
        <v>#VALUE!</v>
      </c>
      <c r="AZ252" s="42" t="e">
        <v>#VALUE!</v>
      </c>
      <c r="BA252" s="42" t="e">
        <v>#VALUE!</v>
      </c>
      <c r="BB252" s="42" t="e">
        <v>#VALUE!</v>
      </c>
      <c r="BC252" s="42" t="e">
        <v>#VALUE!</v>
      </c>
      <c r="BD252" s="42" t="e">
        <v>#VALUE!</v>
      </c>
      <c r="BE252" s="42" t="e">
        <v>#VALUE!</v>
      </c>
    </row>
    <row r="253" spans="1:57" ht="13.5" customHeight="1" x14ac:dyDescent="0.3">
      <c r="A253" s="93" t="s">
        <v>12</v>
      </c>
      <c r="B253" s="165" t="s">
        <v>20</v>
      </c>
      <c r="C253" s="95">
        <v>9</v>
      </c>
      <c r="D253" s="160"/>
      <c r="E253" s="38" t="s">
        <v>85</v>
      </c>
      <c r="F253" s="39" t="e">
        <f t="shared" si="16"/>
        <v>#REF!</v>
      </c>
      <c r="H253" s="37" t="e">
        <v>#REF!</v>
      </c>
      <c r="I253" s="37" t="e">
        <v>#REF!</v>
      </c>
      <c r="J253" s="37" t="e">
        <v>#REF!</v>
      </c>
      <c r="K253" s="37" t="e">
        <v>#REF!</v>
      </c>
      <c r="L253" s="37" t="e">
        <v>#REF!</v>
      </c>
      <c r="M253" s="37" t="e">
        <v>#REF!</v>
      </c>
      <c r="N253" s="37" t="e">
        <v>#REF!</v>
      </c>
      <c r="O253" s="37" t="e">
        <v>#REF!</v>
      </c>
      <c r="P253" s="37" t="e">
        <v>#REF!</v>
      </c>
      <c r="Q253" s="37" t="e">
        <v>#REF!</v>
      </c>
      <c r="R253" s="37" t="e">
        <v>#REF!</v>
      </c>
      <c r="S253" s="37" t="e">
        <v>#REF!</v>
      </c>
      <c r="T253" s="37" t="e">
        <v>#REF!</v>
      </c>
      <c r="U253" s="37" t="e">
        <v>#REF!</v>
      </c>
      <c r="V253" s="37" t="e">
        <v>#REF!</v>
      </c>
      <c r="Y253" s="42" t="e">
        <f t="shared" si="17"/>
        <v>#VALUE!</v>
      </c>
      <c r="Z253" s="42" t="e">
        <v>#VALUE!</v>
      </c>
      <c r="AA253" s="42" t="e">
        <v>#VALUE!</v>
      </c>
      <c r="AB253" s="42" t="e">
        <v>#VALUE!</v>
      </c>
      <c r="AC253" s="42" t="e">
        <v>#VALUE!</v>
      </c>
      <c r="AD253" s="42" t="e">
        <v>#VALUE!</v>
      </c>
      <c r="AE253" s="50" t="e">
        <v>#VALUE!</v>
      </c>
      <c r="AF253" s="42" t="e">
        <v>#VALUE!</v>
      </c>
      <c r="AG253" s="42" t="e">
        <v>#VALUE!</v>
      </c>
      <c r="AH253" s="42" t="e">
        <v>#VALUE!</v>
      </c>
      <c r="AI253" s="42" t="e">
        <v>#VALUE!</v>
      </c>
      <c r="AJ253" s="42" t="e">
        <v>#VALUE!</v>
      </c>
      <c r="AK253" s="42" t="e">
        <v>#VALUE!</v>
      </c>
      <c r="AL253" s="42" t="e">
        <v>#VALUE!</v>
      </c>
      <c r="AM253" s="42" t="e">
        <v>#VALUE!</v>
      </c>
      <c r="AN253" s="42" t="e">
        <v>#VALUE!</v>
      </c>
      <c r="AP253" s="51" t="e">
        <f t="shared" si="18"/>
        <v>#VALUE!</v>
      </c>
      <c r="AQ253" s="42" t="e">
        <v>#VALUE!</v>
      </c>
      <c r="AR253" s="42" t="e">
        <v>#VALUE!</v>
      </c>
      <c r="AS253" s="42" t="e">
        <v>#VALUE!</v>
      </c>
      <c r="AT253" s="42" t="e">
        <v>#VALUE!</v>
      </c>
      <c r="AU253" s="42" t="e">
        <v>#VALUE!</v>
      </c>
      <c r="AV253" s="50" t="e">
        <v>#VALUE!</v>
      </c>
      <c r="AW253" s="42" t="e">
        <v>#VALUE!</v>
      </c>
      <c r="AX253" s="42" t="e">
        <v>#VALUE!</v>
      </c>
      <c r="AY253" s="42" t="e">
        <v>#VALUE!</v>
      </c>
      <c r="AZ253" s="42" t="e">
        <v>#VALUE!</v>
      </c>
      <c r="BA253" s="42" t="e">
        <v>#VALUE!</v>
      </c>
      <c r="BB253" s="42" t="e">
        <v>#VALUE!</v>
      </c>
      <c r="BC253" s="42" t="e">
        <v>#VALUE!</v>
      </c>
      <c r="BD253" s="42" t="e">
        <v>#VALUE!</v>
      </c>
      <c r="BE253" s="42" t="e">
        <v>#VALUE!</v>
      </c>
    </row>
    <row r="254" spans="1:57" ht="13.5" customHeight="1" x14ac:dyDescent="0.3">
      <c r="A254" s="93" t="s">
        <v>12</v>
      </c>
      <c r="B254" s="165" t="s">
        <v>20</v>
      </c>
      <c r="C254" s="95">
        <v>10</v>
      </c>
      <c r="D254" s="162"/>
      <c r="E254" s="38" t="s">
        <v>85</v>
      </c>
      <c r="F254" s="39" t="e">
        <f t="shared" si="16"/>
        <v>#REF!</v>
      </c>
      <c r="H254" s="37" t="e">
        <v>#REF!</v>
      </c>
      <c r="I254" s="37" t="e">
        <v>#REF!</v>
      </c>
      <c r="J254" s="37" t="e">
        <v>#REF!</v>
      </c>
      <c r="K254" s="37" t="e">
        <v>#REF!</v>
      </c>
      <c r="L254" s="37" t="e">
        <v>#REF!</v>
      </c>
      <c r="M254" s="37" t="e">
        <v>#REF!</v>
      </c>
      <c r="N254" s="37" t="e">
        <v>#REF!</v>
      </c>
      <c r="O254" s="37" t="e">
        <v>#REF!</v>
      </c>
      <c r="P254" s="37" t="e">
        <v>#REF!</v>
      </c>
      <c r="Q254" s="37" t="e">
        <v>#REF!</v>
      </c>
      <c r="R254" s="37" t="e">
        <v>#REF!</v>
      </c>
      <c r="S254" s="37" t="e">
        <v>#REF!</v>
      </c>
      <c r="T254" s="37" t="e">
        <v>#REF!</v>
      </c>
      <c r="U254" s="37" t="e">
        <v>#REF!</v>
      </c>
      <c r="V254" s="37" t="e">
        <v>#REF!</v>
      </c>
      <c r="Y254" s="42" t="e">
        <f t="shared" si="17"/>
        <v>#VALUE!</v>
      </c>
      <c r="Z254" s="42" t="e">
        <v>#VALUE!</v>
      </c>
      <c r="AA254" s="42" t="e">
        <v>#VALUE!</v>
      </c>
      <c r="AB254" s="42" t="e">
        <v>#VALUE!</v>
      </c>
      <c r="AC254" s="42" t="e">
        <v>#VALUE!</v>
      </c>
      <c r="AD254" s="42" t="e">
        <v>#VALUE!</v>
      </c>
      <c r="AE254" s="50" t="e">
        <v>#VALUE!</v>
      </c>
      <c r="AF254" s="42" t="e">
        <v>#VALUE!</v>
      </c>
      <c r="AG254" s="42" t="e">
        <v>#VALUE!</v>
      </c>
      <c r="AH254" s="42" t="e">
        <v>#VALUE!</v>
      </c>
      <c r="AI254" s="42" t="e">
        <v>#VALUE!</v>
      </c>
      <c r="AJ254" s="42" t="e">
        <v>#VALUE!</v>
      </c>
      <c r="AK254" s="42" t="e">
        <v>#VALUE!</v>
      </c>
      <c r="AL254" s="42" t="e">
        <v>#VALUE!</v>
      </c>
      <c r="AM254" s="42" t="e">
        <v>#VALUE!</v>
      </c>
      <c r="AN254" s="42" t="e">
        <v>#VALUE!</v>
      </c>
      <c r="AP254" s="51" t="e">
        <f t="shared" si="18"/>
        <v>#VALUE!</v>
      </c>
      <c r="AQ254" s="42" t="e">
        <v>#VALUE!</v>
      </c>
      <c r="AR254" s="42" t="e">
        <v>#VALUE!</v>
      </c>
      <c r="AS254" s="42" t="e">
        <v>#VALUE!</v>
      </c>
      <c r="AT254" s="42" t="e">
        <v>#VALUE!</v>
      </c>
      <c r="AU254" s="42" t="e">
        <v>#VALUE!</v>
      </c>
      <c r="AV254" s="50" t="e">
        <v>#VALUE!</v>
      </c>
      <c r="AW254" s="42" t="e">
        <v>#VALUE!</v>
      </c>
      <c r="AX254" s="42" t="e">
        <v>#VALUE!</v>
      </c>
      <c r="AY254" s="42" t="e">
        <v>#VALUE!</v>
      </c>
      <c r="AZ254" s="42" t="e">
        <v>#VALUE!</v>
      </c>
      <c r="BA254" s="42" t="e">
        <v>#VALUE!</v>
      </c>
      <c r="BB254" s="42" t="e">
        <v>#VALUE!</v>
      </c>
      <c r="BC254" s="42" t="e">
        <v>#VALUE!</v>
      </c>
      <c r="BD254" s="42" t="e">
        <v>#VALUE!</v>
      </c>
      <c r="BE254" s="42" t="e">
        <v>#VALUE!</v>
      </c>
    </row>
    <row r="255" spans="1:57" ht="13.5" customHeight="1" x14ac:dyDescent="0.3">
      <c r="A255" s="93" t="s">
        <v>12</v>
      </c>
      <c r="B255" s="165" t="s">
        <v>20</v>
      </c>
      <c r="C255" s="95">
        <v>11</v>
      </c>
      <c r="D255" s="168"/>
      <c r="E255" s="38" t="s">
        <v>85</v>
      </c>
      <c r="F255" s="39" t="e">
        <f t="shared" si="16"/>
        <v>#REF!</v>
      </c>
      <c r="H255" s="37" t="e">
        <v>#REF!</v>
      </c>
      <c r="I255" s="37" t="e">
        <v>#REF!</v>
      </c>
      <c r="J255" s="37" t="e">
        <v>#REF!</v>
      </c>
      <c r="K255" s="37" t="e">
        <v>#REF!</v>
      </c>
      <c r="L255" s="37" t="e">
        <v>#REF!</v>
      </c>
      <c r="M255" s="37" t="e">
        <v>#REF!</v>
      </c>
      <c r="N255" s="37" t="e">
        <v>#REF!</v>
      </c>
      <c r="O255" s="37" t="e">
        <v>#REF!</v>
      </c>
      <c r="P255" s="37" t="e">
        <v>#REF!</v>
      </c>
      <c r="Q255" s="37" t="e">
        <v>#REF!</v>
      </c>
      <c r="R255" s="37" t="e">
        <v>#REF!</v>
      </c>
      <c r="S255" s="37" t="e">
        <v>#REF!</v>
      </c>
      <c r="T255" s="37" t="e">
        <v>#REF!</v>
      </c>
      <c r="U255" s="37" t="e">
        <v>#REF!</v>
      </c>
      <c r="V255" s="37" t="e">
        <v>#REF!</v>
      </c>
      <c r="Y255" s="42" t="e">
        <f t="shared" si="17"/>
        <v>#VALUE!</v>
      </c>
      <c r="Z255" s="42" t="e">
        <v>#VALUE!</v>
      </c>
      <c r="AA255" s="42" t="e">
        <v>#VALUE!</v>
      </c>
      <c r="AB255" s="42" t="e">
        <v>#VALUE!</v>
      </c>
      <c r="AC255" s="42" t="e">
        <v>#VALUE!</v>
      </c>
      <c r="AD255" s="42" t="e">
        <v>#VALUE!</v>
      </c>
      <c r="AE255" s="50" t="e">
        <v>#VALUE!</v>
      </c>
      <c r="AF255" s="42" t="e">
        <v>#VALUE!</v>
      </c>
      <c r="AG255" s="42" t="e">
        <v>#VALUE!</v>
      </c>
      <c r="AH255" s="42" t="e">
        <v>#VALUE!</v>
      </c>
      <c r="AI255" s="42" t="e">
        <v>#VALUE!</v>
      </c>
      <c r="AJ255" s="42" t="e">
        <v>#VALUE!</v>
      </c>
      <c r="AK255" s="42" t="e">
        <v>#VALUE!</v>
      </c>
      <c r="AL255" s="42" t="e">
        <v>#VALUE!</v>
      </c>
      <c r="AM255" s="42" t="e">
        <v>#VALUE!</v>
      </c>
      <c r="AN255" s="42" t="e">
        <v>#VALUE!</v>
      </c>
      <c r="AP255" s="51" t="e">
        <f t="shared" si="18"/>
        <v>#VALUE!</v>
      </c>
      <c r="AQ255" s="42" t="e">
        <v>#VALUE!</v>
      </c>
      <c r="AR255" s="42" t="e">
        <v>#VALUE!</v>
      </c>
      <c r="AS255" s="42" t="e">
        <v>#VALUE!</v>
      </c>
      <c r="AT255" s="42" t="e">
        <v>#VALUE!</v>
      </c>
      <c r="AU255" s="42" t="e">
        <v>#VALUE!</v>
      </c>
      <c r="AV255" s="50" t="e">
        <v>#VALUE!</v>
      </c>
      <c r="AW255" s="42" t="e">
        <v>#VALUE!</v>
      </c>
      <c r="AX255" s="42" t="e">
        <v>#VALUE!</v>
      </c>
      <c r="AY255" s="42" t="e">
        <v>#VALUE!</v>
      </c>
      <c r="AZ255" s="42" t="e">
        <v>#VALUE!</v>
      </c>
      <c r="BA255" s="42" t="e">
        <v>#VALUE!</v>
      </c>
      <c r="BB255" s="42" t="e">
        <v>#VALUE!</v>
      </c>
      <c r="BC255" s="42" t="e">
        <v>#VALUE!</v>
      </c>
      <c r="BD255" s="42" t="e">
        <v>#VALUE!</v>
      </c>
      <c r="BE255" s="42" t="e">
        <v>#VALUE!</v>
      </c>
    </row>
    <row r="256" spans="1:57" ht="13.5" customHeight="1" x14ac:dyDescent="0.3">
      <c r="A256" s="93" t="s">
        <v>12</v>
      </c>
      <c r="B256" s="165" t="s">
        <v>20</v>
      </c>
      <c r="C256" s="95">
        <v>12</v>
      </c>
      <c r="D256" s="180"/>
      <c r="E256" s="38" t="s">
        <v>85</v>
      </c>
      <c r="F256" s="39" t="e">
        <f t="shared" si="16"/>
        <v>#REF!</v>
      </c>
      <c r="H256" s="37" t="e">
        <v>#REF!</v>
      </c>
      <c r="I256" s="37" t="e">
        <v>#REF!</v>
      </c>
      <c r="J256" s="37" t="e">
        <v>#REF!</v>
      </c>
      <c r="K256" s="37" t="e">
        <v>#REF!</v>
      </c>
      <c r="L256" s="37" t="e">
        <v>#REF!</v>
      </c>
      <c r="M256" s="37" t="e">
        <v>#REF!</v>
      </c>
      <c r="N256" s="37" t="e">
        <v>#REF!</v>
      </c>
      <c r="O256" s="37" t="e">
        <v>#REF!</v>
      </c>
      <c r="P256" s="37" t="e">
        <v>#REF!</v>
      </c>
      <c r="Q256" s="37" t="e">
        <v>#REF!</v>
      </c>
      <c r="R256" s="37" t="e">
        <v>#REF!</v>
      </c>
      <c r="S256" s="37" t="e">
        <v>#REF!</v>
      </c>
      <c r="T256" s="37" t="e">
        <v>#REF!</v>
      </c>
      <c r="U256" s="37" t="e">
        <v>#REF!</v>
      </c>
      <c r="V256" s="37" t="e">
        <v>#REF!</v>
      </c>
      <c r="Y256" s="42" t="e">
        <f t="shared" si="17"/>
        <v>#VALUE!</v>
      </c>
      <c r="Z256" s="42" t="e">
        <v>#VALUE!</v>
      </c>
      <c r="AA256" s="42" t="e">
        <v>#VALUE!</v>
      </c>
      <c r="AB256" s="42" t="e">
        <v>#VALUE!</v>
      </c>
      <c r="AC256" s="42" t="e">
        <v>#VALUE!</v>
      </c>
      <c r="AD256" s="42" t="e">
        <v>#VALUE!</v>
      </c>
      <c r="AE256" s="50" t="e">
        <v>#VALUE!</v>
      </c>
      <c r="AF256" s="42" t="e">
        <v>#VALUE!</v>
      </c>
      <c r="AG256" s="42" t="e">
        <v>#VALUE!</v>
      </c>
      <c r="AH256" s="42" t="e">
        <v>#VALUE!</v>
      </c>
      <c r="AI256" s="42" t="e">
        <v>#VALUE!</v>
      </c>
      <c r="AJ256" s="42" t="e">
        <v>#VALUE!</v>
      </c>
      <c r="AK256" s="42" t="e">
        <v>#VALUE!</v>
      </c>
      <c r="AL256" s="42" t="e">
        <v>#VALUE!</v>
      </c>
      <c r="AM256" s="42" t="e">
        <v>#VALUE!</v>
      </c>
      <c r="AN256" s="42" t="e">
        <v>#VALUE!</v>
      </c>
      <c r="AP256" s="51" t="e">
        <f t="shared" si="18"/>
        <v>#VALUE!</v>
      </c>
      <c r="AQ256" s="42" t="e">
        <v>#VALUE!</v>
      </c>
      <c r="AR256" s="42" t="e">
        <v>#VALUE!</v>
      </c>
      <c r="AS256" s="42" t="e">
        <v>#VALUE!</v>
      </c>
      <c r="AT256" s="42" t="e">
        <v>#VALUE!</v>
      </c>
      <c r="AU256" s="42" t="e">
        <v>#VALUE!</v>
      </c>
      <c r="AV256" s="50" t="e">
        <v>#VALUE!</v>
      </c>
      <c r="AW256" s="42" t="e">
        <v>#VALUE!</v>
      </c>
      <c r="AX256" s="42" t="e">
        <v>#VALUE!</v>
      </c>
      <c r="AY256" s="42" t="e">
        <v>#VALUE!</v>
      </c>
      <c r="AZ256" s="42" t="e">
        <v>#VALUE!</v>
      </c>
      <c r="BA256" s="42" t="e">
        <v>#VALUE!</v>
      </c>
      <c r="BB256" s="42" t="e">
        <v>#VALUE!</v>
      </c>
      <c r="BC256" s="42" t="e">
        <v>#VALUE!</v>
      </c>
      <c r="BD256" s="42" t="e">
        <v>#VALUE!</v>
      </c>
      <c r="BE256" s="42" t="e">
        <v>#VALUE!</v>
      </c>
    </row>
    <row r="257" spans="1:57" ht="13.5" customHeight="1" x14ac:dyDescent="0.3">
      <c r="A257" s="93" t="s">
        <v>12</v>
      </c>
      <c r="B257" s="165" t="s">
        <v>20</v>
      </c>
      <c r="C257" s="95">
        <v>13</v>
      </c>
      <c r="D257" s="180"/>
      <c r="E257" s="38" t="s">
        <v>85</v>
      </c>
      <c r="F257" s="39" t="e">
        <f t="shared" si="16"/>
        <v>#REF!</v>
      </c>
      <c r="H257" s="37" t="e">
        <v>#REF!</v>
      </c>
      <c r="I257" s="37" t="e">
        <v>#REF!</v>
      </c>
      <c r="J257" s="37" t="e">
        <v>#REF!</v>
      </c>
      <c r="K257" s="37" t="e">
        <v>#REF!</v>
      </c>
      <c r="L257" s="37" t="e">
        <v>#REF!</v>
      </c>
      <c r="M257" s="37" t="e">
        <v>#REF!</v>
      </c>
      <c r="N257" s="37" t="e">
        <v>#REF!</v>
      </c>
      <c r="O257" s="37" t="e">
        <v>#REF!</v>
      </c>
      <c r="P257" s="37" t="e">
        <v>#REF!</v>
      </c>
      <c r="Q257" s="37" t="e">
        <v>#REF!</v>
      </c>
      <c r="R257" s="37" t="e">
        <v>#REF!</v>
      </c>
      <c r="S257" s="37" t="e">
        <v>#REF!</v>
      </c>
      <c r="T257" s="37" t="e">
        <v>#REF!</v>
      </c>
      <c r="U257" s="37" t="e">
        <v>#REF!</v>
      </c>
      <c r="V257" s="37" t="e">
        <v>#REF!</v>
      </c>
      <c r="Y257" s="42" t="e">
        <f t="shared" si="17"/>
        <v>#VALUE!</v>
      </c>
      <c r="Z257" s="42" t="e">
        <v>#VALUE!</v>
      </c>
      <c r="AA257" s="42" t="e">
        <v>#VALUE!</v>
      </c>
      <c r="AB257" s="42" t="e">
        <v>#VALUE!</v>
      </c>
      <c r="AC257" s="42" t="e">
        <v>#VALUE!</v>
      </c>
      <c r="AD257" s="42" t="e">
        <v>#VALUE!</v>
      </c>
      <c r="AE257" s="50" t="e">
        <v>#VALUE!</v>
      </c>
      <c r="AF257" s="42" t="e">
        <v>#VALUE!</v>
      </c>
      <c r="AG257" s="42" t="e">
        <v>#VALUE!</v>
      </c>
      <c r="AH257" s="42" t="e">
        <v>#VALUE!</v>
      </c>
      <c r="AI257" s="42" t="e">
        <v>#VALUE!</v>
      </c>
      <c r="AJ257" s="42" t="e">
        <v>#VALUE!</v>
      </c>
      <c r="AK257" s="42" t="e">
        <v>#VALUE!</v>
      </c>
      <c r="AL257" s="42" t="e">
        <v>#VALUE!</v>
      </c>
      <c r="AM257" s="42" t="e">
        <v>#VALUE!</v>
      </c>
      <c r="AN257" s="42" t="e">
        <v>#VALUE!</v>
      </c>
      <c r="AP257" s="51" t="e">
        <f t="shared" si="18"/>
        <v>#VALUE!</v>
      </c>
      <c r="AQ257" s="42" t="e">
        <v>#VALUE!</v>
      </c>
      <c r="AR257" s="42" t="e">
        <v>#VALUE!</v>
      </c>
      <c r="AS257" s="42" t="e">
        <v>#VALUE!</v>
      </c>
      <c r="AT257" s="42" t="e">
        <v>#VALUE!</v>
      </c>
      <c r="AU257" s="42" t="e">
        <v>#VALUE!</v>
      </c>
      <c r="AV257" s="50" t="e">
        <v>#VALUE!</v>
      </c>
      <c r="AW257" s="42" t="e">
        <v>#VALUE!</v>
      </c>
      <c r="AX257" s="42" t="e">
        <v>#VALUE!</v>
      </c>
      <c r="AY257" s="42" t="e">
        <v>#VALUE!</v>
      </c>
      <c r="AZ257" s="42" t="e">
        <v>#VALUE!</v>
      </c>
      <c r="BA257" s="42" t="e">
        <v>#VALUE!</v>
      </c>
      <c r="BB257" s="42" t="e">
        <v>#VALUE!</v>
      </c>
      <c r="BC257" s="42" t="e">
        <v>#VALUE!</v>
      </c>
      <c r="BD257" s="42" t="e">
        <v>#VALUE!</v>
      </c>
      <c r="BE257" s="42" t="e">
        <v>#VALUE!</v>
      </c>
    </row>
    <row r="258" spans="1:57" ht="13.5" customHeight="1" x14ac:dyDescent="0.3">
      <c r="A258" s="93" t="s">
        <v>12</v>
      </c>
      <c r="B258" s="165" t="s">
        <v>20</v>
      </c>
      <c r="C258" s="95">
        <v>14</v>
      </c>
      <c r="D258" s="159"/>
      <c r="E258" s="38" t="s">
        <v>85</v>
      </c>
      <c r="F258" s="39" t="e">
        <f t="shared" si="16"/>
        <v>#REF!</v>
      </c>
      <c r="H258" s="37" t="e">
        <v>#REF!</v>
      </c>
      <c r="I258" s="37" t="e">
        <v>#REF!</v>
      </c>
      <c r="J258" s="37" t="e">
        <v>#REF!</v>
      </c>
      <c r="K258" s="37" t="e">
        <v>#REF!</v>
      </c>
      <c r="L258" s="37" t="e">
        <v>#REF!</v>
      </c>
      <c r="M258" s="37" t="e">
        <v>#REF!</v>
      </c>
      <c r="N258" s="37" t="e">
        <v>#REF!</v>
      </c>
      <c r="O258" s="37" t="e">
        <v>#REF!</v>
      </c>
      <c r="P258" s="37" t="e">
        <v>#REF!</v>
      </c>
      <c r="Q258" s="37" t="e">
        <v>#REF!</v>
      </c>
      <c r="R258" s="37" t="e">
        <v>#REF!</v>
      </c>
      <c r="S258" s="37" t="e">
        <v>#REF!</v>
      </c>
      <c r="T258" s="37" t="e">
        <v>#REF!</v>
      </c>
      <c r="U258" s="37" t="e">
        <v>#REF!</v>
      </c>
      <c r="V258" s="37" t="e">
        <v>#REF!</v>
      </c>
      <c r="Y258" s="42" t="e">
        <f t="shared" si="17"/>
        <v>#VALUE!</v>
      </c>
      <c r="Z258" s="42" t="e">
        <v>#VALUE!</v>
      </c>
      <c r="AA258" s="42" t="e">
        <v>#VALUE!</v>
      </c>
      <c r="AB258" s="42" t="e">
        <v>#VALUE!</v>
      </c>
      <c r="AC258" s="42" t="e">
        <v>#VALUE!</v>
      </c>
      <c r="AD258" s="42" t="e">
        <v>#VALUE!</v>
      </c>
      <c r="AE258" s="50" t="e">
        <v>#VALUE!</v>
      </c>
      <c r="AF258" s="42" t="e">
        <v>#VALUE!</v>
      </c>
      <c r="AG258" s="42" t="e">
        <v>#VALUE!</v>
      </c>
      <c r="AH258" s="42" t="e">
        <v>#VALUE!</v>
      </c>
      <c r="AI258" s="42" t="e">
        <v>#VALUE!</v>
      </c>
      <c r="AJ258" s="42" t="e">
        <v>#VALUE!</v>
      </c>
      <c r="AK258" s="42" t="e">
        <v>#VALUE!</v>
      </c>
      <c r="AL258" s="42" t="e">
        <v>#VALUE!</v>
      </c>
      <c r="AM258" s="42" t="e">
        <v>#VALUE!</v>
      </c>
      <c r="AN258" s="42" t="e">
        <v>#VALUE!</v>
      </c>
      <c r="AP258" s="51" t="e">
        <f t="shared" si="18"/>
        <v>#VALUE!</v>
      </c>
      <c r="AQ258" s="42" t="e">
        <v>#VALUE!</v>
      </c>
      <c r="AR258" s="42" t="e">
        <v>#VALUE!</v>
      </c>
      <c r="AS258" s="42" t="e">
        <v>#VALUE!</v>
      </c>
      <c r="AT258" s="42" t="e">
        <v>#VALUE!</v>
      </c>
      <c r="AU258" s="42" t="e">
        <v>#VALUE!</v>
      </c>
      <c r="AV258" s="50" t="e">
        <v>#VALUE!</v>
      </c>
      <c r="AW258" s="42" t="e">
        <v>#VALUE!</v>
      </c>
      <c r="AX258" s="42" t="e">
        <v>#VALUE!</v>
      </c>
      <c r="AY258" s="42" t="e">
        <v>#VALUE!</v>
      </c>
      <c r="AZ258" s="42" t="e">
        <v>#VALUE!</v>
      </c>
      <c r="BA258" s="42" t="e">
        <v>#VALUE!</v>
      </c>
      <c r="BB258" s="42" t="e">
        <v>#VALUE!</v>
      </c>
      <c r="BC258" s="42" t="e">
        <v>#VALUE!</v>
      </c>
      <c r="BD258" s="42" t="e">
        <v>#VALUE!</v>
      </c>
      <c r="BE258" s="42" t="e">
        <v>#VALUE!</v>
      </c>
    </row>
    <row r="259" spans="1:57" ht="13.5" customHeight="1" x14ac:dyDescent="0.3">
      <c r="A259" s="93"/>
      <c r="B259" s="107"/>
      <c r="C259" s="93"/>
      <c r="D259" s="159"/>
      <c r="H259" s="37" t="e">
        <v>#REF!</v>
      </c>
      <c r="I259" s="37" t="e">
        <v>#REF!</v>
      </c>
      <c r="J259" s="37" t="e">
        <v>#REF!</v>
      </c>
      <c r="K259" s="37" t="e">
        <v>#REF!</v>
      </c>
      <c r="L259" s="37" t="e">
        <v>#REF!</v>
      </c>
      <c r="M259" s="37" t="e">
        <v>#REF!</v>
      </c>
      <c r="N259" s="37" t="e">
        <v>#REF!</v>
      </c>
      <c r="O259" s="37" t="e">
        <v>#REF!</v>
      </c>
      <c r="P259" s="37" t="e">
        <v>#REF!</v>
      </c>
      <c r="Q259" s="37" t="e">
        <v>#REF!</v>
      </c>
      <c r="R259" s="37" t="e">
        <v>#REF!</v>
      </c>
      <c r="S259" s="37" t="e">
        <v>#REF!</v>
      </c>
      <c r="T259" s="37" t="e">
        <v>#REF!</v>
      </c>
      <c r="U259" s="37" t="e">
        <v>#REF!</v>
      </c>
      <c r="V259" s="37" t="e">
        <v>#REF!</v>
      </c>
      <c r="Y259" s="42" t="e">
        <f t="shared" si="17"/>
        <v>#VALUE!</v>
      </c>
      <c r="Z259" s="42" t="e">
        <v>#VALUE!</v>
      </c>
      <c r="AA259" s="42" t="e">
        <v>#VALUE!</v>
      </c>
      <c r="AB259" s="42" t="e">
        <v>#VALUE!</v>
      </c>
      <c r="AC259" s="42" t="e">
        <v>#VALUE!</v>
      </c>
      <c r="AD259" s="42" t="e">
        <v>#VALUE!</v>
      </c>
      <c r="AE259" s="50" t="e">
        <v>#VALUE!</v>
      </c>
      <c r="AF259" s="42" t="e">
        <v>#VALUE!</v>
      </c>
      <c r="AG259" s="42" t="e">
        <v>#VALUE!</v>
      </c>
      <c r="AH259" s="42" t="e">
        <v>#VALUE!</v>
      </c>
      <c r="AI259" s="42" t="e">
        <v>#VALUE!</v>
      </c>
      <c r="AJ259" s="42" t="e">
        <v>#VALUE!</v>
      </c>
      <c r="AK259" s="42" t="e">
        <v>#VALUE!</v>
      </c>
      <c r="AL259" s="42" t="e">
        <v>#VALUE!</v>
      </c>
      <c r="AM259" s="42" t="e">
        <v>#VALUE!</v>
      </c>
      <c r="AN259" s="42" t="e">
        <v>#VALUE!</v>
      </c>
      <c r="AP259" s="51" t="e">
        <f t="shared" si="18"/>
        <v>#VALUE!</v>
      </c>
      <c r="AQ259" s="42" t="e">
        <v>#VALUE!</v>
      </c>
      <c r="AR259" s="42" t="e">
        <v>#VALUE!</v>
      </c>
      <c r="AS259" s="42" t="e">
        <v>#VALUE!</v>
      </c>
      <c r="AT259" s="42" t="e">
        <v>#VALUE!</v>
      </c>
      <c r="AU259" s="42" t="e">
        <v>#VALUE!</v>
      </c>
      <c r="AV259" s="50" t="e">
        <v>#VALUE!</v>
      </c>
      <c r="AW259" s="42" t="e">
        <v>#VALUE!</v>
      </c>
      <c r="AX259" s="42" t="e">
        <v>#VALUE!</v>
      </c>
      <c r="AY259" s="42" t="e">
        <v>#VALUE!</v>
      </c>
      <c r="AZ259" s="42" t="e">
        <v>#VALUE!</v>
      </c>
      <c r="BA259" s="42" t="e">
        <v>#VALUE!</v>
      </c>
      <c r="BB259" s="42" t="e">
        <v>#VALUE!</v>
      </c>
      <c r="BC259" s="42" t="e">
        <v>#VALUE!</v>
      </c>
      <c r="BD259" s="42" t="e">
        <v>#VALUE!</v>
      </c>
      <c r="BE259" s="42" t="e">
        <v>#VALUE!</v>
      </c>
    </row>
    <row r="260" spans="1:57" ht="13.5" customHeight="1" x14ac:dyDescent="0.3">
      <c r="A260" s="98" t="s">
        <v>12</v>
      </c>
      <c r="B260" s="109" t="s">
        <v>131</v>
      </c>
      <c r="C260" s="93"/>
      <c r="D260" s="159" t="s">
        <v>87</v>
      </c>
      <c r="E260" s="38" t="s">
        <v>85</v>
      </c>
      <c r="F260" s="39" t="e">
        <f t="shared" ref="F260:F274" si="19">SUM(H260:V260)</f>
        <v>#REF!</v>
      </c>
      <c r="H260" s="37" t="e">
        <v>#REF!</v>
      </c>
      <c r="I260" s="37" t="e">
        <v>#REF!</v>
      </c>
      <c r="J260" s="37" t="e">
        <v>#REF!</v>
      </c>
      <c r="K260" s="37" t="e">
        <v>#REF!</v>
      </c>
      <c r="L260" s="37" t="e">
        <v>#REF!</v>
      </c>
      <c r="M260" s="37" t="e">
        <v>#REF!</v>
      </c>
      <c r="N260" s="37" t="e">
        <v>#REF!</v>
      </c>
      <c r="O260" s="37" t="e">
        <v>#REF!</v>
      </c>
      <c r="P260" s="37" t="e">
        <v>#REF!</v>
      </c>
      <c r="Q260" s="37" t="e">
        <v>#REF!</v>
      </c>
      <c r="R260" s="37" t="e">
        <v>#REF!</v>
      </c>
      <c r="S260" s="37" t="e">
        <v>#REF!</v>
      </c>
      <c r="T260" s="37" t="e">
        <v>#REF!</v>
      </c>
      <c r="U260" s="37" t="e">
        <v>#REF!</v>
      </c>
      <c r="V260" s="37" t="e">
        <v>#REF!</v>
      </c>
      <c r="Y260" s="42" t="e">
        <f t="shared" ref="Y260:Y275" si="20">SUM(Z260:AO260)</f>
        <v>#VALUE!</v>
      </c>
      <c r="Z260" s="42" t="e">
        <v>#VALUE!</v>
      </c>
      <c r="AA260" s="42" t="e">
        <v>#VALUE!</v>
      </c>
      <c r="AB260" s="42" t="e">
        <v>#VALUE!</v>
      </c>
      <c r="AC260" s="42" t="e">
        <v>#VALUE!</v>
      </c>
      <c r="AD260" s="42" t="e">
        <v>#VALUE!</v>
      </c>
      <c r="AE260" s="50" t="e">
        <v>#VALUE!</v>
      </c>
      <c r="AF260" s="42" t="e">
        <v>#VALUE!</v>
      </c>
      <c r="AG260" s="42" t="e">
        <v>#VALUE!</v>
      </c>
      <c r="AH260" s="42" t="e">
        <v>#VALUE!</v>
      </c>
      <c r="AI260" s="42" t="e">
        <v>#VALUE!</v>
      </c>
      <c r="AJ260" s="42" t="e">
        <v>#VALUE!</v>
      </c>
      <c r="AK260" s="42" t="e">
        <v>#VALUE!</v>
      </c>
      <c r="AL260" s="42" t="e">
        <v>#VALUE!</v>
      </c>
      <c r="AM260" s="42" t="e">
        <v>#VALUE!</v>
      </c>
      <c r="AN260" s="42" t="e">
        <v>#VALUE!</v>
      </c>
      <c r="AP260" s="51" t="e">
        <f t="shared" ref="AP260:AP275" si="21">SUM(AQ260:BE260)</f>
        <v>#VALUE!</v>
      </c>
      <c r="AQ260" s="42" t="e">
        <v>#VALUE!</v>
      </c>
      <c r="AR260" s="42" t="e">
        <v>#VALUE!</v>
      </c>
      <c r="AS260" s="42" t="e">
        <v>#VALUE!</v>
      </c>
      <c r="AT260" s="42" t="e">
        <v>#VALUE!</v>
      </c>
      <c r="AU260" s="42" t="e">
        <v>#VALUE!</v>
      </c>
      <c r="AV260" s="50" t="e">
        <v>#VALUE!</v>
      </c>
      <c r="AW260" s="42" t="e">
        <v>#VALUE!</v>
      </c>
      <c r="AX260" s="42" t="e">
        <v>#VALUE!</v>
      </c>
      <c r="AY260" s="42" t="e">
        <v>#VALUE!</v>
      </c>
      <c r="AZ260" s="42" t="e">
        <v>#VALUE!</v>
      </c>
      <c r="BA260" s="42" t="e">
        <v>#VALUE!</v>
      </c>
      <c r="BB260" s="42" t="e">
        <v>#VALUE!</v>
      </c>
      <c r="BC260" s="42" t="e">
        <v>#VALUE!</v>
      </c>
      <c r="BD260" s="42" t="e">
        <v>#VALUE!</v>
      </c>
      <c r="BE260" s="42" t="e">
        <v>#VALUE!</v>
      </c>
    </row>
    <row r="261" spans="1:57" ht="13.5" customHeight="1" x14ac:dyDescent="0.3">
      <c r="A261" s="93" t="s">
        <v>12</v>
      </c>
      <c r="B261" s="103" t="s">
        <v>131</v>
      </c>
      <c r="C261" s="95">
        <v>1</v>
      </c>
      <c r="D261" s="160"/>
      <c r="E261" s="38" t="s">
        <v>85</v>
      </c>
      <c r="F261" s="39" t="e">
        <f t="shared" si="19"/>
        <v>#REF!</v>
      </c>
      <c r="H261" s="37" t="e">
        <v>#REF!</v>
      </c>
      <c r="I261" s="37" t="e">
        <v>#REF!</v>
      </c>
      <c r="J261" s="37" t="e">
        <v>#REF!</v>
      </c>
      <c r="K261" s="37" t="e">
        <v>#REF!</v>
      </c>
      <c r="L261" s="37" t="e">
        <v>#REF!</v>
      </c>
      <c r="M261" s="37" t="e">
        <v>#REF!</v>
      </c>
      <c r="N261" s="37" t="e">
        <v>#REF!</v>
      </c>
      <c r="O261" s="37" t="e">
        <v>#REF!</v>
      </c>
      <c r="P261" s="37" t="e">
        <v>#REF!</v>
      </c>
      <c r="Q261" s="37" t="e">
        <v>#REF!</v>
      </c>
      <c r="R261" s="37" t="e">
        <v>#REF!</v>
      </c>
      <c r="S261" s="37" t="e">
        <v>#REF!</v>
      </c>
      <c r="T261" s="37" t="e">
        <v>#REF!</v>
      </c>
      <c r="U261" s="37" t="e">
        <v>#REF!</v>
      </c>
      <c r="V261" s="37" t="e">
        <v>#REF!</v>
      </c>
      <c r="Y261" s="42" t="e">
        <f t="shared" si="20"/>
        <v>#VALUE!</v>
      </c>
      <c r="Z261" s="42" t="e">
        <v>#VALUE!</v>
      </c>
      <c r="AA261" s="42" t="e">
        <v>#VALUE!</v>
      </c>
      <c r="AB261" s="42" t="e">
        <v>#VALUE!</v>
      </c>
      <c r="AC261" s="42" t="e">
        <v>#VALUE!</v>
      </c>
      <c r="AD261" s="42" t="e">
        <v>#VALUE!</v>
      </c>
      <c r="AE261" s="50" t="e">
        <v>#VALUE!</v>
      </c>
      <c r="AF261" s="42" t="e">
        <v>#VALUE!</v>
      </c>
      <c r="AG261" s="42" t="e">
        <v>#VALUE!</v>
      </c>
      <c r="AH261" s="42" t="e">
        <v>#VALUE!</v>
      </c>
      <c r="AI261" s="42" t="e">
        <v>#VALUE!</v>
      </c>
      <c r="AJ261" s="42" t="e">
        <v>#VALUE!</v>
      </c>
      <c r="AK261" s="42" t="e">
        <v>#VALUE!</v>
      </c>
      <c r="AL261" s="42" t="e">
        <v>#VALUE!</v>
      </c>
      <c r="AM261" s="42" t="e">
        <v>#VALUE!</v>
      </c>
      <c r="AN261" s="42" t="e">
        <v>#VALUE!</v>
      </c>
      <c r="AP261" s="51" t="e">
        <f t="shared" si="21"/>
        <v>#VALUE!</v>
      </c>
      <c r="AQ261" s="42" t="e">
        <v>#VALUE!</v>
      </c>
      <c r="AR261" s="42" t="e">
        <v>#VALUE!</v>
      </c>
      <c r="AS261" s="42" t="e">
        <v>#VALUE!</v>
      </c>
      <c r="AT261" s="42" t="e">
        <v>#VALUE!</v>
      </c>
      <c r="AU261" s="42" t="e">
        <v>#VALUE!</v>
      </c>
      <c r="AV261" s="50" t="e">
        <v>#VALUE!</v>
      </c>
      <c r="AW261" s="42" t="e">
        <v>#VALUE!</v>
      </c>
      <c r="AX261" s="42" t="e">
        <v>#VALUE!</v>
      </c>
      <c r="AY261" s="42" t="e">
        <v>#VALUE!</v>
      </c>
      <c r="AZ261" s="42" t="e">
        <v>#VALUE!</v>
      </c>
      <c r="BA261" s="42" t="e">
        <v>#VALUE!</v>
      </c>
      <c r="BB261" s="42" t="e">
        <v>#VALUE!</v>
      </c>
      <c r="BC261" s="42" t="e">
        <v>#VALUE!</v>
      </c>
      <c r="BD261" s="42" t="e">
        <v>#VALUE!</v>
      </c>
      <c r="BE261" s="42" t="e">
        <v>#VALUE!</v>
      </c>
    </row>
    <row r="262" spans="1:57" ht="13.5" customHeight="1" x14ac:dyDescent="0.3">
      <c r="A262" s="93" t="s">
        <v>12</v>
      </c>
      <c r="B262" s="103" t="s">
        <v>131</v>
      </c>
      <c r="C262" s="95">
        <v>2</v>
      </c>
      <c r="D262" s="160"/>
      <c r="E262" s="38" t="s">
        <v>85</v>
      </c>
      <c r="F262" s="39" t="e">
        <f t="shared" si="19"/>
        <v>#REF!</v>
      </c>
      <c r="H262" s="37" t="e">
        <v>#REF!</v>
      </c>
      <c r="I262" s="37" t="e">
        <v>#REF!</v>
      </c>
      <c r="J262" s="37" t="e">
        <v>#REF!</v>
      </c>
      <c r="K262" s="37" t="e">
        <v>#REF!</v>
      </c>
      <c r="L262" s="37" t="e">
        <v>#REF!</v>
      </c>
      <c r="M262" s="37" t="e">
        <v>#REF!</v>
      </c>
      <c r="N262" s="37" t="e">
        <v>#REF!</v>
      </c>
      <c r="O262" s="37" t="e">
        <v>#REF!</v>
      </c>
      <c r="P262" s="37" t="e">
        <v>#REF!</v>
      </c>
      <c r="Q262" s="37" t="e">
        <v>#REF!</v>
      </c>
      <c r="R262" s="37" t="e">
        <v>#REF!</v>
      </c>
      <c r="S262" s="37" t="e">
        <v>#REF!</v>
      </c>
      <c r="T262" s="37" t="e">
        <v>#REF!</v>
      </c>
      <c r="U262" s="37" t="e">
        <v>#REF!</v>
      </c>
      <c r="V262" s="37" t="e">
        <v>#REF!</v>
      </c>
      <c r="Y262" s="42" t="e">
        <f t="shared" si="20"/>
        <v>#VALUE!</v>
      </c>
      <c r="Z262" s="42" t="e">
        <v>#VALUE!</v>
      </c>
      <c r="AA262" s="42" t="e">
        <v>#VALUE!</v>
      </c>
      <c r="AB262" s="42" t="e">
        <v>#VALUE!</v>
      </c>
      <c r="AC262" s="42" t="e">
        <v>#VALUE!</v>
      </c>
      <c r="AD262" s="42" t="e">
        <v>#VALUE!</v>
      </c>
      <c r="AE262" s="50" t="e">
        <v>#VALUE!</v>
      </c>
      <c r="AF262" s="42" t="e">
        <v>#VALUE!</v>
      </c>
      <c r="AG262" s="42" t="e">
        <v>#VALUE!</v>
      </c>
      <c r="AH262" s="42" t="e">
        <v>#VALUE!</v>
      </c>
      <c r="AI262" s="42" t="e">
        <v>#VALUE!</v>
      </c>
      <c r="AJ262" s="42" t="e">
        <v>#VALUE!</v>
      </c>
      <c r="AK262" s="42" t="e">
        <v>#VALUE!</v>
      </c>
      <c r="AL262" s="42" t="e">
        <v>#VALUE!</v>
      </c>
      <c r="AM262" s="42" t="e">
        <v>#VALUE!</v>
      </c>
      <c r="AN262" s="42" t="e">
        <v>#VALUE!</v>
      </c>
      <c r="AP262" s="51" t="e">
        <f t="shared" si="21"/>
        <v>#VALUE!</v>
      </c>
      <c r="AQ262" s="42" t="e">
        <v>#VALUE!</v>
      </c>
      <c r="AR262" s="42" t="e">
        <v>#VALUE!</v>
      </c>
      <c r="AS262" s="42" t="e">
        <v>#VALUE!</v>
      </c>
      <c r="AT262" s="42" t="e">
        <v>#VALUE!</v>
      </c>
      <c r="AU262" s="42" t="e">
        <v>#VALUE!</v>
      </c>
      <c r="AV262" s="50" t="e">
        <v>#VALUE!</v>
      </c>
      <c r="AW262" s="42" t="e">
        <v>#VALUE!</v>
      </c>
      <c r="AX262" s="42" t="e">
        <v>#VALUE!</v>
      </c>
      <c r="AY262" s="42" t="e">
        <v>#VALUE!</v>
      </c>
      <c r="AZ262" s="42" t="e">
        <v>#VALUE!</v>
      </c>
      <c r="BA262" s="42" t="e">
        <v>#VALUE!</v>
      </c>
      <c r="BB262" s="42" t="e">
        <v>#VALUE!</v>
      </c>
      <c r="BC262" s="42" t="e">
        <v>#VALUE!</v>
      </c>
      <c r="BD262" s="42" t="e">
        <v>#VALUE!</v>
      </c>
      <c r="BE262" s="42" t="e">
        <v>#VALUE!</v>
      </c>
    </row>
    <row r="263" spans="1:57" ht="13.5" customHeight="1" x14ac:dyDescent="0.3">
      <c r="A263" s="93" t="s">
        <v>12</v>
      </c>
      <c r="B263" s="103" t="s">
        <v>131</v>
      </c>
      <c r="C263" s="95">
        <v>3</v>
      </c>
      <c r="D263" s="160"/>
      <c r="E263" s="38" t="s">
        <v>85</v>
      </c>
      <c r="F263" s="39" t="e">
        <f t="shared" si="19"/>
        <v>#REF!</v>
      </c>
      <c r="H263" s="37" t="e">
        <v>#REF!</v>
      </c>
      <c r="I263" s="37" t="e">
        <v>#REF!</v>
      </c>
      <c r="J263" s="37" t="e">
        <v>#REF!</v>
      </c>
      <c r="K263" s="37" t="e">
        <v>#REF!</v>
      </c>
      <c r="L263" s="37" t="e">
        <v>#REF!</v>
      </c>
      <c r="M263" s="37" t="e">
        <v>#REF!</v>
      </c>
      <c r="N263" s="37" t="e">
        <v>#REF!</v>
      </c>
      <c r="O263" s="37" t="e">
        <v>#REF!</v>
      </c>
      <c r="P263" s="37" t="e">
        <v>#REF!</v>
      </c>
      <c r="Q263" s="37" t="e">
        <v>#REF!</v>
      </c>
      <c r="R263" s="37" t="e">
        <v>#REF!</v>
      </c>
      <c r="S263" s="37" t="e">
        <v>#REF!</v>
      </c>
      <c r="T263" s="37" t="e">
        <v>#REF!</v>
      </c>
      <c r="U263" s="37" t="e">
        <v>#REF!</v>
      </c>
      <c r="V263" s="37" t="e">
        <v>#REF!</v>
      </c>
      <c r="Y263" s="42" t="e">
        <f t="shared" si="20"/>
        <v>#VALUE!</v>
      </c>
      <c r="Z263" s="42" t="e">
        <v>#VALUE!</v>
      </c>
      <c r="AA263" s="42" t="e">
        <v>#VALUE!</v>
      </c>
      <c r="AB263" s="42" t="e">
        <v>#VALUE!</v>
      </c>
      <c r="AC263" s="42" t="e">
        <v>#VALUE!</v>
      </c>
      <c r="AD263" s="42" t="e">
        <v>#VALUE!</v>
      </c>
      <c r="AE263" s="50" t="e">
        <v>#VALUE!</v>
      </c>
      <c r="AF263" s="42" t="e">
        <v>#VALUE!</v>
      </c>
      <c r="AG263" s="42" t="e">
        <v>#VALUE!</v>
      </c>
      <c r="AH263" s="42" t="e">
        <v>#VALUE!</v>
      </c>
      <c r="AI263" s="42" t="e">
        <v>#VALUE!</v>
      </c>
      <c r="AJ263" s="42" t="e">
        <v>#VALUE!</v>
      </c>
      <c r="AK263" s="42" t="e">
        <v>#VALUE!</v>
      </c>
      <c r="AL263" s="42" t="e">
        <v>#VALUE!</v>
      </c>
      <c r="AM263" s="42" t="e">
        <v>#VALUE!</v>
      </c>
      <c r="AN263" s="42" t="e">
        <v>#VALUE!</v>
      </c>
      <c r="AP263" s="51" t="e">
        <f t="shared" si="21"/>
        <v>#VALUE!</v>
      </c>
      <c r="AQ263" s="42" t="e">
        <v>#VALUE!</v>
      </c>
      <c r="AR263" s="42" t="e">
        <v>#VALUE!</v>
      </c>
      <c r="AS263" s="42" t="e">
        <v>#VALUE!</v>
      </c>
      <c r="AT263" s="42" t="e">
        <v>#VALUE!</v>
      </c>
      <c r="AU263" s="42" t="e">
        <v>#VALUE!</v>
      </c>
      <c r="AV263" s="50" t="e">
        <v>#VALUE!</v>
      </c>
      <c r="AW263" s="42" t="e">
        <v>#VALUE!</v>
      </c>
      <c r="AX263" s="42" t="e">
        <v>#VALUE!</v>
      </c>
      <c r="AY263" s="42" t="e">
        <v>#VALUE!</v>
      </c>
      <c r="AZ263" s="42" t="e">
        <v>#VALUE!</v>
      </c>
      <c r="BA263" s="42" t="e">
        <v>#VALUE!</v>
      </c>
      <c r="BB263" s="42" t="e">
        <v>#VALUE!</v>
      </c>
      <c r="BC263" s="42" t="e">
        <v>#VALUE!</v>
      </c>
      <c r="BD263" s="42" t="e">
        <v>#VALUE!</v>
      </c>
      <c r="BE263" s="42" t="e">
        <v>#VALUE!</v>
      </c>
    </row>
    <row r="264" spans="1:57" ht="13.5" customHeight="1" x14ac:dyDescent="0.3">
      <c r="A264" s="93" t="s">
        <v>12</v>
      </c>
      <c r="B264" s="103" t="s">
        <v>131</v>
      </c>
      <c r="C264" s="95">
        <v>4</v>
      </c>
      <c r="D264" s="160"/>
      <c r="E264" s="38" t="s">
        <v>85</v>
      </c>
      <c r="F264" s="39" t="e">
        <f t="shared" si="19"/>
        <v>#REF!</v>
      </c>
      <c r="H264" s="37" t="e">
        <v>#REF!</v>
      </c>
      <c r="I264" s="37" t="e">
        <v>#REF!</v>
      </c>
      <c r="J264" s="37" t="e">
        <v>#REF!</v>
      </c>
      <c r="K264" s="37" t="e">
        <v>#REF!</v>
      </c>
      <c r="L264" s="37" t="e">
        <v>#REF!</v>
      </c>
      <c r="M264" s="37" t="e">
        <v>#REF!</v>
      </c>
      <c r="N264" s="37" t="e">
        <v>#REF!</v>
      </c>
      <c r="O264" s="37" t="e">
        <v>#REF!</v>
      </c>
      <c r="P264" s="37" t="e">
        <v>#REF!</v>
      </c>
      <c r="Q264" s="37" t="e">
        <v>#REF!</v>
      </c>
      <c r="R264" s="37" t="e">
        <v>#REF!</v>
      </c>
      <c r="S264" s="37" t="e">
        <v>#REF!</v>
      </c>
      <c r="T264" s="37" t="e">
        <v>#REF!</v>
      </c>
      <c r="U264" s="37" t="e">
        <v>#REF!</v>
      </c>
      <c r="V264" s="37" t="e">
        <v>#REF!</v>
      </c>
      <c r="Y264" s="42" t="e">
        <f t="shared" si="20"/>
        <v>#VALUE!</v>
      </c>
      <c r="Z264" s="42" t="e">
        <v>#VALUE!</v>
      </c>
      <c r="AA264" s="42" t="e">
        <v>#VALUE!</v>
      </c>
      <c r="AB264" s="42" t="e">
        <v>#VALUE!</v>
      </c>
      <c r="AC264" s="42" t="e">
        <v>#VALUE!</v>
      </c>
      <c r="AD264" s="42" t="e">
        <v>#VALUE!</v>
      </c>
      <c r="AE264" s="50" t="e">
        <v>#VALUE!</v>
      </c>
      <c r="AF264" s="42" t="e">
        <v>#VALUE!</v>
      </c>
      <c r="AG264" s="42" t="e">
        <v>#VALUE!</v>
      </c>
      <c r="AH264" s="42" t="e">
        <v>#VALUE!</v>
      </c>
      <c r="AI264" s="42" t="e">
        <v>#VALUE!</v>
      </c>
      <c r="AJ264" s="42" t="e">
        <v>#VALUE!</v>
      </c>
      <c r="AK264" s="42" t="e">
        <v>#VALUE!</v>
      </c>
      <c r="AL264" s="42" t="e">
        <v>#VALUE!</v>
      </c>
      <c r="AM264" s="42" t="e">
        <v>#VALUE!</v>
      </c>
      <c r="AN264" s="42" t="e">
        <v>#VALUE!</v>
      </c>
      <c r="AP264" s="51" t="e">
        <f t="shared" si="21"/>
        <v>#VALUE!</v>
      </c>
      <c r="AQ264" s="42" t="e">
        <v>#VALUE!</v>
      </c>
      <c r="AR264" s="42" t="e">
        <v>#VALUE!</v>
      </c>
      <c r="AS264" s="42" t="e">
        <v>#VALUE!</v>
      </c>
      <c r="AT264" s="42" t="e">
        <v>#VALUE!</v>
      </c>
      <c r="AU264" s="42" t="e">
        <v>#VALUE!</v>
      </c>
      <c r="AV264" s="50" t="e">
        <v>#VALUE!</v>
      </c>
      <c r="AW264" s="42" t="e">
        <v>#VALUE!</v>
      </c>
      <c r="AX264" s="42" t="e">
        <v>#VALUE!</v>
      </c>
      <c r="AY264" s="42" t="e">
        <v>#VALUE!</v>
      </c>
      <c r="AZ264" s="42" t="e">
        <v>#VALUE!</v>
      </c>
      <c r="BA264" s="42" t="e">
        <v>#VALUE!</v>
      </c>
      <c r="BB264" s="42" t="e">
        <v>#VALUE!</v>
      </c>
      <c r="BC264" s="42" t="e">
        <v>#VALUE!</v>
      </c>
      <c r="BD264" s="42" t="e">
        <v>#VALUE!</v>
      </c>
      <c r="BE264" s="42" t="e">
        <v>#VALUE!</v>
      </c>
    </row>
    <row r="265" spans="1:57" ht="13.5" customHeight="1" x14ac:dyDescent="0.3">
      <c r="A265" s="93" t="s">
        <v>12</v>
      </c>
      <c r="B265" s="103" t="s">
        <v>131</v>
      </c>
      <c r="C265" s="95">
        <v>5</v>
      </c>
      <c r="D265" s="160"/>
      <c r="E265" s="38" t="s">
        <v>85</v>
      </c>
      <c r="F265" s="39" t="e">
        <f t="shared" si="19"/>
        <v>#REF!</v>
      </c>
      <c r="H265" s="37" t="e">
        <v>#REF!</v>
      </c>
      <c r="I265" s="37" t="e">
        <v>#REF!</v>
      </c>
      <c r="J265" s="37" t="e">
        <v>#REF!</v>
      </c>
      <c r="K265" s="37" t="e">
        <v>#REF!</v>
      </c>
      <c r="L265" s="37" t="e">
        <v>#REF!</v>
      </c>
      <c r="M265" s="37" t="e">
        <v>#REF!</v>
      </c>
      <c r="N265" s="37" t="e">
        <v>#REF!</v>
      </c>
      <c r="O265" s="37" t="e">
        <v>#REF!</v>
      </c>
      <c r="P265" s="37" t="e">
        <v>#REF!</v>
      </c>
      <c r="Q265" s="37" t="e">
        <v>#REF!</v>
      </c>
      <c r="R265" s="37" t="e">
        <v>#REF!</v>
      </c>
      <c r="S265" s="37" t="e">
        <v>#REF!</v>
      </c>
      <c r="T265" s="37" t="e">
        <v>#REF!</v>
      </c>
      <c r="U265" s="37" t="e">
        <v>#REF!</v>
      </c>
      <c r="V265" s="37" t="e">
        <v>#REF!</v>
      </c>
      <c r="Y265" s="42" t="e">
        <f t="shared" si="20"/>
        <v>#VALUE!</v>
      </c>
      <c r="Z265" s="42" t="e">
        <v>#VALUE!</v>
      </c>
      <c r="AA265" s="42" t="e">
        <v>#VALUE!</v>
      </c>
      <c r="AB265" s="42" t="e">
        <v>#VALUE!</v>
      </c>
      <c r="AC265" s="42" t="e">
        <v>#VALUE!</v>
      </c>
      <c r="AD265" s="42" t="e">
        <v>#VALUE!</v>
      </c>
      <c r="AE265" s="50" t="e">
        <v>#VALUE!</v>
      </c>
      <c r="AF265" s="42" t="e">
        <v>#VALUE!</v>
      </c>
      <c r="AG265" s="42" t="e">
        <v>#VALUE!</v>
      </c>
      <c r="AH265" s="42" t="e">
        <v>#VALUE!</v>
      </c>
      <c r="AI265" s="42" t="e">
        <v>#VALUE!</v>
      </c>
      <c r="AJ265" s="42" t="e">
        <v>#VALUE!</v>
      </c>
      <c r="AK265" s="42" t="e">
        <v>#VALUE!</v>
      </c>
      <c r="AL265" s="42" t="e">
        <v>#VALUE!</v>
      </c>
      <c r="AM265" s="42" t="e">
        <v>#VALUE!</v>
      </c>
      <c r="AN265" s="42" t="e">
        <v>#VALUE!</v>
      </c>
      <c r="AP265" s="51" t="e">
        <f t="shared" si="21"/>
        <v>#VALUE!</v>
      </c>
      <c r="AQ265" s="42" t="e">
        <v>#VALUE!</v>
      </c>
      <c r="AR265" s="42" t="e">
        <v>#VALUE!</v>
      </c>
      <c r="AS265" s="42" t="e">
        <v>#VALUE!</v>
      </c>
      <c r="AT265" s="42" t="e">
        <v>#VALUE!</v>
      </c>
      <c r="AU265" s="42" t="e">
        <v>#VALUE!</v>
      </c>
      <c r="AV265" s="50" t="e">
        <v>#VALUE!</v>
      </c>
      <c r="AW265" s="42" t="e">
        <v>#VALUE!</v>
      </c>
      <c r="AX265" s="42" t="e">
        <v>#VALUE!</v>
      </c>
      <c r="AY265" s="42" t="e">
        <v>#VALUE!</v>
      </c>
      <c r="AZ265" s="42" t="e">
        <v>#VALUE!</v>
      </c>
      <c r="BA265" s="42" t="e">
        <v>#VALUE!</v>
      </c>
      <c r="BB265" s="42" t="e">
        <v>#VALUE!</v>
      </c>
      <c r="BC265" s="42" t="e">
        <v>#VALUE!</v>
      </c>
      <c r="BD265" s="42" t="e">
        <v>#VALUE!</v>
      </c>
      <c r="BE265" s="42" t="e">
        <v>#VALUE!</v>
      </c>
    </row>
    <row r="266" spans="1:57" ht="13.5" customHeight="1" x14ac:dyDescent="0.3">
      <c r="A266" s="93" t="s">
        <v>12</v>
      </c>
      <c r="B266" s="103" t="s">
        <v>131</v>
      </c>
      <c r="C266" s="95">
        <v>6</v>
      </c>
      <c r="D266" s="168"/>
      <c r="E266" s="38" t="s">
        <v>85</v>
      </c>
      <c r="F266" s="39" t="e">
        <f t="shared" si="19"/>
        <v>#REF!</v>
      </c>
      <c r="H266" s="37" t="e">
        <v>#REF!</v>
      </c>
      <c r="I266" s="37" t="e">
        <v>#REF!</v>
      </c>
      <c r="J266" s="37" t="e">
        <v>#REF!</v>
      </c>
      <c r="K266" s="37" t="e">
        <v>#REF!</v>
      </c>
      <c r="L266" s="37" t="e">
        <v>#REF!</v>
      </c>
      <c r="M266" s="37" t="e">
        <v>#REF!</v>
      </c>
      <c r="N266" s="37" t="e">
        <v>#REF!</v>
      </c>
      <c r="O266" s="37" t="e">
        <v>#REF!</v>
      </c>
      <c r="P266" s="37" t="e">
        <v>#REF!</v>
      </c>
      <c r="Q266" s="37" t="e">
        <v>#REF!</v>
      </c>
      <c r="R266" s="37" t="e">
        <v>#REF!</v>
      </c>
      <c r="S266" s="37" t="e">
        <v>#REF!</v>
      </c>
      <c r="T266" s="37" t="e">
        <v>#REF!</v>
      </c>
      <c r="U266" s="37" t="e">
        <v>#REF!</v>
      </c>
      <c r="V266" s="37" t="e">
        <v>#REF!</v>
      </c>
      <c r="Y266" s="42" t="e">
        <f t="shared" si="20"/>
        <v>#VALUE!</v>
      </c>
      <c r="Z266" s="42" t="e">
        <v>#VALUE!</v>
      </c>
      <c r="AA266" s="42" t="e">
        <v>#VALUE!</v>
      </c>
      <c r="AB266" s="42" t="e">
        <v>#VALUE!</v>
      </c>
      <c r="AC266" s="42" t="e">
        <v>#VALUE!</v>
      </c>
      <c r="AD266" s="42" t="e">
        <v>#VALUE!</v>
      </c>
      <c r="AE266" s="50" t="e">
        <v>#VALUE!</v>
      </c>
      <c r="AF266" s="42" t="e">
        <v>#VALUE!</v>
      </c>
      <c r="AG266" s="42" t="e">
        <v>#VALUE!</v>
      </c>
      <c r="AH266" s="42" t="e">
        <v>#VALUE!</v>
      </c>
      <c r="AI266" s="42" t="e">
        <v>#VALUE!</v>
      </c>
      <c r="AJ266" s="42" t="e">
        <v>#VALUE!</v>
      </c>
      <c r="AK266" s="42" t="e">
        <v>#VALUE!</v>
      </c>
      <c r="AL266" s="42" t="e">
        <v>#VALUE!</v>
      </c>
      <c r="AM266" s="42" t="e">
        <v>#VALUE!</v>
      </c>
      <c r="AN266" s="42" t="e">
        <v>#VALUE!</v>
      </c>
      <c r="AP266" s="51" t="e">
        <f t="shared" si="21"/>
        <v>#VALUE!</v>
      </c>
      <c r="AQ266" s="42" t="e">
        <v>#VALUE!</v>
      </c>
      <c r="AR266" s="42" t="e">
        <v>#VALUE!</v>
      </c>
      <c r="AS266" s="42" t="e">
        <v>#VALUE!</v>
      </c>
      <c r="AT266" s="42" t="e">
        <v>#VALUE!</v>
      </c>
      <c r="AU266" s="42" t="e">
        <v>#VALUE!</v>
      </c>
      <c r="AV266" s="50" t="e">
        <v>#VALUE!</v>
      </c>
      <c r="AW266" s="42" t="e">
        <v>#VALUE!</v>
      </c>
      <c r="AX266" s="42" t="e">
        <v>#VALUE!</v>
      </c>
      <c r="AY266" s="42" t="e">
        <v>#VALUE!</v>
      </c>
      <c r="AZ266" s="42" t="e">
        <v>#VALUE!</v>
      </c>
      <c r="BA266" s="42" t="e">
        <v>#VALUE!</v>
      </c>
      <c r="BB266" s="42" t="e">
        <v>#VALUE!</v>
      </c>
      <c r="BC266" s="42" t="e">
        <v>#VALUE!</v>
      </c>
      <c r="BD266" s="42" t="e">
        <v>#VALUE!</v>
      </c>
      <c r="BE266" s="42" t="e">
        <v>#VALUE!</v>
      </c>
    </row>
    <row r="267" spans="1:57" ht="13.5" customHeight="1" x14ac:dyDescent="0.3">
      <c r="A267" s="93" t="s">
        <v>12</v>
      </c>
      <c r="B267" s="103" t="s">
        <v>131</v>
      </c>
      <c r="C267" s="95">
        <v>7</v>
      </c>
      <c r="D267" s="168"/>
      <c r="E267" s="38" t="s">
        <v>85</v>
      </c>
      <c r="F267" s="39" t="e">
        <f t="shared" si="19"/>
        <v>#REF!</v>
      </c>
      <c r="H267" s="37" t="e">
        <v>#REF!</v>
      </c>
      <c r="I267" s="37" t="e">
        <v>#REF!</v>
      </c>
      <c r="J267" s="37" t="e">
        <v>#REF!</v>
      </c>
      <c r="K267" s="37" t="e">
        <v>#REF!</v>
      </c>
      <c r="L267" s="37" t="e">
        <v>#REF!</v>
      </c>
      <c r="M267" s="37" t="e">
        <v>#REF!</v>
      </c>
      <c r="N267" s="37" t="e">
        <v>#REF!</v>
      </c>
      <c r="O267" s="37" t="e">
        <v>#REF!</v>
      </c>
      <c r="P267" s="37" t="e">
        <v>#REF!</v>
      </c>
      <c r="Q267" s="37" t="e">
        <v>#REF!</v>
      </c>
      <c r="R267" s="37" t="e">
        <v>#REF!</v>
      </c>
      <c r="S267" s="37" t="e">
        <v>#REF!</v>
      </c>
      <c r="T267" s="37" t="e">
        <v>#REF!</v>
      </c>
      <c r="U267" s="37" t="e">
        <v>#REF!</v>
      </c>
      <c r="V267" s="37" t="e">
        <v>#REF!</v>
      </c>
      <c r="Y267" s="42" t="e">
        <f t="shared" si="20"/>
        <v>#VALUE!</v>
      </c>
      <c r="Z267" s="42" t="e">
        <v>#VALUE!</v>
      </c>
      <c r="AA267" s="42" t="e">
        <v>#VALUE!</v>
      </c>
      <c r="AB267" s="42" t="e">
        <v>#VALUE!</v>
      </c>
      <c r="AC267" s="42" t="e">
        <v>#VALUE!</v>
      </c>
      <c r="AD267" s="42" t="e">
        <v>#VALUE!</v>
      </c>
      <c r="AE267" s="50" t="e">
        <v>#VALUE!</v>
      </c>
      <c r="AF267" s="42" t="e">
        <v>#VALUE!</v>
      </c>
      <c r="AG267" s="42" t="e">
        <v>#VALUE!</v>
      </c>
      <c r="AH267" s="42" t="e">
        <v>#VALUE!</v>
      </c>
      <c r="AI267" s="42" t="e">
        <v>#VALUE!</v>
      </c>
      <c r="AJ267" s="42" t="e">
        <v>#VALUE!</v>
      </c>
      <c r="AK267" s="42" t="e">
        <v>#VALUE!</v>
      </c>
      <c r="AL267" s="42" t="e">
        <v>#VALUE!</v>
      </c>
      <c r="AM267" s="42" t="e">
        <v>#VALUE!</v>
      </c>
      <c r="AN267" s="42" t="e">
        <v>#VALUE!</v>
      </c>
      <c r="AP267" s="51" t="e">
        <f t="shared" si="21"/>
        <v>#VALUE!</v>
      </c>
      <c r="AQ267" s="42" t="e">
        <v>#VALUE!</v>
      </c>
      <c r="AR267" s="42" t="e">
        <v>#VALUE!</v>
      </c>
      <c r="AS267" s="42" t="e">
        <v>#VALUE!</v>
      </c>
      <c r="AT267" s="42" t="e">
        <v>#VALUE!</v>
      </c>
      <c r="AU267" s="42" t="e">
        <v>#VALUE!</v>
      </c>
      <c r="AV267" s="50" t="e">
        <v>#VALUE!</v>
      </c>
      <c r="AW267" s="42" t="e">
        <v>#VALUE!</v>
      </c>
      <c r="AX267" s="42" t="e">
        <v>#VALUE!</v>
      </c>
      <c r="AY267" s="42" t="e">
        <v>#VALUE!</v>
      </c>
      <c r="AZ267" s="42" t="e">
        <v>#VALUE!</v>
      </c>
      <c r="BA267" s="42" t="e">
        <v>#VALUE!</v>
      </c>
      <c r="BB267" s="42" t="e">
        <v>#VALUE!</v>
      </c>
      <c r="BC267" s="42" t="e">
        <v>#VALUE!</v>
      </c>
      <c r="BD267" s="42" t="e">
        <v>#VALUE!</v>
      </c>
      <c r="BE267" s="42" t="e">
        <v>#VALUE!</v>
      </c>
    </row>
    <row r="268" spans="1:57" ht="13.5" customHeight="1" x14ac:dyDescent="0.3">
      <c r="A268" s="93" t="s">
        <v>12</v>
      </c>
      <c r="B268" s="103" t="s">
        <v>131</v>
      </c>
      <c r="C268" s="95">
        <v>8</v>
      </c>
      <c r="D268" s="168"/>
      <c r="E268" s="38" t="s">
        <v>85</v>
      </c>
      <c r="F268" s="39" t="e">
        <f t="shared" si="19"/>
        <v>#REF!</v>
      </c>
      <c r="H268" s="37" t="e">
        <v>#REF!</v>
      </c>
      <c r="I268" s="37" t="e">
        <v>#REF!</v>
      </c>
      <c r="J268" s="37" t="e">
        <v>#REF!</v>
      </c>
      <c r="K268" s="37" t="e">
        <v>#REF!</v>
      </c>
      <c r="L268" s="37" t="e">
        <v>#REF!</v>
      </c>
      <c r="M268" s="37" t="e">
        <v>#REF!</v>
      </c>
      <c r="N268" s="37" t="e">
        <v>#REF!</v>
      </c>
      <c r="O268" s="37" t="e">
        <v>#REF!</v>
      </c>
      <c r="P268" s="37" t="e">
        <v>#REF!</v>
      </c>
      <c r="Q268" s="37" t="e">
        <v>#REF!</v>
      </c>
      <c r="R268" s="37" t="e">
        <v>#REF!</v>
      </c>
      <c r="S268" s="37" t="e">
        <v>#REF!</v>
      </c>
      <c r="T268" s="37" t="e">
        <v>#REF!</v>
      </c>
      <c r="U268" s="37" t="e">
        <v>#REF!</v>
      </c>
      <c r="V268" s="37" t="e">
        <v>#REF!</v>
      </c>
      <c r="Y268" s="42" t="e">
        <f t="shared" si="20"/>
        <v>#VALUE!</v>
      </c>
      <c r="Z268" s="42" t="e">
        <v>#VALUE!</v>
      </c>
      <c r="AA268" s="42" t="e">
        <v>#VALUE!</v>
      </c>
      <c r="AB268" s="42" t="e">
        <v>#VALUE!</v>
      </c>
      <c r="AC268" s="42" t="e">
        <v>#VALUE!</v>
      </c>
      <c r="AD268" s="42" t="e">
        <v>#VALUE!</v>
      </c>
      <c r="AE268" s="50" t="e">
        <v>#VALUE!</v>
      </c>
      <c r="AF268" s="42" t="e">
        <v>#VALUE!</v>
      </c>
      <c r="AG268" s="42" t="e">
        <v>#VALUE!</v>
      </c>
      <c r="AH268" s="42" t="e">
        <v>#VALUE!</v>
      </c>
      <c r="AI268" s="42" t="e">
        <v>#VALUE!</v>
      </c>
      <c r="AJ268" s="42" t="e">
        <v>#VALUE!</v>
      </c>
      <c r="AK268" s="42" t="e">
        <v>#VALUE!</v>
      </c>
      <c r="AL268" s="42" t="e">
        <v>#VALUE!</v>
      </c>
      <c r="AM268" s="42" t="e">
        <v>#VALUE!</v>
      </c>
      <c r="AN268" s="42" t="e">
        <v>#VALUE!</v>
      </c>
      <c r="AP268" s="51" t="e">
        <f t="shared" si="21"/>
        <v>#VALUE!</v>
      </c>
      <c r="AQ268" s="42" t="e">
        <v>#VALUE!</v>
      </c>
      <c r="AR268" s="42" t="e">
        <v>#VALUE!</v>
      </c>
      <c r="AS268" s="42" t="e">
        <v>#VALUE!</v>
      </c>
      <c r="AT268" s="42" t="e">
        <v>#VALUE!</v>
      </c>
      <c r="AU268" s="42" t="e">
        <v>#VALUE!</v>
      </c>
      <c r="AV268" s="50" t="e">
        <v>#VALUE!</v>
      </c>
      <c r="AW268" s="42" t="e">
        <v>#VALUE!</v>
      </c>
      <c r="AX268" s="42" t="e">
        <v>#VALUE!</v>
      </c>
      <c r="AY268" s="42" t="e">
        <v>#VALUE!</v>
      </c>
      <c r="AZ268" s="42" t="e">
        <v>#VALUE!</v>
      </c>
      <c r="BA268" s="42" t="e">
        <v>#VALUE!</v>
      </c>
      <c r="BB268" s="42" t="e">
        <v>#VALUE!</v>
      </c>
      <c r="BC268" s="42" t="e">
        <v>#VALUE!</v>
      </c>
      <c r="BD268" s="42" t="e">
        <v>#VALUE!</v>
      </c>
      <c r="BE268" s="42" t="e">
        <v>#VALUE!</v>
      </c>
    </row>
    <row r="269" spans="1:57" ht="13.5" customHeight="1" x14ac:dyDescent="0.3">
      <c r="A269" s="93" t="s">
        <v>12</v>
      </c>
      <c r="B269" s="103" t="s">
        <v>131</v>
      </c>
      <c r="C269" s="95">
        <v>9</v>
      </c>
      <c r="D269" s="160"/>
      <c r="E269" s="38" t="s">
        <v>85</v>
      </c>
      <c r="F269" s="39" t="e">
        <f t="shared" si="19"/>
        <v>#REF!</v>
      </c>
      <c r="H269" s="37" t="e">
        <v>#REF!</v>
      </c>
      <c r="I269" s="37" t="e">
        <v>#REF!</v>
      </c>
      <c r="J269" s="37" t="e">
        <v>#REF!</v>
      </c>
      <c r="K269" s="37" t="e">
        <v>#REF!</v>
      </c>
      <c r="L269" s="37" t="e">
        <v>#REF!</v>
      </c>
      <c r="M269" s="37" t="e">
        <v>#REF!</v>
      </c>
      <c r="N269" s="37" t="e">
        <v>#REF!</v>
      </c>
      <c r="O269" s="37" t="e">
        <v>#REF!</v>
      </c>
      <c r="P269" s="37" t="e">
        <v>#REF!</v>
      </c>
      <c r="Q269" s="37" t="e">
        <v>#REF!</v>
      </c>
      <c r="R269" s="37" t="e">
        <v>#REF!</v>
      </c>
      <c r="S269" s="37" t="e">
        <v>#REF!</v>
      </c>
      <c r="T269" s="37" t="e">
        <v>#REF!</v>
      </c>
      <c r="U269" s="37" t="e">
        <v>#REF!</v>
      </c>
      <c r="V269" s="37" t="e">
        <v>#REF!</v>
      </c>
      <c r="Y269" s="42" t="e">
        <f t="shared" si="20"/>
        <v>#VALUE!</v>
      </c>
      <c r="Z269" s="42" t="e">
        <v>#VALUE!</v>
      </c>
      <c r="AA269" s="42" t="e">
        <v>#VALUE!</v>
      </c>
      <c r="AB269" s="42" t="e">
        <v>#VALUE!</v>
      </c>
      <c r="AC269" s="42" t="e">
        <v>#VALUE!</v>
      </c>
      <c r="AD269" s="42" t="e">
        <v>#VALUE!</v>
      </c>
      <c r="AE269" s="50" t="e">
        <v>#VALUE!</v>
      </c>
      <c r="AF269" s="42" t="e">
        <v>#VALUE!</v>
      </c>
      <c r="AG269" s="42" t="e">
        <v>#VALUE!</v>
      </c>
      <c r="AH269" s="42" t="e">
        <v>#VALUE!</v>
      </c>
      <c r="AI269" s="42" t="e">
        <v>#VALUE!</v>
      </c>
      <c r="AJ269" s="42" t="e">
        <v>#VALUE!</v>
      </c>
      <c r="AK269" s="42" t="e">
        <v>#VALUE!</v>
      </c>
      <c r="AL269" s="42" t="e">
        <v>#VALUE!</v>
      </c>
      <c r="AM269" s="42" t="e">
        <v>#VALUE!</v>
      </c>
      <c r="AN269" s="42" t="e">
        <v>#VALUE!</v>
      </c>
      <c r="AP269" s="51" t="e">
        <f t="shared" si="21"/>
        <v>#VALUE!</v>
      </c>
      <c r="AQ269" s="42" t="e">
        <v>#VALUE!</v>
      </c>
      <c r="AR269" s="42" t="e">
        <v>#VALUE!</v>
      </c>
      <c r="AS269" s="42" t="e">
        <v>#VALUE!</v>
      </c>
      <c r="AT269" s="42" t="e">
        <v>#VALUE!</v>
      </c>
      <c r="AU269" s="42" t="e">
        <v>#VALUE!</v>
      </c>
      <c r="AV269" s="50" t="e">
        <v>#VALUE!</v>
      </c>
      <c r="AW269" s="42" t="e">
        <v>#VALUE!</v>
      </c>
      <c r="AX269" s="42" t="e">
        <v>#VALUE!</v>
      </c>
      <c r="AY269" s="42" t="e">
        <v>#VALUE!</v>
      </c>
      <c r="AZ269" s="42" t="e">
        <v>#VALUE!</v>
      </c>
      <c r="BA269" s="42" t="e">
        <v>#VALUE!</v>
      </c>
      <c r="BB269" s="42" t="e">
        <v>#VALUE!</v>
      </c>
      <c r="BC269" s="42" t="e">
        <v>#VALUE!</v>
      </c>
      <c r="BD269" s="42" t="e">
        <v>#VALUE!</v>
      </c>
      <c r="BE269" s="42" t="e">
        <v>#VALUE!</v>
      </c>
    </row>
    <row r="270" spans="1:57" ht="13.5" customHeight="1" x14ac:dyDescent="0.3">
      <c r="A270" s="93" t="s">
        <v>12</v>
      </c>
      <c r="B270" s="103" t="s">
        <v>131</v>
      </c>
      <c r="C270" s="95">
        <v>10</v>
      </c>
      <c r="D270" s="160" t="s">
        <v>87</v>
      </c>
      <c r="E270" s="38" t="s">
        <v>85</v>
      </c>
      <c r="F270" s="39" t="e">
        <f t="shared" si="19"/>
        <v>#REF!</v>
      </c>
      <c r="H270" s="37" t="e">
        <v>#REF!</v>
      </c>
      <c r="I270" s="37" t="e">
        <v>#REF!</v>
      </c>
      <c r="J270" s="37" t="e">
        <v>#REF!</v>
      </c>
      <c r="K270" s="37" t="e">
        <v>#REF!</v>
      </c>
      <c r="L270" s="37" t="e">
        <v>#REF!</v>
      </c>
      <c r="M270" s="37" t="e">
        <v>#REF!</v>
      </c>
      <c r="N270" s="37" t="e">
        <v>#REF!</v>
      </c>
      <c r="O270" s="37" t="e">
        <v>#REF!</v>
      </c>
      <c r="P270" s="37" t="e">
        <v>#REF!</v>
      </c>
      <c r="Q270" s="37" t="e">
        <v>#REF!</v>
      </c>
      <c r="R270" s="37" t="e">
        <v>#REF!</v>
      </c>
      <c r="S270" s="37" t="e">
        <v>#REF!</v>
      </c>
      <c r="T270" s="37" t="e">
        <v>#REF!</v>
      </c>
      <c r="U270" s="37" t="e">
        <v>#REF!</v>
      </c>
      <c r="V270" s="37" t="e">
        <v>#REF!</v>
      </c>
      <c r="Y270" s="42" t="e">
        <f t="shared" si="20"/>
        <v>#VALUE!</v>
      </c>
      <c r="Z270" s="42" t="e">
        <v>#VALUE!</v>
      </c>
      <c r="AA270" s="42" t="e">
        <v>#VALUE!</v>
      </c>
      <c r="AB270" s="42" t="e">
        <v>#VALUE!</v>
      </c>
      <c r="AC270" s="42" t="e">
        <v>#VALUE!</v>
      </c>
      <c r="AD270" s="42" t="e">
        <v>#VALUE!</v>
      </c>
      <c r="AE270" s="50" t="e">
        <v>#VALUE!</v>
      </c>
      <c r="AF270" s="42" t="e">
        <v>#VALUE!</v>
      </c>
      <c r="AG270" s="42" t="e">
        <v>#VALUE!</v>
      </c>
      <c r="AH270" s="42" t="e">
        <v>#VALUE!</v>
      </c>
      <c r="AI270" s="42" t="e">
        <v>#VALUE!</v>
      </c>
      <c r="AJ270" s="42" t="e">
        <v>#VALUE!</v>
      </c>
      <c r="AK270" s="42" t="e">
        <v>#VALUE!</v>
      </c>
      <c r="AL270" s="42" t="e">
        <v>#VALUE!</v>
      </c>
      <c r="AM270" s="42" t="e">
        <v>#VALUE!</v>
      </c>
      <c r="AN270" s="42" t="e">
        <v>#VALUE!</v>
      </c>
      <c r="AP270" s="51" t="e">
        <f t="shared" si="21"/>
        <v>#VALUE!</v>
      </c>
      <c r="AQ270" s="42" t="e">
        <v>#VALUE!</v>
      </c>
      <c r="AR270" s="42" t="e">
        <v>#VALUE!</v>
      </c>
      <c r="AS270" s="42" t="e">
        <v>#VALUE!</v>
      </c>
      <c r="AT270" s="42" t="e">
        <v>#VALUE!</v>
      </c>
      <c r="AU270" s="42" t="e">
        <v>#VALUE!</v>
      </c>
      <c r="AV270" s="50" t="e">
        <v>#VALUE!</v>
      </c>
      <c r="AW270" s="42" t="e">
        <v>#VALUE!</v>
      </c>
      <c r="AX270" s="42" t="e">
        <v>#VALUE!</v>
      </c>
      <c r="AY270" s="42" t="e">
        <v>#VALUE!</v>
      </c>
      <c r="AZ270" s="42" t="e">
        <v>#VALUE!</v>
      </c>
      <c r="BA270" s="42" t="e">
        <v>#VALUE!</v>
      </c>
      <c r="BB270" s="42" t="e">
        <v>#VALUE!</v>
      </c>
      <c r="BC270" s="42" t="e">
        <v>#VALUE!</v>
      </c>
      <c r="BD270" s="42" t="e">
        <v>#VALUE!</v>
      </c>
      <c r="BE270" s="42" t="e">
        <v>#VALUE!</v>
      </c>
    </row>
    <row r="271" spans="1:57" ht="13.5" customHeight="1" x14ac:dyDescent="0.3">
      <c r="A271" s="93" t="s">
        <v>12</v>
      </c>
      <c r="B271" s="103" t="s">
        <v>131</v>
      </c>
      <c r="C271" s="95">
        <v>11</v>
      </c>
      <c r="D271" s="159" t="s">
        <v>87</v>
      </c>
      <c r="E271" s="38" t="s">
        <v>85</v>
      </c>
      <c r="F271" s="39" t="e">
        <f t="shared" si="19"/>
        <v>#REF!</v>
      </c>
      <c r="H271" s="37" t="e">
        <v>#REF!</v>
      </c>
      <c r="I271" s="37" t="e">
        <v>#REF!</v>
      </c>
      <c r="J271" s="37" t="e">
        <v>#REF!</v>
      </c>
      <c r="K271" s="37" t="e">
        <v>#REF!</v>
      </c>
      <c r="L271" s="37" t="e">
        <v>#REF!</v>
      </c>
      <c r="M271" s="37" t="e">
        <v>#REF!</v>
      </c>
      <c r="N271" s="37" t="e">
        <v>#REF!</v>
      </c>
      <c r="O271" s="37" t="e">
        <v>#REF!</v>
      </c>
      <c r="P271" s="37" t="e">
        <v>#REF!</v>
      </c>
      <c r="Q271" s="37" t="e">
        <v>#REF!</v>
      </c>
      <c r="R271" s="37" t="e">
        <v>#REF!</v>
      </c>
      <c r="S271" s="37" t="e">
        <v>#REF!</v>
      </c>
      <c r="T271" s="37" t="e">
        <v>#REF!</v>
      </c>
      <c r="U271" s="37" t="e">
        <v>#REF!</v>
      </c>
      <c r="V271" s="37" t="e">
        <v>#REF!</v>
      </c>
      <c r="Y271" s="42" t="e">
        <f t="shared" si="20"/>
        <v>#VALUE!</v>
      </c>
      <c r="Z271" s="42" t="e">
        <v>#VALUE!</v>
      </c>
      <c r="AA271" s="42" t="e">
        <v>#VALUE!</v>
      </c>
      <c r="AB271" s="42" t="e">
        <v>#VALUE!</v>
      </c>
      <c r="AC271" s="42" t="e">
        <v>#VALUE!</v>
      </c>
      <c r="AD271" s="42" t="e">
        <v>#VALUE!</v>
      </c>
      <c r="AE271" s="50" t="e">
        <v>#VALUE!</v>
      </c>
      <c r="AF271" s="42" t="e">
        <v>#VALUE!</v>
      </c>
      <c r="AG271" s="42" t="e">
        <v>#VALUE!</v>
      </c>
      <c r="AH271" s="42" t="e">
        <v>#VALUE!</v>
      </c>
      <c r="AI271" s="42" t="e">
        <v>#VALUE!</v>
      </c>
      <c r="AJ271" s="42" t="e">
        <v>#VALUE!</v>
      </c>
      <c r="AK271" s="42" t="e">
        <v>#VALUE!</v>
      </c>
      <c r="AL271" s="42" t="e">
        <v>#VALUE!</v>
      </c>
      <c r="AM271" s="42" t="e">
        <v>#VALUE!</v>
      </c>
      <c r="AN271" s="42" t="e">
        <v>#VALUE!</v>
      </c>
      <c r="AP271" s="51" t="e">
        <f t="shared" si="21"/>
        <v>#VALUE!</v>
      </c>
      <c r="AQ271" s="42" t="e">
        <v>#VALUE!</v>
      </c>
      <c r="AR271" s="42" t="e">
        <v>#VALUE!</v>
      </c>
      <c r="AS271" s="42" t="e">
        <v>#VALUE!</v>
      </c>
      <c r="AT271" s="42" t="e">
        <v>#VALUE!</v>
      </c>
      <c r="AU271" s="42" t="e">
        <v>#VALUE!</v>
      </c>
      <c r="AV271" s="50" t="e">
        <v>#VALUE!</v>
      </c>
      <c r="AW271" s="42" t="e">
        <v>#VALUE!</v>
      </c>
      <c r="AX271" s="42" t="e">
        <v>#VALUE!</v>
      </c>
      <c r="AY271" s="42" t="e">
        <v>#VALUE!</v>
      </c>
      <c r="AZ271" s="42" t="e">
        <v>#VALUE!</v>
      </c>
      <c r="BA271" s="42" t="e">
        <v>#VALUE!</v>
      </c>
      <c r="BB271" s="42" t="e">
        <v>#VALUE!</v>
      </c>
      <c r="BC271" s="42" t="e">
        <v>#VALUE!</v>
      </c>
      <c r="BD271" s="42" t="e">
        <v>#VALUE!</v>
      </c>
      <c r="BE271" s="42" t="e">
        <v>#VALUE!</v>
      </c>
    </row>
    <row r="272" spans="1:57" ht="13.5" customHeight="1" x14ac:dyDescent="0.3">
      <c r="A272" s="93" t="s">
        <v>12</v>
      </c>
      <c r="B272" s="103" t="s">
        <v>131</v>
      </c>
      <c r="C272" s="95">
        <v>12</v>
      </c>
      <c r="D272" s="159" t="s">
        <v>87</v>
      </c>
      <c r="E272" s="38" t="s">
        <v>85</v>
      </c>
      <c r="F272" s="39" t="e">
        <f t="shared" si="19"/>
        <v>#REF!</v>
      </c>
      <c r="H272" s="37" t="e">
        <v>#REF!</v>
      </c>
      <c r="I272" s="37" t="e">
        <v>#REF!</v>
      </c>
      <c r="J272" s="37" t="e">
        <v>#REF!</v>
      </c>
      <c r="K272" s="37" t="e">
        <v>#REF!</v>
      </c>
      <c r="L272" s="37" t="e">
        <v>#REF!</v>
      </c>
      <c r="M272" s="37" t="e">
        <v>#REF!</v>
      </c>
      <c r="N272" s="37" t="e">
        <v>#REF!</v>
      </c>
      <c r="O272" s="37" t="e">
        <v>#REF!</v>
      </c>
      <c r="P272" s="37" t="e">
        <v>#REF!</v>
      </c>
      <c r="Q272" s="37" t="e">
        <v>#REF!</v>
      </c>
      <c r="R272" s="37" t="e">
        <v>#REF!</v>
      </c>
      <c r="S272" s="37" t="e">
        <v>#REF!</v>
      </c>
      <c r="T272" s="37" t="e">
        <v>#REF!</v>
      </c>
      <c r="U272" s="37" t="e">
        <v>#REF!</v>
      </c>
      <c r="V272" s="37" t="e">
        <v>#REF!</v>
      </c>
      <c r="Y272" s="42" t="e">
        <f t="shared" si="20"/>
        <v>#VALUE!</v>
      </c>
      <c r="Z272" s="42" t="e">
        <v>#VALUE!</v>
      </c>
      <c r="AA272" s="42" t="e">
        <v>#VALUE!</v>
      </c>
      <c r="AB272" s="42" t="e">
        <v>#VALUE!</v>
      </c>
      <c r="AC272" s="42" t="e">
        <v>#VALUE!</v>
      </c>
      <c r="AD272" s="42" t="e">
        <v>#VALUE!</v>
      </c>
      <c r="AE272" s="50" t="e">
        <v>#VALUE!</v>
      </c>
      <c r="AF272" s="42" t="e">
        <v>#VALUE!</v>
      </c>
      <c r="AG272" s="42" t="e">
        <v>#VALUE!</v>
      </c>
      <c r="AH272" s="42" t="e">
        <v>#VALUE!</v>
      </c>
      <c r="AI272" s="42" t="e">
        <v>#VALUE!</v>
      </c>
      <c r="AJ272" s="42" t="e">
        <v>#VALUE!</v>
      </c>
      <c r="AK272" s="42" t="e">
        <v>#VALUE!</v>
      </c>
      <c r="AL272" s="42" t="e">
        <v>#VALUE!</v>
      </c>
      <c r="AM272" s="42" t="e">
        <v>#VALUE!</v>
      </c>
      <c r="AN272" s="42" t="e">
        <v>#VALUE!</v>
      </c>
      <c r="AP272" s="51" t="e">
        <f t="shared" si="21"/>
        <v>#VALUE!</v>
      </c>
      <c r="AQ272" s="42" t="e">
        <v>#VALUE!</v>
      </c>
      <c r="AR272" s="42" t="e">
        <v>#VALUE!</v>
      </c>
      <c r="AS272" s="42" t="e">
        <v>#VALUE!</v>
      </c>
      <c r="AT272" s="42" t="e">
        <v>#VALUE!</v>
      </c>
      <c r="AU272" s="42" t="e">
        <v>#VALUE!</v>
      </c>
      <c r="AV272" s="50" t="e">
        <v>#VALUE!</v>
      </c>
      <c r="AW272" s="42" t="e">
        <v>#VALUE!</v>
      </c>
      <c r="AX272" s="42" t="e">
        <v>#VALUE!</v>
      </c>
      <c r="AY272" s="42" t="e">
        <v>#VALUE!</v>
      </c>
      <c r="AZ272" s="42" t="e">
        <v>#VALUE!</v>
      </c>
      <c r="BA272" s="42" t="e">
        <v>#VALUE!</v>
      </c>
      <c r="BB272" s="42" t="e">
        <v>#VALUE!</v>
      </c>
      <c r="BC272" s="42" t="e">
        <v>#VALUE!</v>
      </c>
      <c r="BD272" s="42" t="e">
        <v>#VALUE!</v>
      </c>
      <c r="BE272" s="42" t="e">
        <v>#VALUE!</v>
      </c>
    </row>
    <row r="273" spans="1:57" ht="13.5" customHeight="1" x14ac:dyDescent="0.3">
      <c r="A273" s="93" t="s">
        <v>12</v>
      </c>
      <c r="B273" s="103" t="s">
        <v>131</v>
      </c>
      <c r="C273" s="95">
        <v>13</v>
      </c>
      <c r="D273" s="159" t="s">
        <v>87</v>
      </c>
      <c r="E273" s="38" t="s">
        <v>85</v>
      </c>
      <c r="F273" s="39" t="e">
        <f t="shared" si="19"/>
        <v>#REF!</v>
      </c>
      <c r="H273" s="37" t="e">
        <v>#REF!</v>
      </c>
      <c r="I273" s="37" t="e">
        <v>#REF!</v>
      </c>
      <c r="J273" s="37" t="e">
        <v>#REF!</v>
      </c>
      <c r="K273" s="37" t="e">
        <v>#REF!</v>
      </c>
      <c r="L273" s="37" t="e">
        <v>#REF!</v>
      </c>
      <c r="M273" s="37" t="e">
        <v>#REF!</v>
      </c>
      <c r="N273" s="37" t="e">
        <v>#REF!</v>
      </c>
      <c r="O273" s="37" t="e">
        <v>#REF!</v>
      </c>
      <c r="P273" s="37" t="e">
        <v>#REF!</v>
      </c>
      <c r="Q273" s="37" t="e">
        <v>#REF!</v>
      </c>
      <c r="R273" s="37" t="e">
        <v>#REF!</v>
      </c>
      <c r="S273" s="37" t="e">
        <v>#REF!</v>
      </c>
      <c r="T273" s="37" t="e">
        <v>#REF!</v>
      </c>
      <c r="U273" s="37" t="e">
        <v>#REF!</v>
      </c>
      <c r="V273" s="37" t="e">
        <v>#REF!</v>
      </c>
      <c r="Y273" s="42" t="e">
        <f t="shared" si="20"/>
        <v>#VALUE!</v>
      </c>
      <c r="Z273" s="42" t="e">
        <v>#VALUE!</v>
      </c>
      <c r="AA273" s="42" t="e">
        <v>#VALUE!</v>
      </c>
      <c r="AB273" s="42" t="e">
        <v>#VALUE!</v>
      </c>
      <c r="AC273" s="42" t="e">
        <v>#VALUE!</v>
      </c>
      <c r="AD273" s="42" t="e">
        <v>#VALUE!</v>
      </c>
      <c r="AE273" s="50" t="e">
        <v>#VALUE!</v>
      </c>
      <c r="AF273" s="42" t="e">
        <v>#VALUE!</v>
      </c>
      <c r="AG273" s="42" t="e">
        <v>#VALUE!</v>
      </c>
      <c r="AH273" s="42" t="e">
        <v>#VALUE!</v>
      </c>
      <c r="AI273" s="42" t="e">
        <v>#VALUE!</v>
      </c>
      <c r="AJ273" s="42" t="e">
        <v>#VALUE!</v>
      </c>
      <c r="AK273" s="42" t="e">
        <v>#VALUE!</v>
      </c>
      <c r="AL273" s="42" t="e">
        <v>#VALUE!</v>
      </c>
      <c r="AM273" s="42" t="e">
        <v>#VALUE!</v>
      </c>
      <c r="AN273" s="42" t="e">
        <v>#VALUE!</v>
      </c>
      <c r="AP273" s="51" t="e">
        <f t="shared" si="21"/>
        <v>#VALUE!</v>
      </c>
      <c r="AQ273" s="42" t="e">
        <v>#VALUE!</v>
      </c>
      <c r="AR273" s="42" t="e">
        <v>#VALUE!</v>
      </c>
      <c r="AS273" s="42" t="e">
        <v>#VALUE!</v>
      </c>
      <c r="AT273" s="42" t="e">
        <v>#VALUE!</v>
      </c>
      <c r="AU273" s="42" t="e">
        <v>#VALUE!</v>
      </c>
      <c r="AV273" s="50" t="e">
        <v>#VALUE!</v>
      </c>
      <c r="AW273" s="42" t="e">
        <v>#VALUE!</v>
      </c>
      <c r="AX273" s="42" t="e">
        <v>#VALUE!</v>
      </c>
      <c r="AY273" s="42" t="e">
        <v>#VALUE!</v>
      </c>
      <c r="AZ273" s="42" t="e">
        <v>#VALUE!</v>
      </c>
      <c r="BA273" s="42" t="e">
        <v>#VALUE!</v>
      </c>
      <c r="BB273" s="42" t="e">
        <v>#VALUE!</v>
      </c>
      <c r="BC273" s="42" t="e">
        <v>#VALUE!</v>
      </c>
      <c r="BD273" s="42" t="e">
        <v>#VALUE!</v>
      </c>
      <c r="BE273" s="42" t="e">
        <v>#VALUE!</v>
      </c>
    </row>
    <row r="274" spans="1:57" ht="13.5" customHeight="1" x14ac:dyDescent="0.3">
      <c r="A274" s="93" t="s">
        <v>12</v>
      </c>
      <c r="B274" s="103" t="s">
        <v>131</v>
      </c>
      <c r="C274" s="95">
        <v>14</v>
      </c>
      <c r="D274" s="159" t="s">
        <v>87</v>
      </c>
      <c r="E274" s="38" t="s">
        <v>85</v>
      </c>
      <c r="F274" s="39" t="e">
        <f t="shared" si="19"/>
        <v>#REF!</v>
      </c>
      <c r="H274" s="37" t="e">
        <v>#REF!</v>
      </c>
      <c r="I274" s="37" t="e">
        <v>#REF!</v>
      </c>
      <c r="J274" s="37" t="e">
        <v>#REF!</v>
      </c>
      <c r="K274" s="37" t="e">
        <v>#REF!</v>
      </c>
      <c r="L274" s="37" t="e">
        <v>#REF!</v>
      </c>
      <c r="M274" s="37" t="e">
        <v>#REF!</v>
      </c>
      <c r="N274" s="37" t="e">
        <v>#REF!</v>
      </c>
      <c r="O274" s="37" t="e">
        <v>#REF!</v>
      </c>
      <c r="P274" s="37" t="e">
        <v>#REF!</v>
      </c>
      <c r="Q274" s="37" t="e">
        <v>#REF!</v>
      </c>
      <c r="R274" s="37" t="e">
        <v>#REF!</v>
      </c>
      <c r="S274" s="37" t="e">
        <v>#REF!</v>
      </c>
      <c r="T274" s="37" t="e">
        <v>#REF!</v>
      </c>
      <c r="U274" s="37" t="e">
        <v>#REF!</v>
      </c>
      <c r="V274" s="37" t="e">
        <v>#REF!</v>
      </c>
      <c r="Y274" s="42" t="e">
        <f t="shared" si="20"/>
        <v>#VALUE!</v>
      </c>
      <c r="Z274" s="42" t="e">
        <v>#VALUE!</v>
      </c>
      <c r="AA274" s="42" t="e">
        <v>#VALUE!</v>
      </c>
      <c r="AB274" s="42" t="e">
        <v>#VALUE!</v>
      </c>
      <c r="AC274" s="42" t="e">
        <v>#VALUE!</v>
      </c>
      <c r="AD274" s="42" t="e">
        <v>#VALUE!</v>
      </c>
      <c r="AE274" s="50" t="e">
        <v>#VALUE!</v>
      </c>
      <c r="AF274" s="42" t="e">
        <v>#VALUE!</v>
      </c>
      <c r="AG274" s="42" t="e">
        <v>#VALUE!</v>
      </c>
      <c r="AH274" s="42" t="e">
        <v>#VALUE!</v>
      </c>
      <c r="AI274" s="42" t="e">
        <v>#VALUE!</v>
      </c>
      <c r="AJ274" s="42" t="e">
        <v>#VALUE!</v>
      </c>
      <c r="AK274" s="42" t="e">
        <v>#VALUE!</v>
      </c>
      <c r="AL274" s="42" t="e">
        <v>#VALUE!</v>
      </c>
      <c r="AM274" s="42" t="e">
        <v>#VALUE!</v>
      </c>
      <c r="AN274" s="42" t="e">
        <v>#VALUE!</v>
      </c>
      <c r="AP274" s="51" t="e">
        <f t="shared" si="21"/>
        <v>#VALUE!</v>
      </c>
      <c r="AQ274" s="42" t="e">
        <v>#VALUE!</v>
      </c>
      <c r="AR274" s="42" t="e">
        <v>#VALUE!</v>
      </c>
      <c r="AS274" s="42" t="e">
        <v>#VALUE!</v>
      </c>
      <c r="AT274" s="42" t="e">
        <v>#VALUE!</v>
      </c>
      <c r="AU274" s="42" t="e">
        <v>#VALUE!</v>
      </c>
      <c r="AV274" s="50" t="e">
        <v>#VALUE!</v>
      </c>
      <c r="AW274" s="42" t="e">
        <v>#VALUE!</v>
      </c>
      <c r="AX274" s="42" t="e">
        <v>#VALUE!</v>
      </c>
      <c r="AY274" s="42" t="e">
        <v>#VALUE!</v>
      </c>
      <c r="AZ274" s="42" t="e">
        <v>#VALUE!</v>
      </c>
      <c r="BA274" s="42" t="e">
        <v>#VALUE!</v>
      </c>
      <c r="BB274" s="42" t="e">
        <v>#VALUE!</v>
      </c>
      <c r="BC274" s="42" t="e">
        <v>#VALUE!</v>
      </c>
      <c r="BD274" s="42" t="e">
        <v>#VALUE!</v>
      </c>
      <c r="BE274" s="42" t="e">
        <v>#VALUE!</v>
      </c>
    </row>
    <row r="275" spans="1:57" ht="13.5" customHeight="1" x14ac:dyDescent="0.3">
      <c r="A275" s="93"/>
      <c r="B275" s="107"/>
      <c r="C275" s="93"/>
      <c r="D275" s="159"/>
      <c r="H275" s="37" t="e">
        <v>#REF!</v>
      </c>
      <c r="I275" s="37" t="e">
        <v>#REF!</v>
      </c>
      <c r="J275" s="37" t="e">
        <v>#REF!</v>
      </c>
      <c r="K275" s="37" t="e">
        <v>#REF!</v>
      </c>
      <c r="L275" s="37" t="e">
        <v>#REF!</v>
      </c>
      <c r="M275" s="37" t="e">
        <v>#REF!</v>
      </c>
      <c r="N275" s="37" t="e">
        <v>#REF!</v>
      </c>
      <c r="O275" s="37" t="e">
        <v>#REF!</v>
      </c>
      <c r="P275" s="37" t="e">
        <v>#REF!</v>
      </c>
      <c r="Q275" s="37" t="e">
        <v>#REF!</v>
      </c>
      <c r="R275" s="37" t="e">
        <v>#REF!</v>
      </c>
      <c r="S275" s="37" t="e">
        <v>#REF!</v>
      </c>
      <c r="T275" s="37" t="e">
        <v>#REF!</v>
      </c>
      <c r="U275" s="37" t="e">
        <v>#REF!</v>
      </c>
      <c r="V275" s="37" t="e">
        <v>#REF!</v>
      </c>
      <c r="Y275" s="42" t="e">
        <f t="shared" si="20"/>
        <v>#VALUE!</v>
      </c>
      <c r="Z275" s="42" t="e">
        <v>#VALUE!</v>
      </c>
      <c r="AA275" s="42" t="e">
        <v>#VALUE!</v>
      </c>
      <c r="AB275" s="42" t="e">
        <v>#VALUE!</v>
      </c>
      <c r="AC275" s="42" t="e">
        <v>#VALUE!</v>
      </c>
      <c r="AD275" s="42" t="e">
        <v>#VALUE!</v>
      </c>
      <c r="AE275" s="50" t="e">
        <v>#VALUE!</v>
      </c>
      <c r="AF275" s="42" t="e">
        <v>#VALUE!</v>
      </c>
      <c r="AG275" s="42" t="e">
        <v>#VALUE!</v>
      </c>
      <c r="AH275" s="42" t="e">
        <v>#VALUE!</v>
      </c>
      <c r="AI275" s="42" t="e">
        <v>#VALUE!</v>
      </c>
      <c r="AJ275" s="42" t="e">
        <v>#VALUE!</v>
      </c>
      <c r="AK275" s="42" t="e">
        <v>#VALUE!</v>
      </c>
      <c r="AL275" s="42" t="e">
        <v>#VALUE!</v>
      </c>
      <c r="AM275" s="42" t="e">
        <v>#VALUE!</v>
      </c>
      <c r="AN275" s="42" t="e">
        <v>#VALUE!</v>
      </c>
      <c r="AP275" s="51" t="e">
        <f t="shared" si="21"/>
        <v>#VALUE!</v>
      </c>
      <c r="AQ275" s="42" t="e">
        <v>#VALUE!</v>
      </c>
      <c r="AR275" s="42" t="e">
        <v>#VALUE!</v>
      </c>
      <c r="AS275" s="42" t="e">
        <v>#VALUE!</v>
      </c>
      <c r="AT275" s="42" t="e">
        <v>#VALUE!</v>
      </c>
      <c r="AU275" s="42" t="e">
        <v>#VALUE!</v>
      </c>
      <c r="AV275" s="50" t="e">
        <v>#VALUE!</v>
      </c>
      <c r="AW275" s="42" t="e">
        <v>#VALUE!</v>
      </c>
      <c r="AX275" s="42" t="e">
        <v>#VALUE!</v>
      </c>
      <c r="AY275" s="42" t="e">
        <v>#VALUE!</v>
      </c>
      <c r="AZ275" s="42" t="e">
        <v>#VALUE!</v>
      </c>
      <c r="BA275" s="42" t="e">
        <v>#VALUE!</v>
      </c>
      <c r="BB275" s="42" t="e">
        <v>#VALUE!</v>
      </c>
      <c r="BC275" s="42" t="e">
        <v>#VALUE!</v>
      </c>
      <c r="BD275" s="42" t="e">
        <v>#VALUE!</v>
      </c>
      <c r="BE275" s="42" t="e">
        <v>#VALUE!</v>
      </c>
    </row>
    <row r="276" spans="1:57" ht="13.5" customHeight="1" x14ac:dyDescent="0.3">
      <c r="A276" s="98" t="s">
        <v>12</v>
      </c>
      <c r="B276" s="105" t="s">
        <v>24</v>
      </c>
      <c r="C276" s="93"/>
      <c r="D276" s="159" t="s">
        <v>87</v>
      </c>
      <c r="E276" s="38" t="s">
        <v>85</v>
      </c>
      <c r="F276" s="39" t="e">
        <f t="shared" ref="F276:F290" si="22">SUM(H276:V276)</f>
        <v>#REF!</v>
      </c>
      <c r="H276" s="37" t="e">
        <v>#REF!</v>
      </c>
      <c r="I276" s="37" t="e">
        <v>#REF!</v>
      </c>
      <c r="J276" s="37" t="e">
        <v>#REF!</v>
      </c>
      <c r="K276" s="37" t="e">
        <v>#REF!</v>
      </c>
      <c r="L276" s="37" t="e">
        <v>#REF!</v>
      </c>
      <c r="M276" s="37" t="e">
        <v>#REF!</v>
      </c>
      <c r="N276" s="37" t="e">
        <v>#REF!</v>
      </c>
      <c r="O276" s="37" t="e">
        <v>#REF!</v>
      </c>
      <c r="P276" s="37" t="e">
        <v>#REF!</v>
      </c>
      <c r="Q276" s="37" t="e">
        <v>#REF!</v>
      </c>
      <c r="R276" s="37" t="e">
        <v>#REF!</v>
      </c>
      <c r="S276" s="37" t="e">
        <v>#REF!</v>
      </c>
      <c r="T276" s="37" t="e">
        <v>#REF!</v>
      </c>
      <c r="U276" s="37" t="e">
        <v>#REF!</v>
      </c>
      <c r="V276" s="37" t="e">
        <v>#REF!</v>
      </c>
      <c r="Y276" s="42" t="e">
        <f t="shared" ref="Y276:Y291" si="23">SUM(Z276:AO276)</f>
        <v>#VALUE!</v>
      </c>
      <c r="Z276" s="42" t="e">
        <v>#VALUE!</v>
      </c>
      <c r="AA276" s="42" t="e">
        <v>#VALUE!</v>
      </c>
      <c r="AB276" s="42" t="e">
        <v>#VALUE!</v>
      </c>
      <c r="AC276" s="42" t="e">
        <v>#VALUE!</v>
      </c>
      <c r="AD276" s="42" t="e">
        <v>#VALUE!</v>
      </c>
      <c r="AE276" s="50" t="e">
        <v>#VALUE!</v>
      </c>
      <c r="AF276" s="42" t="e">
        <v>#VALUE!</v>
      </c>
      <c r="AG276" s="42" t="e">
        <v>#VALUE!</v>
      </c>
      <c r="AH276" s="42" t="e">
        <v>#VALUE!</v>
      </c>
      <c r="AI276" s="42" t="e">
        <v>#VALUE!</v>
      </c>
      <c r="AJ276" s="42" t="e">
        <v>#VALUE!</v>
      </c>
      <c r="AK276" s="42" t="e">
        <v>#VALUE!</v>
      </c>
      <c r="AL276" s="42" t="e">
        <v>#VALUE!</v>
      </c>
      <c r="AM276" s="42" t="e">
        <v>#VALUE!</v>
      </c>
      <c r="AN276" s="42" t="e">
        <v>#VALUE!</v>
      </c>
      <c r="AP276" s="51" t="e">
        <f t="shared" ref="AP276:AP291" si="24">SUM(AQ276:BE276)</f>
        <v>#VALUE!</v>
      </c>
      <c r="AQ276" s="42" t="e">
        <v>#VALUE!</v>
      </c>
      <c r="AR276" s="42" t="e">
        <v>#VALUE!</v>
      </c>
      <c r="AS276" s="42" t="e">
        <v>#VALUE!</v>
      </c>
      <c r="AT276" s="42" t="e">
        <v>#VALUE!</v>
      </c>
      <c r="AU276" s="42" t="e">
        <v>#VALUE!</v>
      </c>
      <c r="AV276" s="50" t="e">
        <v>#VALUE!</v>
      </c>
      <c r="AW276" s="42" t="e">
        <v>#VALUE!</v>
      </c>
      <c r="AX276" s="42" t="e">
        <v>#VALUE!</v>
      </c>
      <c r="AY276" s="42" t="e">
        <v>#VALUE!</v>
      </c>
      <c r="AZ276" s="42" t="e">
        <v>#VALUE!</v>
      </c>
      <c r="BA276" s="42" t="e">
        <v>#VALUE!</v>
      </c>
      <c r="BB276" s="42" t="e">
        <v>#VALUE!</v>
      </c>
      <c r="BC276" s="42" t="e">
        <v>#VALUE!</v>
      </c>
      <c r="BD276" s="42" t="e">
        <v>#VALUE!</v>
      </c>
      <c r="BE276" s="42" t="e">
        <v>#VALUE!</v>
      </c>
    </row>
    <row r="277" spans="1:57" ht="13.5" customHeight="1" x14ac:dyDescent="0.3">
      <c r="A277" s="93" t="s">
        <v>12</v>
      </c>
      <c r="B277" s="106" t="s">
        <v>24</v>
      </c>
      <c r="C277" s="95">
        <v>1</v>
      </c>
      <c r="D277" s="168" t="s">
        <v>133</v>
      </c>
      <c r="E277" s="38" t="s">
        <v>85</v>
      </c>
      <c r="F277" s="39" t="e">
        <f t="shared" si="22"/>
        <v>#REF!</v>
      </c>
      <c r="H277" s="37" t="e">
        <v>#REF!</v>
      </c>
      <c r="I277" s="37" t="e">
        <v>#REF!</v>
      </c>
      <c r="J277" s="37" t="e">
        <v>#REF!</v>
      </c>
      <c r="K277" s="37" t="e">
        <v>#REF!</v>
      </c>
      <c r="L277" s="37" t="e">
        <v>#REF!</v>
      </c>
      <c r="M277" s="37" t="e">
        <v>#REF!</v>
      </c>
      <c r="N277" s="37" t="e">
        <v>#REF!</v>
      </c>
      <c r="O277" s="37" t="e">
        <v>#REF!</v>
      </c>
      <c r="P277" s="37" t="e">
        <v>#REF!</v>
      </c>
      <c r="Q277" s="37" t="e">
        <v>#REF!</v>
      </c>
      <c r="R277" s="37" t="e">
        <v>#REF!</v>
      </c>
      <c r="S277" s="37" t="e">
        <v>#REF!</v>
      </c>
      <c r="T277" s="37" t="e">
        <v>#REF!</v>
      </c>
      <c r="U277" s="37" t="e">
        <v>#REF!</v>
      </c>
      <c r="V277" s="37" t="e">
        <v>#REF!</v>
      </c>
      <c r="Y277" s="42" t="e">
        <f t="shared" si="23"/>
        <v>#VALUE!</v>
      </c>
      <c r="Z277" s="42" t="e">
        <v>#VALUE!</v>
      </c>
      <c r="AA277" s="42" t="e">
        <v>#VALUE!</v>
      </c>
      <c r="AB277" s="42" t="e">
        <v>#VALUE!</v>
      </c>
      <c r="AC277" s="42" t="e">
        <v>#VALUE!</v>
      </c>
      <c r="AD277" s="42" t="e">
        <v>#VALUE!</v>
      </c>
      <c r="AE277" s="50" t="e">
        <v>#VALUE!</v>
      </c>
      <c r="AF277" s="42" t="e">
        <v>#VALUE!</v>
      </c>
      <c r="AG277" s="42" t="e">
        <v>#VALUE!</v>
      </c>
      <c r="AH277" s="42" t="e">
        <v>#VALUE!</v>
      </c>
      <c r="AI277" s="42" t="e">
        <v>#VALUE!</v>
      </c>
      <c r="AJ277" s="42" t="e">
        <v>#VALUE!</v>
      </c>
      <c r="AK277" s="42" t="e">
        <v>#VALUE!</v>
      </c>
      <c r="AL277" s="42" t="e">
        <v>#VALUE!</v>
      </c>
      <c r="AM277" s="42" t="e">
        <v>#VALUE!</v>
      </c>
      <c r="AN277" s="42" t="e">
        <v>#VALUE!</v>
      </c>
      <c r="AP277" s="51" t="e">
        <f t="shared" si="24"/>
        <v>#VALUE!</v>
      </c>
      <c r="AQ277" s="42" t="e">
        <v>#VALUE!</v>
      </c>
      <c r="AR277" s="42" t="e">
        <v>#VALUE!</v>
      </c>
      <c r="AS277" s="42" t="e">
        <v>#VALUE!</v>
      </c>
      <c r="AT277" s="42" t="e">
        <v>#VALUE!</v>
      </c>
      <c r="AU277" s="42" t="e">
        <v>#VALUE!</v>
      </c>
      <c r="AV277" s="50" t="e">
        <v>#VALUE!</v>
      </c>
      <c r="AW277" s="42" t="e">
        <v>#VALUE!</v>
      </c>
      <c r="AX277" s="42" t="e">
        <v>#VALUE!</v>
      </c>
      <c r="AY277" s="42" t="e">
        <v>#VALUE!</v>
      </c>
      <c r="AZ277" s="42" t="e">
        <v>#VALUE!</v>
      </c>
      <c r="BA277" s="42" t="e">
        <v>#VALUE!</v>
      </c>
      <c r="BB277" s="42" t="e">
        <v>#VALUE!</v>
      </c>
      <c r="BC277" s="42" t="e">
        <v>#VALUE!</v>
      </c>
      <c r="BD277" s="42" t="e">
        <v>#VALUE!</v>
      </c>
      <c r="BE277" s="42" t="e">
        <v>#VALUE!</v>
      </c>
    </row>
    <row r="278" spans="1:57" ht="13.5" customHeight="1" x14ac:dyDescent="0.3">
      <c r="A278" s="93" t="s">
        <v>12</v>
      </c>
      <c r="B278" s="106" t="s">
        <v>24</v>
      </c>
      <c r="C278" s="95">
        <v>2</v>
      </c>
      <c r="D278" s="160" t="s">
        <v>406</v>
      </c>
      <c r="E278" s="38" t="s">
        <v>85</v>
      </c>
      <c r="F278" s="39" t="e">
        <f t="shared" si="22"/>
        <v>#REF!</v>
      </c>
      <c r="H278" s="37" t="e">
        <v>#REF!</v>
      </c>
      <c r="I278" s="37" t="e">
        <v>#REF!</v>
      </c>
      <c r="J278" s="37" t="e">
        <v>#REF!</v>
      </c>
      <c r="K278" s="37" t="e">
        <v>#REF!</v>
      </c>
      <c r="L278" s="37" t="e">
        <v>#REF!</v>
      </c>
      <c r="M278" s="37" t="e">
        <v>#REF!</v>
      </c>
      <c r="N278" s="37" t="e">
        <v>#REF!</v>
      </c>
      <c r="O278" s="37" t="e">
        <v>#REF!</v>
      </c>
      <c r="P278" s="37" t="e">
        <v>#REF!</v>
      </c>
      <c r="Q278" s="37" t="e">
        <v>#REF!</v>
      </c>
      <c r="R278" s="37" t="e">
        <v>#REF!</v>
      </c>
      <c r="S278" s="37" t="e">
        <v>#REF!</v>
      </c>
      <c r="T278" s="37" t="e">
        <v>#REF!</v>
      </c>
      <c r="U278" s="37" t="e">
        <v>#REF!</v>
      </c>
      <c r="V278" s="37" t="e">
        <v>#REF!</v>
      </c>
      <c r="Y278" s="42" t="e">
        <f t="shared" si="23"/>
        <v>#VALUE!</v>
      </c>
      <c r="Z278" s="42" t="e">
        <v>#VALUE!</v>
      </c>
      <c r="AA278" s="42" t="e">
        <v>#VALUE!</v>
      </c>
      <c r="AB278" s="42" t="e">
        <v>#VALUE!</v>
      </c>
      <c r="AC278" s="42" t="e">
        <v>#VALUE!</v>
      </c>
      <c r="AD278" s="42" t="e">
        <v>#VALUE!</v>
      </c>
      <c r="AE278" s="50" t="e">
        <v>#VALUE!</v>
      </c>
      <c r="AF278" s="42" t="e">
        <v>#VALUE!</v>
      </c>
      <c r="AG278" s="42" t="e">
        <v>#VALUE!</v>
      </c>
      <c r="AH278" s="42" t="e">
        <v>#VALUE!</v>
      </c>
      <c r="AI278" s="42" t="e">
        <v>#VALUE!</v>
      </c>
      <c r="AJ278" s="42" t="e">
        <v>#VALUE!</v>
      </c>
      <c r="AK278" s="42" t="e">
        <v>#VALUE!</v>
      </c>
      <c r="AL278" s="42" t="e">
        <v>#VALUE!</v>
      </c>
      <c r="AM278" s="42" t="e">
        <v>#VALUE!</v>
      </c>
      <c r="AN278" s="42" t="e">
        <v>#VALUE!</v>
      </c>
      <c r="AP278" s="51" t="e">
        <f t="shared" si="24"/>
        <v>#VALUE!</v>
      </c>
      <c r="AQ278" s="42" t="e">
        <v>#VALUE!</v>
      </c>
      <c r="AR278" s="42" t="e">
        <v>#VALUE!</v>
      </c>
      <c r="AS278" s="42" t="e">
        <v>#VALUE!</v>
      </c>
      <c r="AT278" s="42" t="e">
        <v>#VALUE!</v>
      </c>
      <c r="AU278" s="42" t="e">
        <v>#VALUE!</v>
      </c>
      <c r="AV278" s="50" t="e">
        <v>#VALUE!</v>
      </c>
      <c r="AW278" s="42" t="e">
        <v>#VALUE!</v>
      </c>
      <c r="AX278" s="42" t="e">
        <v>#VALUE!</v>
      </c>
      <c r="AY278" s="42" t="e">
        <v>#VALUE!</v>
      </c>
      <c r="AZ278" s="42" t="e">
        <v>#VALUE!</v>
      </c>
      <c r="BA278" s="42" t="e">
        <v>#VALUE!</v>
      </c>
      <c r="BB278" s="42" t="e">
        <v>#VALUE!</v>
      </c>
      <c r="BC278" s="42" t="e">
        <v>#VALUE!</v>
      </c>
      <c r="BD278" s="42" t="e">
        <v>#VALUE!</v>
      </c>
      <c r="BE278" s="42" t="e">
        <v>#VALUE!</v>
      </c>
    </row>
    <row r="279" spans="1:57" ht="13.5" customHeight="1" x14ac:dyDescent="0.3">
      <c r="A279" s="93" t="s">
        <v>12</v>
      </c>
      <c r="B279" s="106" t="s">
        <v>24</v>
      </c>
      <c r="C279" s="95">
        <v>3</v>
      </c>
      <c r="D279" s="160" t="s">
        <v>227</v>
      </c>
      <c r="E279" s="38" t="s">
        <v>85</v>
      </c>
      <c r="F279" s="39" t="e">
        <f t="shared" si="22"/>
        <v>#REF!</v>
      </c>
      <c r="H279" s="37" t="e">
        <v>#REF!</v>
      </c>
      <c r="I279" s="37" t="e">
        <v>#REF!</v>
      </c>
      <c r="J279" s="37" t="e">
        <v>#REF!</v>
      </c>
      <c r="K279" s="37" t="e">
        <v>#REF!</v>
      </c>
      <c r="L279" s="37" t="e">
        <v>#REF!</v>
      </c>
      <c r="M279" s="37" t="e">
        <v>#REF!</v>
      </c>
      <c r="N279" s="37" t="e">
        <v>#REF!</v>
      </c>
      <c r="O279" s="37" t="e">
        <v>#REF!</v>
      </c>
      <c r="P279" s="37" t="e">
        <v>#REF!</v>
      </c>
      <c r="Q279" s="37" t="e">
        <v>#REF!</v>
      </c>
      <c r="R279" s="37" t="e">
        <v>#REF!</v>
      </c>
      <c r="S279" s="37" t="e">
        <v>#REF!</v>
      </c>
      <c r="T279" s="37" t="e">
        <v>#REF!</v>
      </c>
      <c r="U279" s="37" t="e">
        <v>#REF!</v>
      </c>
      <c r="V279" s="37" t="e">
        <v>#REF!</v>
      </c>
      <c r="Y279" s="42" t="e">
        <f t="shared" si="23"/>
        <v>#VALUE!</v>
      </c>
      <c r="Z279" s="42" t="e">
        <v>#VALUE!</v>
      </c>
      <c r="AA279" s="42" t="e">
        <v>#VALUE!</v>
      </c>
      <c r="AB279" s="42" t="e">
        <v>#VALUE!</v>
      </c>
      <c r="AC279" s="42" t="e">
        <v>#VALUE!</v>
      </c>
      <c r="AD279" s="42" t="e">
        <v>#VALUE!</v>
      </c>
      <c r="AE279" s="50" t="e">
        <v>#VALUE!</v>
      </c>
      <c r="AF279" s="42" t="e">
        <v>#VALUE!</v>
      </c>
      <c r="AG279" s="42" t="e">
        <v>#VALUE!</v>
      </c>
      <c r="AH279" s="42" t="e">
        <v>#VALUE!</v>
      </c>
      <c r="AI279" s="42" t="e">
        <v>#VALUE!</v>
      </c>
      <c r="AJ279" s="42" t="e">
        <v>#VALUE!</v>
      </c>
      <c r="AK279" s="42" t="e">
        <v>#VALUE!</v>
      </c>
      <c r="AL279" s="42" t="e">
        <v>#VALUE!</v>
      </c>
      <c r="AM279" s="42" t="e">
        <v>#VALUE!</v>
      </c>
      <c r="AN279" s="42" t="e">
        <v>#VALUE!</v>
      </c>
      <c r="AP279" s="51" t="e">
        <f t="shared" si="24"/>
        <v>#VALUE!</v>
      </c>
      <c r="AQ279" s="42" t="e">
        <v>#VALUE!</v>
      </c>
      <c r="AR279" s="42" t="e">
        <v>#VALUE!</v>
      </c>
      <c r="AS279" s="42" t="e">
        <v>#VALUE!</v>
      </c>
      <c r="AT279" s="42" t="e">
        <v>#VALUE!</v>
      </c>
      <c r="AU279" s="42" t="e">
        <v>#VALUE!</v>
      </c>
      <c r="AV279" s="50" t="e">
        <v>#VALUE!</v>
      </c>
      <c r="AW279" s="42" t="e">
        <v>#VALUE!</v>
      </c>
      <c r="AX279" s="42" t="e">
        <v>#VALUE!</v>
      </c>
      <c r="AY279" s="42" t="e">
        <v>#VALUE!</v>
      </c>
      <c r="AZ279" s="42" t="e">
        <v>#VALUE!</v>
      </c>
      <c r="BA279" s="42" t="e">
        <v>#VALUE!</v>
      </c>
      <c r="BB279" s="42" t="e">
        <v>#VALUE!</v>
      </c>
      <c r="BC279" s="42" t="e">
        <v>#VALUE!</v>
      </c>
      <c r="BD279" s="42" t="e">
        <v>#VALUE!</v>
      </c>
      <c r="BE279" s="42" t="e">
        <v>#VALUE!</v>
      </c>
    </row>
    <row r="280" spans="1:57" ht="13.5" customHeight="1" x14ac:dyDescent="0.3">
      <c r="A280" s="93" t="s">
        <v>12</v>
      </c>
      <c r="B280" s="106" t="s">
        <v>24</v>
      </c>
      <c r="C280" s="95">
        <v>4</v>
      </c>
      <c r="D280" s="160" t="s">
        <v>135</v>
      </c>
      <c r="E280" s="38" t="s">
        <v>85</v>
      </c>
      <c r="F280" s="39" t="e">
        <f t="shared" si="22"/>
        <v>#REF!</v>
      </c>
      <c r="H280" s="37" t="e">
        <v>#REF!</v>
      </c>
      <c r="I280" s="37" t="e">
        <v>#REF!</v>
      </c>
      <c r="J280" s="37" t="e">
        <v>#REF!</v>
      </c>
      <c r="K280" s="37" t="e">
        <v>#REF!</v>
      </c>
      <c r="L280" s="37" t="e">
        <v>#REF!</v>
      </c>
      <c r="M280" s="37" t="e">
        <v>#REF!</v>
      </c>
      <c r="N280" s="37" t="e">
        <v>#REF!</v>
      </c>
      <c r="O280" s="37" t="e">
        <v>#REF!</v>
      </c>
      <c r="P280" s="37" t="e">
        <v>#REF!</v>
      </c>
      <c r="Q280" s="37" t="e">
        <v>#REF!</v>
      </c>
      <c r="R280" s="37" t="e">
        <v>#REF!</v>
      </c>
      <c r="S280" s="37" t="e">
        <v>#REF!</v>
      </c>
      <c r="T280" s="37" t="e">
        <v>#REF!</v>
      </c>
      <c r="U280" s="37" t="e">
        <v>#REF!</v>
      </c>
      <c r="V280" s="37" t="e">
        <v>#REF!</v>
      </c>
      <c r="Y280" s="42" t="e">
        <f t="shared" si="23"/>
        <v>#VALUE!</v>
      </c>
      <c r="Z280" s="42" t="e">
        <v>#VALUE!</v>
      </c>
      <c r="AA280" s="42" t="e">
        <v>#VALUE!</v>
      </c>
      <c r="AB280" s="42" t="e">
        <v>#VALUE!</v>
      </c>
      <c r="AC280" s="42" t="e">
        <v>#VALUE!</v>
      </c>
      <c r="AD280" s="42" t="e">
        <v>#VALUE!</v>
      </c>
      <c r="AE280" s="50" t="e">
        <v>#VALUE!</v>
      </c>
      <c r="AF280" s="42" t="e">
        <v>#VALUE!</v>
      </c>
      <c r="AG280" s="42" t="e">
        <v>#VALUE!</v>
      </c>
      <c r="AH280" s="42" t="e">
        <v>#VALUE!</v>
      </c>
      <c r="AI280" s="42" t="e">
        <v>#VALUE!</v>
      </c>
      <c r="AJ280" s="42" t="e">
        <v>#VALUE!</v>
      </c>
      <c r="AK280" s="42" t="e">
        <v>#VALUE!</v>
      </c>
      <c r="AL280" s="42" t="e">
        <v>#VALUE!</v>
      </c>
      <c r="AM280" s="42" t="e">
        <v>#VALUE!</v>
      </c>
      <c r="AN280" s="42" t="e">
        <v>#VALUE!</v>
      </c>
      <c r="AP280" s="51" t="e">
        <f t="shared" si="24"/>
        <v>#VALUE!</v>
      </c>
      <c r="AQ280" s="42" t="e">
        <v>#VALUE!</v>
      </c>
      <c r="AR280" s="42" t="e">
        <v>#VALUE!</v>
      </c>
      <c r="AS280" s="42" t="e">
        <v>#VALUE!</v>
      </c>
      <c r="AT280" s="42" t="e">
        <v>#VALUE!</v>
      </c>
      <c r="AU280" s="42" t="e">
        <v>#VALUE!</v>
      </c>
      <c r="AV280" s="50" t="e">
        <v>#VALUE!</v>
      </c>
      <c r="AW280" s="42" t="e">
        <v>#VALUE!</v>
      </c>
      <c r="AX280" s="42" t="e">
        <v>#VALUE!</v>
      </c>
      <c r="AY280" s="42" t="e">
        <v>#VALUE!</v>
      </c>
      <c r="AZ280" s="42" t="e">
        <v>#VALUE!</v>
      </c>
      <c r="BA280" s="42" t="e">
        <v>#VALUE!</v>
      </c>
      <c r="BB280" s="42" t="e">
        <v>#VALUE!</v>
      </c>
      <c r="BC280" s="42" t="e">
        <v>#VALUE!</v>
      </c>
      <c r="BD280" s="42" t="e">
        <v>#VALUE!</v>
      </c>
      <c r="BE280" s="42" t="e">
        <v>#VALUE!</v>
      </c>
    </row>
    <row r="281" spans="1:57" ht="13.5" customHeight="1" x14ac:dyDescent="0.3">
      <c r="A281" s="93" t="s">
        <v>12</v>
      </c>
      <c r="B281" s="106" t="s">
        <v>24</v>
      </c>
      <c r="C281" s="95">
        <v>5</v>
      </c>
      <c r="D281" s="160" t="s">
        <v>134</v>
      </c>
      <c r="E281" s="38" t="s">
        <v>85</v>
      </c>
      <c r="F281" s="39" t="e">
        <f t="shared" si="22"/>
        <v>#REF!</v>
      </c>
      <c r="H281" s="37" t="e">
        <v>#REF!</v>
      </c>
      <c r="I281" s="37" t="e">
        <v>#REF!</v>
      </c>
      <c r="J281" s="37" t="e">
        <v>#REF!</v>
      </c>
      <c r="K281" s="37" t="e">
        <v>#REF!</v>
      </c>
      <c r="L281" s="37" t="e">
        <v>#REF!</v>
      </c>
      <c r="M281" s="37" t="e">
        <v>#REF!</v>
      </c>
      <c r="N281" s="37" t="e">
        <v>#REF!</v>
      </c>
      <c r="O281" s="37" t="e">
        <v>#REF!</v>
      </c>
      <c r="P281" s="37" t="e">
        <v>#REF!</v>
      </c>
      <c r="Q281" s="37" t="e">
        <v>#REF!</v>
      </c>
      <c r="R281" s="37" t="e">
        <v>#REF!</v>
      </c>
      <c r="S281" s="37" t="e">
        <v>#REF!</v>
      </c>
      <c r="T281" s="37" t="e">
        <v>#REF!</v>
      </c>
      <c r="U281" s="37" t="e">
        <v>#REF!</v>
      </c>
      <c r="V281" s="37" t="e">
        <v>#REF!</v>
      </c>
      <c r="Y281" s="42" t="e">
        <f t="shared" si="23"/>
        <v>#VALUE!</v>
      </c>
      <c r="Z281" s="42" t="e">
        <v>#VALUE!</v>
      </c>
      <c r="AA281" s="42" t="e">
        <v>#VALUE!</v>
      </c>
      <c r="AB281" s="42" t="e">
        <v>#VALUE!</v>
      </c>
      <c r="AC281" s="42" t="e">
        <v>#VALUE!</v>
      </c>
      <c r="AD281" s="42" t="e">
        <v>#VALUE!</v>
      </c>
      <c r="AE281" s="50" t="e">
        <v>#VALUE!</v>
      </c>
      <c r="AF281" s="42" t="e">
        <v>#VALUE!</v>
      </c>
      <c r="AG281" s="42" t="e">
        <v>#VALUE!</v>
      </c>
      <c r="AH281" s="42" t="e">
        <v>#VALUE!</v>
      </c>
      <c r="AI281" s="42" t="e">
        <v>#VALUE!</v>
      </c>
      <c r="AJ281" s="42" t="e">
        <v>#VALUE!</v>
      </c>
      <c r="AK281" s="42" t="e">
        <v>#VALUE!</v>
      </c>
      <c r="AL281" s="42" t="e">
        <v>#VALUE!</v>
      </c>
      <c r="AM281" s="42" t="e">
        <v>#VALUE!</v>
      </c>
      <c r="AN281" s="42" t="e">
        <v>#VALUE!</v>
      </c>
      <c r="AP281" s="51" t="e">
        <f t="shared" si="24"/>
        <v>#VALUE!</v>
      </c>
      <c r="AQ281" s="42" t="e">
        <v>#VALUE!</v>
      </c>
      <c r="AR281" s="42" t="e">
        <v>#VALUE!</v>
      </c>
      <c r="AS281" s="42" t="e">
        <v>#VALUE!</v>
      </c>
      <c r="AT281" s="42" t="e">
        <v>#VALUE!</v>
      </c>
      <c r="AU281" s="42" t="e">
        <v>#VALUE!</v>
      </c>
      <c r="AV281" s="50" t="e">
        <v>#VALUE!</v>
      </c>
      <c r="AW281" s="42" t="e">
        <v>#VALUE!</v>
      </c>
      <c r="AX281" s="42" t="e">
        <v>#VALUE!</v>
      </c>
      <c r="AY281" s="42" t="e">
        <v>#VALUE!</v>
      </c>
      <c r="AZ281" s="42" t="e">
        <v>#VALUE!</v>
      </c>
      <c r="BA281" s="42" t="e">
        <v>#VALUE!</v>
      </c>
      <c r="BB281" s="42" t="e">
        <v>#VALUE!</v>
      </c>
      <c r="BC281" s="42" t="e">
        <v>#VALUE!</v>
      </c>
      <c r="BD281" s="42" t="e">
        <v>#VALUE!</v>
      </c>
      <c r="BE281" s="42" t="e">
        <v>#VALUE!</v>
      </c>
    </row>
    <row r="282" spans="1:57" ht="13.5" customHeight="1" x14ac:dyDescent="0.3">
      <c r="A282" s="93" t="s">
        <v>12</v>
      </c>
      <c r="B282" s="106" t="s">
        <v>24</v>
      </c>
      <c r="C282" s="95">
        <v>6</v>
      </c>
      <c r="D282" s="185" t="s">
        <v>407</v>
      </c>
      <c r="E282" s="38" t="s">
        <v>85</v>
      </c>
      <c r="F282" s="39" t="e">
        <f t="shared" si="22"/>
        <v>#REF!</v>
      </c>
      <c r="H282" s="37" t="e">
        <v>#REF!</v>
      </c>
      <c r="I282" s="37" t="e">
        <v>#REF!</v>
      </c>
      <c r="J282" s="37" t="e">
        <v>#REF!</v>
      </c>
      <c r="K282" s="37" t="e">
        <v>#REF!</v>
      </c>
      <c r="L282" s="37" t="e">
        <v>#REF!</v>
      </c>
      <c r="M282" s="37" t="e">
        <v>#REF!</v>
      </c>
      <c r="N282" s="37" t="e">
        <v>#REF!</v>
      </c>
      <c r="O282" s="37" t="e">
        <v>#REF!</v>
      </c>
      <c r="P282" s="37" t="e">
        <v>#REF!</v>
      </c>
      <c r="Q282" s="37" t="e">
        <v>#REF!</v>
      </c>
      <c r="R282" s="37" t="e">
        <v>#REF!</v>
      </c>
      <c r="S282" s="37" t="e">
        <v>#REF!</v>
      </c>
      <c r="T282" s="37" t="e">
        <v>#REF!</v>
      </c>
      <c r="U282" s="37" t="e">
        <v>#REF!</v>
      </c>
      <c r="V282" s="37" t="e">
        <v>#REF!</v>
      </c>
      <c r="Y282" s="42" t="e">
        <f t="shared" si="23"/>
        <v>#VALUE!</v>
      </c>
      <c r="Z282" s="42" t="e">
        <v>#VALUE!</v>
      </c>
      <c r="AA282" s="42" t="e">
        <v>#VALUE!</v>
      </c>
      <c r="AB282" s="42" t="e">
        <v>#VALUE!</v>
      </c>
      <c r="AC282" s="42" t="e">
        <v>#VALUE!</v>
      </c>
      <c r="AD282" s="42" t="e">
        <v>#VALUE!</v>
      </c>
      <c r="AE282" s="50" t="e">
        <v>#VALUE!</v>
      </c>
      <c r="AF282" s="42" t="e">
        <v>#VALUE!</v>
      </c>
      <c r="AG282" s="42" t="e">
        <v>#VALUE!</v>
      </c>
      <c r="AH282" s="42" t="e">
        <v>#VALUE!</v>
      </c>
      <c r="AI282" s="42" t="e">
        <v>#VALUE!</v>
      </c>
      <c r="AJ282" s="42" t="e">
        <v>#VALUE!</v>
      </c>
      <c r="AK282" s="42" t="e">
        <v>#VALUE!</v>
      </c>
      <c r="AL282" s="42" t="e">
        <v>#VALUE!</v>
      </c>
      <c r="AM282" s="42" t="e">
        <v>#VALUE!</v>
      </c>
      <c r="AN282" s="42" t="e">
        <v>#VALUE!</v>
      </c>
      <c r="AP282" s="51" t="e">
        <f t="shared" si="24"/>
        <v>#VALUE!</v>
      </c>
      <c r="AQ282" s="42" t="e">
        <v>#VALUE!</v>
      </c>
      <c r="AR282" s="42" t="e">
        <v>#VALUE!</v>
      </c>
      <c r="AS282" s="42" t="e">
        <v>#VALUE!</v>
      </c>
      <c r="AT282" s="42" t="e">
        <v>#VALUE!</v>
      </c>
      <c r="AU282" s="42" t="e">
        <v>#VALUE!</v>
      </c>
      <c r="AV282" s="50" t="e">
        <v>#VALUE!</v>
      </c>
      <c r="AW282" s="42" t="e">
        <v>#VALUE!</v>
      </c>
      <c r="AX282" s="42" t="e">
        <v>#VALUE!</v>
      </c>
      <c r="AY282" s="42" t="e">
        <v>#VALUE!</v>
      </c>
      <c r="AZ282" s="42" t="e">
        <v>#VALUE!</v>
      </c>
      <c r="BA282" s="42" t="e">
        <v>#VALUE!</v>
      </c>
      <c r="BB282" s="42" t="e">
        <v>#VALUE!</v>
      </c>
      <c r="BC282" s="42" t="e">
        <v>#VALUE!</v>
      </c>
      <c r="BD282" s="42" t="e">
        <v>#VALUE!</v>
      </c>
      <c r="BE282" s="42" t="e">
        <v>#VALUE!</v>
      </c>
    </row>
    <row r="283" spans="1:57" ht="13.5" customHeight="1" x14ac:dyDescent="0.3">
      <c r="A283" s="93" t="s">
        <v>12</v>
      </c>
      <c r="B283" s="106" t="s">
        <v>24</v>
      </c>
      <c r="C283" s="95">
        <v>7</v>
      </c>
      <c r="D283" s="160" t="s">
        <v>136</v>
      </c>
      <c r="E283" s="38" t="s">
        <v>85</v>
      </c>
      <c r="F283" s="39" t="e">
        <f t="shared" si="22"/>
        <v>#REF!</v>
      </c>
      <c r="H283" s="37" t="e">
        <v>#REF!</v>
      </c>
      <c r="I283" s="37" t="e">
        <v>#REF!</v>
      </c>
      <c r="J283" s="37" t="e">
        <v>#REF!</v>
      </c>
      <c r="K283" s="37" t="e">
        <v>#REF!</v>
      </c>
      <c r="L283" s="37" t="e">
        <v>#REF!</v>
      </c>
      <c r="M283" s="37" t="e">
        <v>#REF!</v>
      </c>
      <c r="N283" s="37" t="e">
        <v>#REF!</v>
      </c>
      <c r="O283" s="37" t="e">
        <v>#REF!</v>
      </c>
      <c r="P283" s="37" t="e">
        <v>#REF!</v>
      </c>
      <c r="Q283" s="37" t="e">
        <v>#REF!</v>
      </c>
      <c r="R283" s="37" t="e">
        <v>#REF!</v>
      </c>
      <c r="S283" s="37" t="e">
        <v>#REF!</v>
      </c>
      <c r="T283" s="37" t="e">
        <v>#REF!</v>
      </c>
      <c r="U283" s="37" t="e">
        <v>#REF!</v>
      </c>
      <c r="V283" s="37" t="e">
        <v>#REF!</v>
      </c>
      <c r="Y283" s="42" t="e">
        <f t="shared" si="23"/>
        <v>#VALUE!</v>
      </c>
      <c r="Z283" s="42" t="e">
        <v>#VALUE!</v>
      </c>
      <c r="AA283" s="42" t="e">
        <v>#VALUE!</v>
      </c>
      <c r="AB283" s="42" t="e">
        <v>#VALUE!</v>
      </c>
      <c r="AC283" s="42" t="e">
        <v>#VALUE!</v>
      </c>
      <c r="AD283" s="42" t="e">
        <v>#VALUE!</v>
      </c>
      <c r="AE283" s="50" t="e">
        <v>#VALUE!</v>
      </c>
      <c r="AF283" s="42" t="e">
        <v>#VALUE!</v>
      </c>
      <c r="AG283" s="42" t="e">
        <v>#VALUE!</v>
      </c>
      <c r="AH283" s="42" t="e">
        <v>#VALUE!</v>
      </c>
      <c r="AI283" s="42" t="e">
        <v>#VALUE!</v>
      </c>
      <c r="AJ283" s="42" t="e">
        <v>#VALUE!</v>
      </c>
      <c r="AK283" s="42" t="e">
        <v>#VALUE!</v>
      </c>
      <c r="AL283" s="42" t="e">
        <v>#VALUE!</v>
      </c>
      <c r="AM283" s="42" t="e">
        <v>#VALUE!</v>
      </c>
      <c r="AN283" s="42" t="e">
        <v>#VALUE!</v>
      </c>
      <c r="AP283" s="51" t="e">
        <f t="shared" si="24"/>
        <v>#VALUE!</v>
      </c>
      <c r="AQ283" s="42" t="e">
        <v>#VALUE!</v>
      </c>
      <c r="AR283" s="42" t="e">
        <v>#VALUE!</v>
      </c>
      <c r="AS283" s="42" t="e">
        <v>#VALUE!</v>
      </c>
      <c r="AT283" s="42" t="e">
        <v>#VALUE!</v>
      </c>
      <c r="AU283" s="42" t="e">
        <v>#VALUE!</v>
      </c>
      <c r="AV283" s="50" t="e">
        <v>#VALUE!</v>
      </c>
      <c r="AW283" s="42" t="e">
        <v>#VALUE!</v>
      </c>
      <c r="AX283" s="42" t="e">
        <v>#VALUE!</v>
      </c>
      <c r="AY283" s="42" t="e">
        <v>#VALUE!</v>
      </c>
      <c r="AZ283" s="42" t="e">
        <v>#VALUE!</v>
      </c>
      <c r="BA283" s="42" t="e">
        <v>#VALUE!</v>
      </c>
      <c r="BB283" s="42" t="e">
        <v>#VALUE!</v>
      </c>
      <c r="BC283" s="42" t="e">
        <v>#VALUE!</v>
      </c>
      <c r="BD283" s="42" t="e">
        <v>#VALUE!</v>
      </c>
      <c r="BE283" s="42" t="e">
        <v>#VALUE!</v>
      </c>
    </row>
    <row r="284" spans="1:57" ht="13.5" customHeight="1" x14ac:dyDescent="0.3">
      <c r="A284" s="93" t="s">
        <v>12</v>
      </c>
      <c r="B284" s="106" t="s">
        <v>24</v>
      </c>
      <c r="C284" s="95">
        <v>8</v>
      </c>
      <c r="D284" s="160" t="s">
        <v>365</v>
      </c>
      <c r="E284" s="38" t="s">
        <v>85</v>
      </c>
      <c r="F284" s="39" t="e">
        <f t="shared" si="22"/>
        <v>#REF!</v>
      </c>
      <c r="H284" s="37" t="e">
        <v>#REF!</v>
      </c>
      <c r="I284" s="37" t="e">
        <v>#REF!</v>
      </c>
      <c r="J284" s="37" t="e">
        <v>#REF!</v>
      </c>
      <c r="K284" s="37" t="e">
        <v>#REF!</v>
      </c>
      <c r="L284" s="37" t="e">
        <v>#REF!</v>
      </c>
      <c r="M284" s="37" t="e">
        <v>#REF!</v>
      </c>
      <c r="N284" s="37" t="e">
        <v>#REF!</v>
      </c>
      <c r="O284" s="37" t="e">
        <v>#REF!</v>
      </c>
      <c r="P284" s="37" t="e">
        <v>#REF!</v>
      </c>
      <c r="Q284" s="37" t="e">
        <v>#REF!</v>
      </c>
      <c r="R284" s="37" t="e">
        <v>#REF!</v>
      </c>
      <c r="S284" s="37" t="e">
        <v>#REF!</v>
      </c>
      <c r="T284" s="37" t="e">
        <v>#REF!</v>
      </c>
      <c r="U284" s="37" t="e">
        <v>#REF!</v>
      </c>
      <c r="V284" s="37" t="e">
        <v>#REF!</v>
      </c>
      <c r="Y284" s="42" t="e">
        <f t="shared" si="23"/>
        <v>#VALUE!</v>
      </c>
      <c r="Z284" s="42" t="e">
        <v>#VALUE!</v>
      </c>
      <c r="AA284" s="42" t="e">
        <v>#VALUE!</v>
      </c>
      <c r="AB284" s="42" t="e">
        <v>#VALUE!</v>
      </c>
      <c r="AC284" s="42" t="e">
        <v>#VALUE!</v>
      </c>
      <c r="AD284" s="42" t="e">
        <v>#VALUE!</v>
      </c>
      <c r="AE284" s="50" t="e">
        <v>#VALUE!</v>
      </c>
      <c r="AF284" s="42" t="e">
        <v>#VALUE!</v>
      </c>
      <c r="AG284" s="42" t="e">
        <v>#VALUE!</v>
      </c>
      <c r="AH284" s="42" t="e">
        <v>#VALUE!</v>
      </c>
      <c r="AI284" s="42" t="e">
        <v>#VALUE!</v>
      </c>
      <c r="AJ284" s="42" t="e">
        <v>#VALUE!</v>
      </c>
      <c r="AK284" s="42" t="e">
        <v>#VALUE!</v>
      </c>
      <c r="AL284" s="42" t="e">
        <v>#VALUE!</v>
      </c>
      <c r="AM284" s="42" t="e">
        <v>#VALUE!</v>
      </c>
      <c r="AN284" s="42" t="e">
        <v>#VALUE!</v>
      </c>
      <c r="AP284" s="51" t="e">
        <f t="shared" si="24"/>
        <v>#VALUE!</v>
      </c>
      <c r="AQ284" s="42" t="e">
        <v>#VALUE!</v>
      </c>
      <c r="AR284" s="42" t="e">
        <v>#VALUE!</v>
      </c>
      <c r="AS284" s="42" t="e">
        <v>#VALUE!</v>
      </c>
      <c r="AT284" s="42" t="e">
        <v>#VALUE!</v>
      </c>
      <c r="AU284" s="42" t="e">
        <v>#VALUE!</v>
      </c>
      <c r="AV284" s="50" t="e">
        <v>#VALUE!</v>
      </c>
      <c r="AW284" s="42" t="e">
        <v>#VALUE!</v>
      </c>
      <c r="AX284" s="42" t="e">
        <v>#VALUE!</v>
      </c>
      <c r="AY284" s="42" t="e">
        <v>#VALUE!</v>
      </c>
      <c r="AZ284" s="42" t="e">
        <v>#VALUE!</v>
      </c>
      <c r="BA284" s="42" t="e">
        <v>#VALUE!</v>
      </c>
      <c r="BB284" s="42" t="e">
        <v>#VALUE!</v>
      </c>
      <c r="BC284" s="42" t="e">
        <v>#VALUE!</v>
      </c>
      <c r="BD284" s="42" t="e">
        <v>#VALUE!</v>
      </c>
      <c r="BE284" s="42" t="e">
        <v>#VALUE!</v>
      </c>
    </row>
    <row r="285" spans="1:57" ht="13.5" customHeight="1" x14ac:dyDescent="0.3">
      <c r="A285" s="93" t="s">
        <v>12</v>
      </c>
      <c r="B285" s="106" t="s">
        <v>24</v>
      </c>
      <c r="C285" s="95">
        <v>9</v>
      </c>
      <c r="D285" s="160" t="s">
        <v>282</v>
      </c>
      <c r="E285" s="38" t="s">
        <v>85</v>
      </c>
      <c r="F285" s="39" t="e">
        <f t="shared" si="22"/>
        <v>#REF!</v>
      </c>
      <c r="H285" s="37" t="e">
        <v>#REF!</v>
      </c>
      <c r="I285" s="37" t="e">
        <v>#REF!</v>
      </c>
      <c r="J285" s="37" t="e">
        <v>#REF!</v>
      </c>
      <c r="K285" s="37" t="e">
        <v>#REF!</v>
      </c>
      <c r="L285" s="37" t="e">
        <v>#REF!</v>
      </c>
      <c r="M285" s="37" t="e">
        <v>#REF!</v>
      </c>
      <c r="N285" s="37" t="e">
        <v>#REF!</v>
      </c>
      <c r="O285" s="37" t="e">
        <v>#REF!</v>
      </c>
      <c r="P285" s="37" t="e">
        <v>#REF!</v>
      </c>
      <c r="Q285" s="37" t="e">
        <v>#REF!</v>
      </c>
      <c r="R285" s="37" t="e">
        <v>#REF!</v>
      </c>
      <c r="S285" s="37" t="e">
        <v>#REF!</v>
      </c>
      <c r="T285" s="37" t="e">
        <v>#REF!</v>
      </c>
      <c r="U285" s="37" t="e">
        <v>#REF!</v>
      </c>
      <c r="V285" s="37" t="e">
        <v>#REF!</v>
      </c>
      <c r="Y285" s="42" t="e">
        <f t="shared" si="23"/>
        <v>#VALUE!</v>
      </c>
      <c r="Z285" s="42" t="e">
        <v>#VALUE!</v>
      </c>
      <c r="AA285" s="42" t="e">
        <v>#VALUE!</v>
      </c>
      <c r="AB285" s="42" t="e">
        <v>#VALUE!</v>
      </c>
      <c r="AC285" s="42" t="e">
        <v>#VALUE!</v>
      </c>
      <c r="AD285" s="42" t="e">
        <v>#VALUE!</v>
      </c>
      <c r="AE285" s="50" t="e">
        <v>#VALUE!</v>
      </c>
      <c r="AF285" s="42" t="e">
        <v>#VALUE!</v>
      </c>
      <c r="AG285" s="42" t="e">
        <v>#VALUE!</v>
      </c>
      <c r="AH285" s="42" t="e">
        <v>#VALUE!</v>
      </c>
      <c r="AI285" s="42" t="e">
        <v>#VALUE!</v>
      </c>
      <c r="AJ285" s="42" t="e">
        <v>#VALUE!</v>
      </c>
      <c r="AK285" s="42" t="e">
        <v>#VALUE!</v>
      </c>
      <c r="AL285" s="42" t="e">
        <v>#VALUE!</v>
      </c>
      <c r="AM285" s="42" t="e">
        <v>#VALUE!</v>
      </c>
      <c r="AN285" s="42" t="e">
        <v>#VALUE!</v>
      </c>
      <c r="AP285" s="51" t="e">
        <f t="shared" si="24"/>
        <v>#VALUE!</v>
      </c>
      <c r="AQ285" s="42" t="e">
        <v>#VALUE!</v>
      </c>
      <c r="AR285" s="42" t="e">
        <v>#VALUE!</v>
      </c>
      <c r="AS285" s="42" t="e">
        <v>#VALUE!</v>
      </c>
      <c r="AT285" s="42" t="e">
        <v>#VALUE!</v>
      </c>
      <c r="AU285" s="42" t="e">
        <v>#VALUE!</v>
      </c>
      <c r="AV285" s="50" t="e">
        <v>#VALUE!</v>
      </c>
      <c r="AW285" s="42" t="e">
        <v>#VALUE!</v>
      </c>
      <c r="AX285" s="42" t="e">
        <v>#VALUE!</v>
      </c>
      <c r="AY285" s="42" t="e">
        <v>#VALUE!</v>
      </c>
      <c r="AZ285" s="42" t="e">
        <v>#VALUE!</v>
      </c>
      <c r="BA285" s="42" t="e">
        <v>#VALUE!</v>
      </c>
      <c r="BB285" s="42" t="e">
        <v>#VALUE!</v>
      </c>
      <c r="BC285" s="42" t="e">
        <v>#VALUE!</v>
      </c>
      <c r="BD285" s="42" t="e">
        <v>#VALUE!</v>
      </c>
      <c r="BE285" s="42" t="e">
        <v>#VALUE!</v>
      </c>
    </row>
    <row r="286" spans="1:57" ht="13.5" customHeight="1" x14ac:dyDescent="0.3">
      <c r="A286" s="93" t="s">
        <v>12</v>
      </c>
      <c r="B286" s="106" t="s">
        <v>24</v>
      </c>
      <c r="C286" s="95">
        <v>10</v>
      </c>
      <c r="D286" s="160"/>
      <c r="E286" s="38" t="s">
        <v>85</v>
      </c>
      <c r="F286" s="39" t="e">
        <f t="shared" si="22"/>
        <v>#REF!</v>
      </c>
      <c r="H286" s="37" t="e">
        <v>#REF!</v>
      </c>
      <c r="I286" s="37" t="e">
        <v>#REF!</v>
      </c>
      <c r="J286" s="37" t="e">
        <v>#REF!</v>
      </c>
      <c r="K286" s="37" t="e">
        <v>#REF!</v>
      </c>
      <c r="L286" s="37" t="e">
        <v>#REF!</v>
      </c>
      <c r="M286" s="37" t="e">
        <v>#REF!</v>
      </c>
      <c r="N286" s="37" t="e">
        <v>#REF!</v>
      </c>
      <c r="O286" s="37" t="e">
        <v>#REF!</v>
      </c>
      <c r="P286" s="37" t="e">
        <v>#REF!</v>
      </c>
      <c r="Q286" s="37" t="e">
        <v>#REF!</v>
      </c>
      <c r="R286" s="37" t="e">
        <v>#REF!</v>
      </c>
      <c r="S286" s="37" t="e">
        <v>#REF!</v>
      </c>
      <c r="T286" s="37" t="e">
        <v>#REF!</v>
      </c>
      <c r="U286" s="37" t="e">
        <v>#REF!</v>
      </c>
      <c r="V286" s="37" t="e">
        <v>#REF!</v>
      </c>
      <c r="Y286" s="42" t="e">
        <f t="shared" si="23"/>
        <v>#VALUE!</v>
      </c>
      <c r="Z286" s="42" t="e">
        <v>#VALUE!</v>
      </c>
      <c r="AA286" s="42" t="e">
        <v>#VALUE!</v>
      </c>
      <c r="AB286" s="42" t="e">
        <v>#VALUE!</v>
      </c>
      <c r="AC286" s="42" t="e">
        <v>#VALUE!</v>
      </c>
      <c r="AD286" s="42" t="e">
        <v>#VALUE!</v>
      </c>
      <c r="AE286" s="50" t="e">
        <v>#VALUE!</v>
      </c>
      <c r="AF286" s="42" t="e">
        <v>#VALUE!</v>
      </c>
      <c r="AG286" s="42" t="e">
        <v>#VALUE!</v>
      </c>
      <c r="AH286" s="42" t="e">
        <v>#VALUE!</v>
      </c>
      <c r="AI286" s="42" t="e">
        <v>#VALUE!</v>
      </c>
      <c r="AJ286" s="42" t="e">
        <v>#VALUE!</v>
      </c>
      <c r="AK286" s="42" t="e">
        <v>#VALUE!</v>
      </c>
      <c r="AL286" s="42" t="e">
        <v>#VALUE!</v>
      </c>
      <c r="AM286" s="42" t="e">
        <v>#VALUE!</v>
      </c>
      <c r="AN286" s="42" t="e">
        <v>#VALUE!</v>
      </c>
      <c r="AP286" s="51" t="e">
        <f t="shared" si="24"/>
        <v>#VALUE!</v>
      </c>
      <c r="AQ286" s="42" t="e">
        <v>#VALUE!</v>
      </c>
      <c r="AR286" s="42" t="e">
        <v>#VALUE!</v>
      </c>
      <c r="AS286" s="42" t="e">
        <v>#VALUE!</v>
      </c>
      <c r="AT286" s="42" t="e">
        <v>#VALUE!</v>
      </c>
      <c r="AU286" s="42" t="e">
        <v>#VALUE!</v>
      </c>
      <c r="AV286" s="50" t="e">
        <v>#VALUE!</v>
      </c>
      <c r="AW286" s="42" t="e">
        <v>#VALUE!</v>
      </c>
      <c r="AX286" s="42" t="e">
        <v>#VALUE!</v>
      </c>
      <c r="AY286" s="42" t="e">
        <v>#VALUE!</v>
      </c>
      <c r="AZ286" s="42" t="e">
        <v>#VALUE!</v>
      </c>
      <c r="BA286" s="42" t="e">
        <v>#VALUE!</v>
      </c>
      <c r="BB286" s="42" t="e">
        <v>#VALUE!</v>
      </c>
      <c r="BC286" s="42" t="e">
        <v>#VALUE!</v>
      </c>
      <c r="BD286" s="42" t="e">
        <v>#VALUE!</v>
      </c>
      <c r="BE286" s="42" t="e">
        <v>#VALUE!</v>
      </c>
    </row>
    <row r="287" spans="1:57" ht="13.5" customHeight="1" x14ac:dyDescent="0.3">
      <c r="A287" s="93" t="s">
        <v>12</v>
      </c>
      <c r="B287" s="106" t="s">
        <v>24</v>
      </c>
      <c r="C287" s="95">
        <v>11</v>
      </c>
      <c r="D287" s="159"/>
      <c r="E287" s="38" t="s">
        <v>85</v>
      </c>
      <c r="F287" s="39" t="e">
        <f t="shared" si="22"/>
        <v>#REF!</v>
      </c>
      <c r="H287" s="37" t="e">
        <v>#REF!</v>
      </c>
      <c r="I287" s="37" t="e">
        <v>#REF!</v>
      </c>
      <c r="J287" s="37" t="e">
        <v>#REF!</v>
      </c>
      <c r="K287" s="37" t="e">
        <v>#REF!</v>
      </c>
      <c r="L287" s="37" t="e">
        <v>#REF!</v>
      </c>
      <c r="M287" s="37" t="e">
        <v>#REF!</v>
      </c>
      <c r="N287" s="37" t="e">
        <v>#REF!</v>
      </c>
      <c r="O287" s="37" t="e">
        <v>#REF!</v>
      </c>
      <c r="P287" s="37" t="e">
        <v>#REF!</v>
      </c>
      <c r="Q287" s="37" t="e">
        <v>#REF!</v>
      </c>
      <c r="R287" s="37" t="e">
        <v>#REF!</v>
      </c>
      <c r="S287" s="37" t="e">
        <v>#REF!</v>
      </c>
      <c r="T287" s="37" t="e">
        <v>#REF!</v>
      </c>
      <c r="U287" s="37" t="e">
        <v>#REF!</v>
      </c>
      <c r="V287" s="37" t="e">
        <v>#REF!</v>
      </c>
      <c r="Y287" s="42" t="e">
        <f t="shared" si="23"/>
        <v>#VALUE!</v>
      </c>
      <c r="Z287" s="42" t="e">
        <v>#VALUE!</v>
      </c>
      <c r="AA287" s="42" t="e">
        <v>#VALUE!</v>
      </c>
      <c r="AB287" s="42" t="e">
        <v>#VALUE!</v>
      </c>
      <c r="AC287" s="42" t="e">
        <v>#VALUE!</v>
      </c>
      <c r="AD287" s="42" t="e">
        <v>#VALUE!</v>
      </c>
      <c r="AE287" s="50" t="e">
        <v>#VALUE!</v>
      </c>
      <c r="AF287" s="42" t="e">
        <v>#VALUE!</v>
      </c>
      <c r="AG287" s="42" t="e">
        <v>#VALUE!</v>
      </c>
      <c r="AH287" s="42" t="e">
        <v>#VALUE!</v>
      </c>
      <c r="AI287" s="42" t="e">
        <v>#VALUE!</v>
      </c>
      <c r="AJ287" s="42" t="e">
        <v>#VALUE!</v>
      </c>
      <c r="AK287" s="42" t="e">
        <v>#VALUE!</v>
      </c>
      <c r="AL287" s="42" t="e">
        <v>#VALUE!</v>
      </c>
      <c r="AM287" s="42" t="e">
        <v>#VALUE!</v>
      </c>
      <c r="AN287" s="42" t="e">
        <v>#VALUE!</v>
      </c>
      <c r="AP287" s="51" t="e">
        <f t="shared" si="24"/>
        <v>#VALUE!</v>
      </c>
      <c r="AQ287" s="42" t="e">
        <v>#VALUE!</v>
      </c>
      <c r="AR287" s="42" t="e">
        <v>#VALUE!</v>
      </c>
      <c r="AS287" s="42" t="e">
        <v>#VALUE!</v>
      </c>
      <c r="AT287" s="42" t="e">
        <v>#VALUE!</v>
      </c>
      <c r="AU287" s="42" t="e">
        <v>#VALUE!</v>
      </c>
      <c r="AV287" s="50" t="e">
        <v>#VALUE!</v>
      </c>
      <c r="AW287" s="42" t="e">
        <v>#VALUE!</v>
      </c>
      <c r="AX287" s="42" t="e">
        <v>#VALUE!</v>
      </c>
      <c r="AY287" s="42" t="e">
        <v>#VALUE!</v>
      </c>
      <c r="AZ287" s="42" t="e">
        <v>#VALUE!</v>
      </c>
      <c r="BA287" s="42" t="e">
        <v>#VALUE!</v>
      </c>
      <c r="BB287" s="42" t="e">
        <v>#VALUE!</v>
      </c>
      <c r="BC287" s="42" t="e">
        <v>#VALUE!</v>
      </c>
      <c r="BD287" s="42" t="e">
        <v>#VALUE!</v>
      </c>
      <c r="BE287" s="42" t="e">
        <v>#VALUE!</v>
      </c>
    </row>
    <row r="288" spans="1:57" ht="13.5" customHeight="1" x14ac:dyDescent="0.3">
      <c r="A288" s="93" t="s">
        <v>12</v>
      </c>
      <c r="B288" s="106" t="s">
        <v>24</v>
      </c>
      <c r="C288" s="95">
        <v>12</v>
      </c>
      <c r="D288" s="159"/>
      <c r="E288" s="38" t="s">
        <v>85</v>
      </c>
      <c r="F288" s="39" t="e">
        <f t="shared" si="22"/>
        <v>#REF!</v>
      </c>
      <c r="H288" s="37" t="e">
        <v>#REF!</v>
      </c>
      <c r="I288" s="37" t="e">
        <v>#REF!</v>
      </c>
      <c r="J288" s="37" t="e">
        <v>#REF!</v>
      </c>
      <c r="K288" s="37" t="e">
        <v>#REF!</v>
      </c>
      <c r="L288" s="37" t="e">
        <v>#REF!</v>
      </c>
      <c r="M288" s="37" t="e">
        <v>#REF!</v>
      </c>
      <c r="N288" s="37" t="e">
        <v>#REF!</v>
      </c>
      <c r="O288" s="37" t="e">
        <v>#REF!</v>
      </c>
      <c r="P288" s="37" t="e">
        <v>#REF!</v>
      </c>
      <c r="Q288" s="37" t="e">
        <v>#REF!</v>
      </c>
      <c r="R288" s="37" t="e">
        <v>#REF!</v>
      </c>
      <c r="S288" s="37" t="e">
        <v>#REF!</v>
      </c>
      <c r="T288" s="37" t="e">
        <v>#REF!</v>
      </c>
      <c r="U288" s="37" t="e">
        <v>#REF!</v>
      </c>
      <c r="V288" s="37" t="e">
        <v>#REF!</v>
      </c>
      <c r="Y288" s="42" t="e">
        <f t="shared" si="23"/>
        <v>#VALUE!</v>
      </c>
      <c r="Z288" s="42" t="e">
        <v>#VALUE!</v>
      </c>
      <c r="AA288" s="42" t="e">
        <v>#VALUE!</v>
      </c>
      <c r="AB288" s="42" t="e">
        <v>#VALUE!</v>
      </c>
      <c r="AC288" s="42" t="e">
        <v>#VALUE!</v>
      </c>
      <c r="AD288" s="42" t="e">
        <v>#VALUE!</v>
      </c>
      <c r="AE288" s="50" t="e">
        <v>#VALUE!</v>
      </c>
      <c r="AF288" s="42" t="e">
        <v>#VALUE!</v>
      </c>
      <c r="AG288" s="42" t="e">
        <v>#VALUE!</v>
      </c>
      <c r="AH288" s="42" t="e">
        <v>#VALUE!</v>
      </c>
      <c r="AI288" s="42" t="e">
        <v>#VALUE!</v>
      </c>
      <c r="AJ288" s="42" t="e">
        <v>#VALUE!</v>
      </c>
      <c r="AK288" s="42" t="e">
        <v>#VALUE!</v>
      </c>
      <c r="AL288" s="42" t="e">
        <v>#VALUE!</v>
      </c>
      <c r="AM288" s="42" t="e">
        <v>#VALUE!</v>
      </c>
      <c r="AN288" s="42" t="e">
        <v>#VALUE!</v>
      </c>
      <c r="AP288" s="51" t="e">
        <f t="shared" si="24"/>
        <v>#VALUE!</v>
      </c>
      <c r="AQ288" s="42" t="e">
        <v>#VALUE!</v>
      </c>
      <c r="AR288" s="42" t="e">
        <v>#VALUE!</v>
      </c>
      <c r="AS288" s="42" t="e">
        <v>#VALUE!</v>
      </c>
      <c r="AT288" s="42" t="e">
        <v>#VALUE!</v>
      </c>
      <c r="AU288" s="42" t="e">
        <v>#VALUE!</v>
      </c>
      <c r="AV288" s="50" t="e">
        <v>#VALUE!</v>
      </c>
      <c r="AW288" s="42" t="e">
        <v>#VALUE!</v>
      </c>
      <c r="AX288" s="42" t="e">
        <v>#VALUE!</v>
      </c>
      <c r="AY288" s="42" t="e">
        <v>#VALUE!</v>
      </c>
      <c r="AZ288" s="42" t="e">
        <v>#VALUE!</v>
      </c>
      <c r="BA288" s="42" t="e">
        <v>#VALUE!</v>
      </c>
      <c r="BB288" s="42" t="e">
        <v>#VALUE!</v>
      </c>
      <c r="BC288" s="42" t="e">
        <v>#VALUE!</v>
      </c>
      <c r="BD288" s="42" t="e">
        <v>#VALUE!</v>
      </c>
      <c r="BE288" s="42" t="e">
        <v>#VALUE!</v>
      </c>
    </row>
    <row r="289" spans="1:57" ht="13.5" customHeight="1" x14ac:dyDescent="0.3">
      <c r="A289" s="93" t="s">
        <v>12</v>
      </c>
      <c r="B289" s="106" t="s">
        <v>24</v>
      </c>
      <c r="C289" s="95">
        <v>13</v>
      </c>
      <c r="D289" s="159"/>
      <c r="E289" s="38" t="s">
        <v>85</v>
      </c>
      <c r="F289" s="39" t="e">
        <f t="shared" si="22"/>
        <v>#REF!</v>
      </c>
      <c r="H289" s="37" t="e">
        <v>#REF!</v>
      </c>
      <c r="I289" s="37" t="e">
        <v>#REF!</v>
      </c>
      <c r="J289" s="37" t="e">
        <v>#REF!</v>
      </c>
      <c r="K289" s="37" t="e">
        <v>#REF!</v>
      </c>
      <c r="L289" s="37" t="e">
        <v>#REF!</v>
      </c>
      <c r="M289" s="37" t="e">
        <v>#REF!</v>
      </c>
      <c r="N289" s="37" t="e">
        <v>#REF!</v>
      </c>
      <c r="O289" s="37" t="e">
        <v>#REF!</v>
      </c>
      <c r="P289" s="37" t="e">
        <v>#REF!</v>
      </c>
      <c r="Q289" s="37" t="e">
        <v>#REF!</v>
      </c>
      <c r="R289" s="37" t="e">
        <v>#REF!</v>
      </c>
      <c r="S289" s="37" t="e">
        <v>#REF!</v>
      </c>
      <c r="T289" s="37" t="e">
        <v>#REF!</v>
      </c>
      <c r="U289" s="37" t="e">
        <v>#REF!</v>
      </c>
      <c r="V289" s="37" t="e">
        <v>#REF!</v>
      </c>
      <c r="Y289" s="42" t="e">
        <f t="shared" si="23"/>
        <v>#VALUE!</v>
      </c>
      <c r="Z289" s="42" t="e">
        <v>#VALUE!</v>
      </c>
      <c r="AA289" s="42" t="e">
        <v>#VALUE!</v>
      </c>
      <c r="AB289" s="42" t="e">
        <v>#VALUE!</v>
      </c>
      <c r="AC289" s="42" t="e">
        <v>#VALUE!</v>
      </c>
      <c r="AD289" s="42" t="e">
        <v>#VALUE!</v>
      </c>
      <c r="AE289" s="50" t="e">
        <v>#VALUE!</v>
      </c>
      <c r="AF289" s="42" t="e">
        <v>#VALUE!</v>
      </c>
      <c r="AG289" s="42" t="e">
        <v>#VALUE!</v>
      </c>
      <c r="AH289" s="42" t="e">
        <v>#VALUE!</v>
      </c>
      <c r="AI289" s="42" t="e">
        <v>#VALUE!</v>
      </c>
      <c r="AJ289" s="42" t="e">
        <v>#VALUE!</v>
      </c>
      <c r="AK289" s="42" t="e">
        <v>#VALUE!</v>
      </c>
      <c r="AL289" s="42" t="e">
        <v>#VALUE!</v>
      </c>
      <c r="AM289" s="42" t="e">
        <v>#VALUE!</v>
      </c>
      <c r="AN289" s="42" t="e">
        <v>#VALUE!</v>
      </c>
      <c r="AP289" s="51" t="e">
        <f t="shared" si="24"/>
        <v>#VALUE!</v>
      </c>
      <c r="AQ289" s="42" t="e">
        <v>#VALUE!</v>
      </c>
      <c r="AR289" s="42" t="e">
        <v>#VALUE!</v>
      </c>
      <c r="AS289" s="42" t="e">
        <v>#VALUE!</v>
      </c>
      <c r="AT289" s="42" t="e">
        <v>#VALUE!</v>
      </c>
      <c r="AU289" s="42" t="e">
        <v>#VALUE!</v>
      </c>
      <c r="AV289" s="50" t="e">
        <v>#VALUE!</v>
      </c>
      <c r="AW289" s="42" t="e">
        <v>#VALUE!</v>
      </c>
      <c r="AX289" s="42" t="e">
        <v>#VALUE!</v>
      </c>
      <c r="AY289" s="42" t="e">
        <v>#VALUE!</v>
      </c>
      <c r="AZ289" s="42" t="e">
        <v>#VALUE!</v>
      </c>
      <c r="BA289" s="42" t="e">
        <v>#VALUE!</v>
      </c>
      <c r="BB289" s="42" t="e">
        <v>#VALUE!</v>
      </c>
      <c r="BC289" s="42" t="e">
        <v>#VALUE!</v>
      </c>
      <c r="BD289" s="42" t="e">
        <v>#VALUE!</v>
      </c>
      <c r="BE289" s="42" t="e">
        <v>#VALUE!</v>
      </c>
    </row>
    <row r="290" spans="1:57" ht="13.5" customHeight="1" x14ac:dyDescent="0.3">
      <c r="A290" s="93" t="s">
        <v>12</v>
      </c>
      <c r="B290" s="106" t="s">
        <v>24</v>
      </c>
      <c r="C290" s="95">
        <v>14</v>
      </c>
      <c r="D290" s="159"/>
      <c r="E290" s="38" t="s">
        <v>85</v>
      </c>
      <c r="F290" s="39" t="e">
        <f t="shared" si="22"/>
        <v>#REF!</v>
      </c>
      <c r="H290" s="37" t="e">
        <v>#REF!</v>
      </c>
      <c r="I290" s="37" t="e">
        <v>#REF!</v>
      </c>
      <c r="J290" s="37" t="e">
        <v>#REF!</v>
      </c>
      <c r="K290" s="37" t="e">
        <v>#REF!</v>
      </c>
      <c r="L290" s="37" t="e">
        <v>#REF!</v>
      </c>
      <c r="M290" s="37" t="e">
        <v>#REF!</v>
      </c>
      <c r="N290" s="37" t="e">
        <v>#REF!</v>
      </c>
      <c r="O290" s="37" t="e">
        <v>#REF!</v>
      </c>
      <c r="P290" s="37" t="e">
        <v>#REF!</v>
      </c>
      <c r="Q290" s="37" t="e">
        <v>#REF!</v>
      </c>
      <c r="R290" s="37" t="e">
        <v>#REF!</v>
      </c>
      <c r="S290" s="37" t="e">
        <v>#REF!</v>
      </c>
      <c r="T290" s="37" t="e">
        <v>#REF!</v>
      </c>
      <c r="U290" s="37" t="e">
        <v>#REF!</v>
      </c>
      <c r="V290" s="37" t="e">
        <v>#REF!</v>
      </c>
      <c r="Y290" s="42" t="e">
        <f t="shared" si="23"/>
        <v>#VALUE!</v>
      </c>
      <c r="Z290" s="42" t="e">
        <v>#VALUE!</v>
      </c>
      <c r="AA290" s="42" t="e">
        <v>#VALUE!</v>
      </c>
      <c r="AB290" s="42" t="e">
        <v>#VALUE!</v>
      </c>
      <c r="AC290" s="42" t="e">
        <v>#VALUE!</v>
      </c>
      <c r="AD290" s="42" t="e">
        <v>#VALUE!</v>
      </c>
      <c r="AE290" s="50" t="e">
        <v>#VALUE!</v>
      </c>
      <c r="AF290" s="42" t="e">
        <v>#VALUE!</v>
      </c>
      <c r="AG290" s="42" t="e">
        <v>#VALUE!</v>
      </c>
      <c r="AH290" s="42" t="e">
        <v>#VALUE!</v>
      </c>
      <c r="AI290" s="42" t="e">
        <v>#VALUE!</v>
      </c>
      <c r="AJ290" s="42" t="e">
        <v>#VALUE!</v>
      </c>
      <c r="AK290" s="42" t="e">
        <v>#VALUE!</v>
      </c>
      <c r="AL290" s="42" t="e">
        <v>#VALUE!</v>
      </c>
      <c r="AM290" s="42" t="e">
        <v>#VALUE!</v>
      </c>
      <c r="AN290" s="42" t="e">
        <v>#VALUE!</v>
      </c>
      <c r="AP290" s="51" t="e">
        <f t="shared" si="24"/>
        <v>#VALUE!</v>
      </c>
      <c r="AQ290" s="42" t="e">
        <v>#VALUE!</v>
      </c>
      <c r="AR290" s="42" t="e">
        <v>#VALUE!</v>
      </c>
      <c r="AS290" s="42" t="e">
        <v>#VALUE!</v>
      </c>
      <c r="AT290" s="42" t="e">
        <v>#VALUE!</v>
      </c>
      <c r="AU290" s="42" t="e">
        <v>#VALUE!</v>
      </c>
      <c r="AV290" s="50" t="e">
        <v>#VALUE!</v>
      </c>
      <c r="AW290" s="42" t="e">
        <v>#VALUE!</v>
      </c>
      <c r="AX290" s="42" t="e">
        <v>#VALUE!</v>
      </c>
      <c r="AY290" s="42" t="e">
        <v>#VALUE!</v>
      </c>
      <c r="AZ290" s="42" t="e">
        <v>#VALUE!</v>
      </c>
      <c r="BA290" s="42" t="e">
        <v>#VALUE!</v>
      </c>
      <c r="BB290" s="42" t="e">
        <v>#VALUE!</v>
      </c>
      <c r="BC290" s="42" t="e">
        <v>#VALUE!</v>
      </c>
      <c r="BD290" s="42" t="e">
        <v>#VALUE!</v>
      </c>
      <c r="BE290" s="42" t="e">
        <v>#VALUE!</v>
      </c>
    </row>
    <row r="291" spans="1:57" ht="13.5" customHeight="1" x14ac:dyDescent="0.3">
      <c r="A291" s="93"/>
      <c r="B291" s="107"/>
      <c r="C291" s="93"/>
      <c r="D291" s="159"/>
      <c r="H291" s="37" t="e">
        <v>#REF!</v>
      </c>
      <c r="I291" s="37" t="e">
        <v>#REF!</v>
      </c>
      <c r="J291" s="37" t="e">
        <v>#REF!</v>
      </c>
      <c r="K291" s="37" t="e">
        <v>#REF!</v>
      </c>
      <c r="L291" s="37" t="e">
        <v>#REF!</v>
      </c>
      <c r="M291" s="37" t="e">
        <v>#REF!</v>
      </c>
      <c r="N291" s="37" t="e">
        <v>#REF!</v>
      </c>
      <c r="O291" s="37" t="e">
        <v>#REF!</v>
      </c>
      <c r="P291" s="37" t="e">
        <v>#REF!</v>
      </c>
      <c r="Q291" s="37" t="e">
        <v>#REF!</v>
      </c>
      <c r="R291" s="37" t="e">
        <v>#REF!</v>
      </c>
      <c r="S291" s="37" t="e">
        <v>#REF!</v>
      </c>
      <c r="T291" s="37" t="e">
        <v>#REF!</v>
      </c>
      <c r="U291" s="37" t="e">
        <v>#REF!</v>
      </c>
      <c r="V291" s="37" t="e">
        <v>#REF!</v>
      </c>
      <c r="Y291" s="42" t="e">
        <f t="shared" si="23"/>
        <v>#VALUE!</v>
      </c>
      <c r="Z291" s="42" t="e">
        <v>#VALUE!</v>
      </c>
      <c r="AA291" s="42" t="e">
        <v>#VALUE!</v>
      </c>
      <c r="AB291" s="42" t="e">
        <v>#VALUE!</v>
      </c>
      <c r="AC291" s="42" t="e">
        <v>#VALUE!</v>
      </c>
      <c r="AD291" s="42" t="e">
        <v>#VALUE!</v>
      </c>
      <c r="AE291" s="50" t="e">
        <v>#VALUE!</v>
      </c>
      <c r="AF291" s="42" t="e">
        <v>#VALUE!</v>
      </c>
      <c r="AG291" s="42" t="e">
        <v>#VALUE!</v>
      </c>
      <c r="AH291" s="42" t="e">
        <v>#VALUE!</v>
      </c>
      <c r="AI291" s="42" t="e">
        <v>#VALUE!</v>
      </c>
      <c r="AJ291" s="42" t="e">
        <v>#VALUE!</v>
      </c>
      <c r="AK291" s="42" t="e">
        <v>#VALUE!</v>
      </c>
      <c r="AL291" s="42" t="e">
        <v>#VALUE!</v>
      </c>
      <c r="AM291" s="42" t="e">
        <v>#VALUE!</v>
      </c>
      <c r="AN291" s="42" t="e">
        <v>#VALUE!</v>
      </c>
      <c r="AP291" s="51" t="e">
        <f t="shared" si="24"/>
        <v>#VALUE!</v>
      </c>
      <c r="AQ291" s="42" t="e">
        <v>#VALUE!</v>
      </c>
      <c r="AR291" s="42" t="e">
        <v>#VALUE!</v>
      </c>
      <c r="AS291" s="42" t="e">
        <v>#VALUE!</v>
      </c>
      <c r="AT291" s="42" t="e">
        <v>#VALUE!</v>
      </c>
      <c r="AU291" s="42" t="e">
        <v>#VALUE!</v>
      </c>
      <c r="AV291" s="50" t="e">
        <v>#VALUE!</v>
      </c>
      <c r="AW291" s="42" t="e">
        <v>#VALUE!</v>
      </c>
      <c r="AX291" s="42" t="e">
        <v>#VALUE!</v>
      </c>
      <c r="AY291" s="42" t="e">
        <v>#VALUE!</v>
      </c>
      <c r="AZ291" s="42" t="e">
        <v>#VALUE!</v>
      </c>
      <c r="BA291" s="42" t="e">
        <v>#VALUE!</v>
      </c>
      <c r="BB291" s="42" t="e">
        <v>#VALUE!</v>
      </c>
      <c r="BC291" s="42" t="e">
        <v>#VALUE!</v>
      </c>
      <c r="BD291" s="42" t="e">
        <v>#VALUE!</v>
      </c>
      <c r="BE291" s="42" t="e">
        <v>#VALUE!</v>
      </c>
    </row>
    <row r="292" spans="1:57" ht="13.5" customHeight="1" x14ac:dyDescent="0.3">
      <c r="A292" s="98" t="s">
        <v>137</v>
      </c>
      <c r="B292" s="107"/>
      <c r="C292" s="93"/>
      <c r="D292" s="159" t="s">
        <v>87</v>
      </c>
      <c r="E292" s="38" t="s">
        <v>85</v>
      </c>
      <c r="F292" s="39" t="e">
        <f t="shared" ref="F292:F307" si="25">SUM(H292:V292)</f>
        <v>#REF!</v>
      </c>
      <c r="H292" s="37" t="e">
        <v>#REF!</v>
      </c>
      <c r="I292" s="37" t="e">
        <v>#REF!</v>
      </c>
      <c r="J292" s="37" t="e">
        <v>#REF!</v>
      </c>
      <c r="K292" s="37" t="e">
        <v>#REF!</v>
      </c>
      <c r="L292" s="37" t="e">
        <v>#REF!</v>
      </c>
      <c r="M292" s="37" t="e">
        <v>#REF!</v>
      </c>
      <c r="N292" s="37" t="e">
        <v>#REF!</v>
      </c>
      <c r="O292" s="37" t="e">
        <v>#REF!</v>
      </c>
      <c r="P292" s="37" t="e">
        <v>#REF!</v>
      </c>
      <c r="Q292" s="37" t="e">
        <v>#REF!</v>
      </c>
      <c r="R292" s="37" t="e">
        <v>#REF!</v>
      </c>
      <c r="S292" s="37" t="e">
        <v>#REF!</v>
      </c>
      <c r="T292" s="37" t="e">
        <v>#REF!</v>
      </c>
      <c r="U292" s="37" t="e">
        <v>#REF!</v>
      </c>
      <c r="V292" s="37" t="e">
        <v>#REF!</v>
      </c>
      <c r="Y292" s="42" t="e">
        <f t="shared" si="10"/>
        <v>#VALUE!</v>
      </c>
      <c r="Z292" s="42" t="e">
        <v>#VALUE!</v>
      </c>
      <c r="AA292" s="42" t="e">
        <v>#VALUE!</v>
      </c>
      <c r="AB292" s="42" t="e">
        <v>#VALUE!</v>
      </c>
      <c r="AC292" s="42" t="e">
        <v>#VALUE!</v>
      </c>
      <c r="AD292" s="42" t="e">
        <v>#VALUE!</v>
      </c>
      <c r="AE292" s="50" t="e">
        <v>#VALUE!</v>
      </c>
      <c r="AF292" s="42" t="e">
        <v>#VALUE!</v>
      </c>
      <c r="AG292" s="42" t="e">
        <v>#VALUE!</v>
      </c>
      <c r="AH292" s="42" t="e">
        <v>#VALUE!</v>
      </c>
      <c r="AI292" s="42" t="e">
        <v>#VALUE!</v>
      </c>
      <c r="AJ292" s="42" t="e">
        <v>#VALUE!</v>
      </c>
      <c r="AK292" s="42" t="e">
        <v>#VALUE!</v>
      </c>
      <c r="AL292" s="42" t="e">
        <v>#VALUE!</v>
      </c>
      <c r="AM292" s="42" t="e">
        <v>#VALUE!</v>
      </c>
      <c r="AN292" s="42" t="e">
        <v>#VALUE!</v>
      </c>
      <c r="AP292" s="51" t="e">
        <f t="shared" si="11"/>
        <v>#VALUE!</v>
      </c>
      <c r="AQ292" s="42" t="e">
        <v>#VALUE!</v>
      </c>
      <c r="AR292" s="42" t="e">
        <v>#VALUE!</v>
      </c>
      <c r="AS292" s="42" t="e">
        <v>#VALUE!</v>
      </c>
      <c r="AT292" s="42" t="e">
        <v>#VALUE!</v>
      </c>
      <c r="AU292" s="42" t="e">
        <v>#VALUE!</v>
      </c>
      <c r="AV292" s="50" t="e">
        <v>#VALUE!</v>
      </c>
      <c r="AW292" s="42" t="e">
        <v>#VALUE!</v>
      </c>
      <c r="AX292" s="42" t="e">
        <v>#VALUE!</v>
      </c>
      <c r="AY292" s="42" t="e">
        <v>#VALUE!</v>
      </c>
      <c r="AZ292" s="42" t="e">
        <v>#VALUE!</v>
      </c>
      <c r="BA292" s="42" t="e">
        <v>#VALUE!</v>
      </c>
      <c r="BB292" s="42" t="e">
        <v>#VALUE!</v>
      </c>
      <c r="BC292" s="42" t="e">
        <v>#VALUE!</v>
      </c>
      <c r="BD292" s="42" t="e">
        <v>#VALUE!</v>
      </c>
      <c r="BE292" s="42" t="e">
        <v>#VALUE!</v>
      </c>
    </row>
    <row r="293" spans="1:57" ht="13.5" customHeight="1" x14ac:dyDescent="0.3">
      <c r="A293" s="94" t="s">
        <v>11</v>
      </c>
      <c r="B293" s="99" t="s">
        <v>313</v>
      </c>
      <c r="C293" s="93"/>
      <c r="D293" s="159" t="s">
        <v>87</v>
      </c>
      <c r="E293" s="38" t="s">
        <v>85</v>
      </c>
      <c r="F293" s="39" t="e">
        <f t="shared" si="25"/>
        <v>#REF!</v>
      </c>
      <c r="H293" s="37" t="e">
        <v>#REF!</v>
      </c>
      <c r="I293" s="37" t="e">
        <v>#REF!</v>
      </c>
      <c r="J293" s="37" t="e">
        <v>#REF!</v>
      </c>
      <c r="K293" s="37" t="e">
        <v>#REF!</v>
      </c>
      <c r="L293" s="37" t="e">
        <v>#REF!</v>
      </c>
      <c r="M293" s="37" t="e">
        <v>#REF!</v>
      </c>
      <c r="N293" s="37" t="e">
        <v>#REF!</v>
      </c>
      <c r="O293" s="37" t="e">
        <v>#REF!</v>
      </c>
      <c r="P293" s="37" t="e">
        <v>#REF!</v>
      </c>
      <c r="Q293" s="37" t="e">
        <v>#REF!</v>
      </c>
      <c r="R293" s="37" t="e">
        <v>#REF!</v>
      </c>
      <c r="S293" s="37" t="e">
        <v>#REF!</v>
      </c>
      <c r="T293" s="37" t="e">
        <v>#REF!</v>
      </c>
      <c r="U293" s="37" t="e">
        <v>#REF!</v>
      </c>
      <c r="V293" s="37" t="e">
        <v>#REF!</v>
      </c>
      <c r="Y293" s="42" t="e">
        <f t="shared" si="10"/>
        <v>#VALUE!</v>
      </c>
      <c r="Z293" s="42" t="e">
        <v>#VALUE!</v>
      </c>
      <c r="AA293" s="42" t="e">
        <v>#VALUE!</v>
      </c>
      <c r="AB293" s="42" t="e">
        <v>#VALUE!</v>
      </c>
      <c r="AC293" s="42" t="e">
        <v>#VALUE!</v>
      </c>
      <c r="AD293" s="42" t="e">
        <v>#VALUE!</v>
      </c>
      <c r="AE293" s="50" t="e">
        <v>#VALUE!</v>
      </c>
      <c r="AF293" s="42" t="e">
        <v>#VALUE!</v>
      </c>
      <c r="AG293" s="42" t="e">
        <v>#VALUE!</v>
      </c>
      <c r="AH293" s="42" t="e">
        <v>#VALUE!</v>
      </c>
      <c r="AI293" s="42" t="e">
        <v>#VALUE!</v>
      </c>
      <c r="AJ293" s="42" t="e">
        <v>#VALUE!</v>
      </c>
      <c r="AK293" s="42" t="e">
        <v>#VALUE!</v>
      </c>
      <c r="AL293" s="42" t="e">
        <v>#VALUE!</v>
      </c>
      <c r="AM293" s="42" t="e">
        <v>#VALUE!</v>
      </c>
      <c r="AN293" s="42" t="e">
        <v>#VALUE!</v>
      </c>
      <c r="AP293" s="51" t="e">
        <f t="shared" si="11"/>
        <v>#VALUE!</v>
      </c>
      <c r="AQ293" s="42" t="e">
        <v>#VALUE!</v>
      </c>
      <c r="AR293" s="42" t="e">
        <v>#VALUE!</v>
      </c>
      <c r="AS293" s="42" t="e">
        <v>#VALUE!</v>
      </c>
      <c r="AT293" s="42" t="e">
        <v>#VALUE!</v>
      </c>
      <c r="AU293" s="42" t="e">
        <v>#VALUE!</v>
      </c>
      <c r="AV293" s="50" t="e">
        <v>#VALUE!</v>
      </c>
      <c r="AW293" s="42" t="e">
        <v>#VALUE!</v>
      </c>
      <c r="AX293" s="42" t="e">
        <v>#VALUE!</v>
      </c>
      <c r="AY293" s="42" t="e">
        <v>#VALUE!</v>
      </c>
      <c r="AZ293" s="42" t="e">
        <v>#VALUE!</v>
      </c>
      <c r="BA293" s="42" t="e">
        <v>#VALUE!</v>
      </c>
      <c r="BB293" s="42" t="e">
        <v>#VALUE!</v>
      </c>
      <c r="BC293" s="42" t="e">
        <v>#VALUE!</v>
      </c>
      <c r="BD293" s="42" t="e">
        <v>#VALUE!</v>
      </c>
      <c r="BE293" s="42" t="e">
        <v>#VALUE!</v>
      </c>
    </row>
    <row r="294" spans="1:57" ht="13.5" customHeight="1" x14ac:dyDescent="0.3">
      <c r="A294" s="94" t="s">
        <v>11</v>
      </c>
      <c r="B294" s="99" t="s">
        <v>313</v>
      </c>
      <c r="C294" s="95">
        <v>1</v>
      </c>
      <c r="D294" s="160" t="s">
        <v>310</v>
      </c>
      <c r="E294" s="38" t="s">
        <v>85</v>
      </c>
      <c r="F294" s="39" t="e">
        <f t="shared" si="25"/>
        <v>#REF!</v>
      </c>
      <c r="H294" s="37" t="e">
        <v>#REF!</v>
      </c>
      <c r="I294" s="37" t="e">
        <v>#REF!</v>
      </c>
      <c r="J294" s="37" t="e">
        <v>#REF!</v>
      </c>
      <c r="K294" s="37" t="e">
        <v>#REF!</v>
      </c>
      <c r="L294" s="37" t="e">
        <v>#REF!</v>
      </c>
      <c r="M294" s="37" t="e">
        <v>#REF!</v>
      </c>
      <c r="N294" s="37" t="e">
        <v>#REF!</v>
      </c>
      <c r="O294" s="37" t="e">
        <v>#REF!</v>
      </c>
      <c r="P294" s="37" t="e">
        <v>#REF!</v>
      </c>
      <c r="Q294" s="37" t="e">
        <v>#REF!</v>
      </c>
      <c r="R294" s="37" t="e">
        <v>#REF!</v>
      </c>
      <c r="S294" s="37" t="e">
        <v>#REF!</v>
      </c>
      <c r="T294" s="37" t="e">
        <v>#REF!</v>
      </c>
      <c r="U294" s="37" t="e">
        <v>#REF!</v>
      </c>
      <c r="V294" s="37" t="e">
        <v>#REF!</v>
      </c>
      <c r="Y294" s="42" t="e">
        <f t="shared" si="10"/>
        <v>#VALUE!</v>
      </c>
      <c r="Z294" s="42" t="e">
        <v>#VALUE!</v>
      </c>
      <c r="AA294" s="42" t="e">
        <v>#VALUE!</v>
      </c>
      <c r="AB294" s="42" t="e">
        <v>#VALUE!</v>
      </c>
      <c r="AC294" s="42" t="e">
        <v>#VALUE!</v>
      </c>
      <c r="AD294" s="42" t="e">
        <v>#VALUE!</v>
      </c>
      <c r="AE294" s="50" t="e">
        <v>#VALUE!</v>
      </c>
      <c r="AF294" s="42" t="e">
        <v>#VALUE!</v>
      </c>
      <c r="AG294" s="42" t="e">
        <v>#VALUE!</v>
      </c>
      <c r="AH294" s="42" t="e">
        <v>#VALUE!</v>
      </c>
      <c r="AI294" s="42" t="e">
        <v>#VALUE!</v>
      </c>
      <c r="AJ294" s="42" t="e">
        <v>#VALUE!</v>
      </c>
      <c r="AK294" s="42" t="e">
        <v>#VALUE!</v>
      </c>
      <c r="AL294" s="42" t="e">
        <v>#VALUE!</v>
      </c>
      <c r="AM294" s="42" t="e">
        <v>#VALUE!</v>
      </c>
      <c r="AN294" s="42" t="e">
        <v>#VALUE!</v>
      </c>
      <c r="AP294" s="51" t="e">
        <f t="shared" si="11"/>
        <v>#VALUE!</v>
      </c>
      <c r="AQ294" s="42" t="e">
        <v>#VALUE!</v>
      </c>
      <c r="AR294" s="42" t="e">
        <v>#VALUE!</v>
      </c>
      <c r="AS294" s="42" t="e">
        <v>#VALUE!</v>
      </c>
      <c r="AT294" s="42" t="e">
        <v>#VALUE!</v>
      </c>
      <c r="AU294" s="42" t="e">
        <v>#VALUE!</v>
      </c>
      <c r="AV294" s="50" t="e">
        <v>#VALUE!</v>
      </c>
      <c r="AW294" s="42" t="e">
        <v>#VALUE!</v>
      </c>
      <c r="AX294" s="42" t="e">
        <v>#VALUE!</v>
      </c>
      <c r="AY294" s="42" t="e">
        <v>#VALUE!</v>
      </c>
      <c r="AZ294" s="42" t="e">
        <v>#VALUE!</v>
      </c>
      <c r="BA294" s="42" t="e">
        <v>#VALUE!</v>
      </c>
      <c r="BB294" s="42" t="e">
        <v>#VALUE!</v>
      </c>
      <c r="BC294" s="42" t="e">
        <v>#VALUE!</v>
      </c>
      <c r="BD294" s="42" t="e">
        <v>#VALUE!</v>
      </c>
      <c r="BE294" s="42" t="e">
        <v>#VALUE!</v>
      </c>
    </row>
    <row r="295" spans="1:57" ht="13.5" customHeight="1" x14ac:dyDescent="0.3">
      <c r="A295" s="94" t="s">
        <v>11</v>
      </c>
      <c r="B295" s="99" t="s">
        <v>313</v>
      </c>
      <c r="C295" s="95">
        <v>2</v>
      </c>
      <c r="D295" s="160" t="s">
        <v>210</v>
      </c>
      <c r="E295" s="38" t="s">
        <v>85</v>
      </c>
      <c r="F295" s="39" t="e">
        <f t="shared" si="25"/>
        <v>#REF!</v>
      </c>
      <c r="H295" s="37" t="e">
        <v>#REF!</v>
      </c>
      <c r="I295" s="37" t="e">
        <v>#REF!</v>
      </c>
      <c r="J295" s="37" t="e">
        <v>#REF!</v>
      </c>
      <c r="K295" s="37" t="e">
        <v>#REF!</v>
      </c>
      <c r="L295" s="37" t="e">
        <v>#REF!</v>
      </c>
      <c r="M295" s="37" t="e">
        <v>#REF!</v>
      </c>
      <c r="N295" s="37" t="e">
        <v>#REF!</v>
      </c>
      <c r="O295" s="37" t="e">
        <v>#REF!</v>
      </c>
      <c r="P295" s="37" t="e">
        <v>#REF!</v>
      </c>
      <c r="Q295" s="37" t="e">
        <v>#REF!</v>
      </c>
      <c r="R295" s="37" t="e">
        <v>#REF!</v>
      </c>
      <c r="S295" s="37" t="e">
        <v>#REF!</v>
      </c>
      <c r="T295" s="37" t="e">
        <v>#REF!</v>
      </c>
      <c r="U295" s="37" t="e">
        <v>#REF!</v>
      </c>
      <c r="V295" s="37" t="e">
        <v>#REF!</v>
      </c>
      <c r="Y295" s="42" t="e">
        <f t="shared" si="10"/>
        <v>#VALUE!</v>
      </c>
      <c r="Z295" s="42" t="e">
        <v>#VALUE!</v>
      </c>
      <c r="AA295" s="42" t="e">
        <v>#VALUE!</v>
      </c>
      <c r="AB295" s="42" t="e">
        <v>#VALUE!</v>
      </c>
      <c r="AC295" s="42" t="e">
        <v>#VALUE!</v>
      </c>
      <c r="AD295" s="42" t="e">
        <v>#VALUE!</v>
      </c>
      <c r="AE295" s="50" t="e">
        <v>#VALUE!</v>
      </c>
      <c r="AF295" s="42" t="e">
        <v>#VALUE!</v>
      </c>
      <c r="AG295" s="42" t="e">
        <v>#VALUE!</v>
      </c>
      <c r="AH295" s="42" t="e">
        <v>#VALUE!</v>
      </c>
      <c r="AI295" s="42" t="e">
        <v>#VALUE!</v>
      </c>
      <c r="AJ295" s="42" t="e">
        <v>#VALUE!</v>
      </c>
      <c r="AK295" s="42" t="e">
        <v>#VALUE!</v>
      </c>
      <c r="AL295" s="42" t="e">
        <v>#VALUE!</v>
      </c>
      <c r="AM295" s="42" t="e">
        <v>#VALUE!</v>
      </c>
      <c r="AN295" s="42" t="e">
        <v>#VALUE!</v>
      </c>
      <c r="AP295" s="51" t="e">
        <f t="shared" si="11"/>
        <v>#VALUE!</v>
      </c>
      <c r="AQ295" s="42" t="e">
        <v>#VALUE!</v>
      </c>
      <c r="AR295" s="42" t="e">
        <v>#VALUE!</v>
      </c>
      <c r="AS295" s="42" t="e">
        <v>#VALUE!</v>
      </c>
      <c r="AT295" s="42" t="e">
        <v>#VALUE!</v>
      </c>
      <c r="AU295" s="42" t="e">
        <v>#VALUE!</v>
      </c>
      <c r="AV295" s="50" t="e">
        <v>#VALUE!</v>
      </c>
      <c r="AW295" s="42" t="e">
        <v>#VALUE!</v>
      </c>
      <c r="AX295" s="42" t="e">
        <v>#VALUE!</v>
      </c>
      <c r="AY295" s="42" t="e">
        <v>#VALUE!</v>
      </c>
      <c r="AZ295" s="42" t="e">
        <v>#VALUE!</v>
      </c>
      <c r="BA295" s="42" t="e">
        <v>#VALUE!</v>
      </c>
      <c r="BB295" s="42" t="e">
        <v>#VALUE!</v>
      </c>
      <c r="BC295" s="42" t="e">
        <v>#VALUE!</v>
      </c>
      <c r="BD295" s="42" t="e">
        <v>#VALUE!</v>
      </c>
      <c r="BE295" s="42" t="e">
        <v>#VALUE!</v>
      </c>
    </row>
    <row r="296" spans="1:57" ht="13.5" customHeight="1" x14ac:dyDescent="0.3">
      <c r="A296" s="94" t="s">
        <v>11</v>
      </c>
      <c r="B296" s="99" t="s">
        <v>313</v>
      </c>
      <c r="C296" s="95">
        <v>3</v>
      </c>
      <c r="D296" s="168" t="s">
        <v>387</v>
      </c>
      <c r="E296" s="38" t="s">
        <v>85</v>
      </c>
      <c r="F296" s="39" t="e">
        <f t="shared" si="25"/>
        <v>#REF!</v>
      </c>
      <c r="H296" s="37" t="e">
        <v>#REF!</v>
      </c>
      <c r="I296" s="37" t="e">
        <v>#REF!</v>
      </c>
      <c r="J296" s="37" t="e">
        <v>#REF!</v>
      </c>
      <c r="K296" s="37" t="e">
        <v>#REF!</v>
      </c>
      <c r="L296" s="37" t="e">
        <v>#REF!</v>
      </c>
      <c r="M296" s="37" t="e">
        <v>#REF!</v>
      </c>
      <c r="N296" s="37" t="e">
        <v>#REF!</v>
      </c>
      <c r="O296" s="37" t="e">
        <v>#REF!</v>
      </c>
      <c r="P296" s="37" t="e">
        <v>#REF!</v>
      </c>
      <c r="Q296" s="37" t="e">
        <v>#REF!</v>
      </c>
      <c r="R296" s="37" t="e">
        <v>#REF!</v>
      </c>
      <c r="S296" s="37" t="e">
        <v>#REF!</v>
      </c>
      <c r="T296" s="37" t="e">
        <v>#REF!</v>
      </c>
      <c r="U296" s="37" t="e">
        <v>#REF!</v>
      </c>
      <c r="V296" s="37" t="e">
        <v>#REF!</v>
      </c>
      <c r="Y296" s="42" t="e">
        <f t="shared" si="10"/>
        <v>#VALUE!</v>
      </c>
      <c r="Z296" s="42" t="e">
        <v>#VALUE!</v>
      </c>
      <c r="AA296" s="42" t="e">
        <v>#VALUE!</v>
      </c>
      <c r="AB296" s="42" t="e">
        <v>#VALUE!</v>
      </c>
      <c r="AC296" s="42" t="e">
        <v>#VALUE!</v>
      </c>
      <c r="AD296" s="42" t="e">
        <v>#VALUE!</v>
      </c>
      <c r="AE296" s="50" t="e">
        <v>#VALUE!</v>
      </c>
      <c r="AF296" s="42" t="e">
        <v>#VALUE!</v>
      </c>
      <c r="AG296" s="42" t="e">
        <v>#VALUE!</v>
      </c>
      <c r="AH296" s="42" t="e">
        <v>#VALUE!</v>
      </c>
      <c r="AI296" s="42" t="e">
        <v>#VALUE!</v>
      </c>
      <c r="AJ296" s="42" t="e">
        <v>#VALUE!</v>
      </c>
      <c r="AK296" s="42" t="e">
        <v>#VALUE!</v>
      </c>
      <c r="AL296" s="42" t="e">
        <v>#VALUE!</v>
      </c>
      <c r="AM296" s="42" t="e">
        <v>#VALUE!</v>
      </c>
      <c r="AN296" s="42" t="e">
        <v>#VALUE!</v>
      </c>
      <c r="AP296" s="51" t="e">
        <f t="shared" si="11"/>
        <v>#VALUE!</v>
      </c>
      <c r="AQ296" s="42" t="e">
        <v>#VALUE!</v>
      </c>
      <c r="AR296" s="42" t="e">
        <v>#VALUE!</v>
      </c>
      <c r="AS296" s="42" t="e">
        <v>#VALUE!</v>
      </c>
      <c r="AT296" s="42" t="e">
        <v>#VALUE!</v>
      </c>
      <c r="AU296" s="42" t="e">
        <v>#VALUE!</v>
      </c>
      <c r="AV296" s="50" t="e">
        <v>#VALUE!</v>
      </c>
      <c r="AW296" s="42" t="e">
        <v>#VALUE!</v>
      </c>
      <c r="AX296" s="42" t="e">
        <v>#VALUE!</v>
      </c>
      <c r="AY296" s="42" t="e">
        <v>#VALUE!</v>
      </c>
      <c r="AZ296" s="42" t="e">
        <v>#VALUE!</v>
      </c>
      <c r="BA296" s="42" t="e">
        <v>#VALUE!</v>
      </c>
      <c r="BB296" s="42" t="e">
        <v>#VALUE!</v>
      </c>
      <c r="BC296" s="42" t="e">
        <v>#VALUE!</v>
      </c>
      <c r="BD296" s="42" t="e">
        <v>#VALUE!</v>
      </c>
      <c r="BE296" s="42" t="e">
        <v>#VALUE!</v>
      </c>
    </row>
    <row r="297" spans="1:57" ht="13.5" customHeight="1" x14ac:dyDescent="0.3">
      <c r="A297" s="94" t="s">
        <v>11</v>
      </c>
      <c r="B297" s="99" t="s">
        <v>313</v>
      </c>
      <c r="C297" s="95">
        <v>4</v>
      </c>
      <c r="D297" s="162" t="s">
        <v>228</v>
      </c>
      <c r="E297" s="38" t="s">
        <v>85</v>
      </c>
      <c r="F297" s="39" t="e">
        <f t="shared" si="25"/>
        <v>#REF!</v>
      </c>
      <c r="H297" s="37" t="e">
        <v>#REF!</v>
      </c>
      <c r="I297" s="37" t="e">
        <v>#REF!</v>
      </c>
      <c r="J297" s="37" t="e">
        <v>#REF!</v>
      </c>
      <c r="K297" s="37" t="e">
        <v>#REF!</v>
      </c>
      <c r="L297" s="37" t="e">
        <v>#REF!</v>
      </c>
      <c r="M297" s="37" t="e">
        <v>#REF!</v>
      </c>
      <c r="N297" s="37" t="e">
        <v>#REF!</v>
      </c>
      <c r="O297" s="37" t="e">
        <v>#REF!</v>
      </c>
      <c r="P297" s="37" t="e">
        <v>#REF!</v>
      </c>
      <c r="Q297" s="37" t="e">
        <v>#REF!</v>
      </c>
      <c r="R297" s="37" t="e">
        <v>#REF!</v>
      </c>
      <c r="S297" s="37" t="e">
        <v>#REF!</v>
      </c>
      <c r="T297" s="37" t="e">
        <v>#REF!</v>
      </c>
      <c r="U297" s="37" t="e">
        <v>#REF!</v>
      </c>
      <c r="V297" s="37" t="e">
        <v>#REF!</v>
      </c>
      <c r="Y297" s="42" t="e">
        <f t="shared" si="10"/>
        <v>#VALUE!</v>
      </c>
      <c r="Z297" s="42" t="e">
        <v>#VALUE!</v>
      </c>
      <c r="AA297" s="42" t="e">
        <v>#VALUE!</v>
      </c>
      <c r="AB297" s="42" t="e">
        <v>#VALUE!</v>
      </c>
      <c r="AC297" s="42" t="e">
        <v>#VALUE!</v>
      </c>
      <c r="AD297" s="42" t="e">
        <v>#VALUE!</v>
      </c>
      <c r="AE297" s="50" t="e">
        <v>#VALUE!</v>
      </c>
      <c r="AF297" s="42" t="e">
        <v>#VALUE!</v>
      </c>
      <c r="AG297" s="42" t="e">
        <v>#VALUE!</v>
      </c>
      <c r="AH297" s="42" t="e">
        <v>#VALUE!</v>
      </c>
      <c r="AI297" s="42" t="e">
        <v>#VALUE!</v>
      </c>
      <c r="AJ297" s="42" t="e">
        <v>#VALUE!</v>
      </c>
      <c r="AK297" s="42" t="e">
        <v>#VALUE!</v>
      </c>
      <c r="AL297" s="42" t="e">
        <v>#VALUE!</v>
      </c>
      <c r="AM297" s="42" t="e">
        <v>#VALUE!</v>
      </c>
      <c r="AN297" s="42" t="e">
        <v>#VALUE!</v>
      </c>
      <c r="AP297" s="51" t="e">
        <f t="shared" si="11"/>
        <v>#VALUE!</v>
      </c>
      <c r="AQ297" s="42" t="e">
        <v>#VALUE!</v>
      </c>
      <c r="AR297" s="42" t="e">
        <v>#VALUE!</v>
      </c>
      <c r="AS297" s="42" t="e">
        <v>#VALUE!</v>
      </c>
      <c r="AT297" s="42" t="e">
        <v>#VALUE!</v>
      </c>
      <c r="AU297" s="42" t="e">
        <v>#VALUE!</v>
      </c>
      <c r="AV297" s="50" t="e">
        <v>#VALUE!</v>
      </c>
      <c r="AW297" s="42" t="e">
        <v>#VALUE!</v>
      </c>
      <c r="AX297" s="42" t="e">
        <v>#VALUE!</v>
      </c>
      <c r="AY297" s="42" t="e">
        <v>#VALUE!</v>
      </c>
      <c r="AZ297" s="42" t="e">
        <v>#VALUE!</v>
      </c>
      <c r="BA297" s="42" t="e">
        <v>#VALUE!</v>
      </c>
      <c r="BB297" s="42" t="e">
        <v>#VALUE!</v>
      </c>
      <c r="BC297" s="42" t="e">
        <v>#VALUE!</v>
      </c>
      <c r="BD297" s="42" t="e">
        <v>#VALUE!</v>
      </c>
      <c r="BE297" s="42" t="e">
        <v>#VALUE!</v>
      </c>
    </row>
    <row r="298" spans="1:57" ht="13.5" customHeight="1" x14ac:dyDescent="0.3">
      <c r="A298" s="94" t="s">
        <v>11</v>
      </c>
      <c r="B298" s="99" t="s">
        <v>313</v>
      </c>
      <c r="C298" s="95">
        <v>5</v>
      </c>
      <c r="D298" s="161" t="s">
        <v>205</v>
      </c>
      <c r="E298" s="38" t="s">
        <v>85</v>
      </c>
      <c r="F298" s="39" t="e">
        <f t="shared" si="25"/>
        <v>#REF!</v>
      </c>
      <c r="H298" s="37" t="e">
        <v>#REF!</v>
      </c>
      <c r="I298" s="37" t="e">
        <v>#REF!</v>
      </c>
      <c r="J298" s="37" t="e">
        <v>#REF!</v>
      </c>
      <c r="K298" s="37" t="e">
        <v>#REF!</v>
      </c>
      <c r="L298" s="37" t="e">
        <v>#REF!</v>
      </c>
      <c r="M298" s="37" t="e">
        <v>#REF!</v>
      </c>
      <c r="N298" s="37" t="e">
        <v>#REF!</v>
      </c>
      <c r="O298" s="37" t="e">
        <v>#REF!</v>
      </c>
      <c r="P298" s="37" t="e">
        <v>#REF!</v>
      </c>
      <c r="Q298" s="37" t="e">
        <v>#REF!</v>
      </c>
      <c r="R298" s="37" t="e">
        <v>#REF!</v>
      </c>
      <c r="S298" s="37" t="e">
        <v>#REF!</v>
      </c>
      <c r="T298" s="37" t="e">
        <v>#REF!</v>
      </c>
      <c r="U298" s="37" t="e">
        <v>#REF!</v>
      </c>
      <c r="V298" s="37" t="e">
        <v>#REF!</v>
      </c>
      <c r="Y298" s="42" t="e">
        <f t="shared" si="10"/>
        <v>#VALUE!</v>
      </c>
      <c r="Z298" s="42" t="e">
        <v>#VALUE!</v>
      </c>
      <c r="AA298" s="42" t="e">
        <v>#VALUE!</v>
      </c>
      <c r="AB298" s="42" t="e">
        <v>#VALUE!</v>
      </c>
      <c r="AC298" s="42" t="e">
        <v>#VALUE!</v>
      </c>
      <c r="AD298" s="42" t="e">
        <v>#VALUE!</v>
      </c>
      <c r="AE298" s="50" t="e">
        <v>#VALUE!</v>
      </c>
      <c r="AF298" s="42" t="e">
        <v>#VALUE!</v>
      </c>
      <c r="AG298" s="42" t="e">
        <v>#VALUE!</v>
      </c>
      <c r="AH298" s="42" t="e">
        <v>#VALUE!</v>
      </c>
      <c r="AI298" s="42" t="e">
        <v>#VALUE!</v>
      </c>
      <c r="AJ298" s="42" t="e">
        <v>#VALUE!</v>
      </c>
      <c r="AK298" s="42" t="e">
        <v>#VALUE!</v>
      </c>
      <c r="AL298" s="42" t="e">
        <v>#VALUE!</v>
      </c>
      <c r="AM298" s="42" t="e">
        <v>#VALUE!</v>
      </c>
      <c r="AN298" s="42" t="e">
        <v>#VALUE!</v>
      </c>
      <c r="AP298" s="51" t="e">
        <f t="shared" si="11"/>
        <v>#VALUE!</v>
      </c>
      <c r="AQ298" s="42" t="e">
        <v>#VALUE!</v>
      </c>
      <c r="AR298" s="42" t="e">
        <v>#VALUE!</v>
      </c>
      <c r="AS298" s="42" t="e">
        <v>#VALUE!</v>
      </c>
      <c r="AT298" s="42" t="e">
        <v>#VALUE!</v>
      </c>
      <c r="AU298" s="42" t="e">
        <v>#VALUE!</v>
      </c>
      <c r="AV298" s="50" t="e">
        <v>#VALUE!</v>
      </c>
      <c r="AW298" s="42" t="e">
        <v>#VALUE!</v>
      </c>
      <c r="AX298" s="42" t="e">
        <v>#VALUE!</v>
      </c>
      <c r="AY298" s="42" t="e">
        <v>#VALUE!</v>
      </c>
      <c r="AZ298" s="42" t="e">
        <v>#VALUE!</v>
      </c>
      <c r="BA298" s="42" t="e">
        <v>#VALUE!</v>
      </c>
      <c r="BB298" s="42" t="e">
        <v>#VALUE!</v>
      </c>
      <c r="BC298" s="42" t="e">
        <v>#VALUE!</v>
      </c>
      <c r="BD298" s="42" t="e">
        <v>#VALUE!</v>
      </c>
      <c r="BE298" s="42" t="e">
        <v>#VALUE!</v>
      </c>
    </row>
    <row r="299" spans="1:57" ht="13.5" customHeight="1" x14ac:dyDescent="0.3">
      <c r="A299" s="94" t="s">
        <v>11</v>
      </c>
      <c r="B299" s="99" t="s">
        <v>313</v>
      </c>
      <c r="C299" s="95">
        <v>6</v>
      </c>
      <c r="D299" s="160" t="s">
        <v>388</v>
      </c>
      <c r="E299" s="38" t="s">
        <v>85</v>
      </c>
      <c r="F299" s="39" t="e">
        <f t="shared" si="25"/>
        <v>#REF!</v>
      </c>
      <c r="H299" s="37" t="e">
        <v>#REF!</v>
      </c>
      <c r="I299" s="37" t="e">
        <v>#REF!</v>
      </c>
      <c r="J299" s="37" t="e">
        <v>#REF!</v>
      </c>
      <c r="K299" s="37" t="e">
        <v>#REF!</v>
      </c>
      <c r="L299" s="37" t="e">
        <v>#REF!</v>
      </c>
      <c r="M299" s="37" t="e">
        <v>#REF!</v>
      </c>
      <c r="N299" s="37" t="e">
        <v>#REF!</v>
      </c>
      <c r="O299" s="37" t="e">
        <v>#REF!</v>
      </c>
      <c r="P299" s="37" t="e">
        <v>#REF!</v>
      </c>
      <c r="Q299" s="37" t="e">
        <v>#REF!</v>
      </c>
      <c r="R299" s="37" t="e">
        <v>#REF!</v>
      </c>
      <c r="S299" s="37" t="e">
        <v>#REF!</v>
      </c>
      <c r="T299" s="37" t="e">
        <v>#REF!</v>
      </c>
      <c r="U299" s="37" t="e">
        <v>#REF!</v>
      </c>
      <c r="V299" s="37" t="e">
        <v>#REF!</v>
      </c>
      <c r="Y299" s="42" t="e">
        <f t="shared" si="10"/>
        <v>#VALUE!</v>
      </c>
      <c r="Z299" s="42" t="e">
        <v>#VALUE!</v>
      </c>
      <c r="AA299" s="42" t="e">
        <v>#VALUE!</v>
      </c>
      <c r="AB299" s="42" t="e">
        <v>#VALUE!</v>
      </c>
      <c r="AC299" s="42" t="e">
        <v>#VALUE!</v>
      </c>
      <c r="AD299" s="42" t="e">
        <v>#VALUE!</v>
      </c>
      <c r="AE299" s="50" t="e">
        <v>#VALUE!</v>
      </c>
      <c r="AF299" s="42" t="e">
        <v>#VALUE!</v>
      </c>
      <c r="AG299" s="42" t="e">
        <v>#VALUE!</v>
      </c>
      <c r="AH299" s="42" t="e">
        <v>#VALUE!</v>
      </c>
      <c r="AI299" s="42" t="e">
        <v>#VALUE!</v>
      </c>
      <c r="AJ299" s="42" t="e">
        <v>#VALUE!</v>
      </c>
      <c r="AK299" s="42" t="e">
        <v>#VALUE!</v>
      </c>
      <c r="AL299" s="42" t="e">
        <v>#VALUE!</v>
      </c>
      <c r="AM299" s="42" t="e">
        <v>#VALUE!</v>
      </c>
      <c r="AN299" s="42" t="e">
        <v>#VALUE!</v>
      </c>
      <c r="AP299" s="51" t="e">
        <f t="shared" si="11"/>
        <v>#VALUE!</v>
      </c>
      <c r="AQ299" s="42" t="e">
        <v>#VALUE!</v>
      </c>
      <c r="AR299" s="42" t="e">
        <v>#VALUE!</v>
      </c>
      <c r="AS299" s="42" t="e">
        <v>#VALUE!</v>
      </c>
      <c r="AT299" s="42" t="e">
        <v>#VALUE!</v>
      </c>
      <c r="AU299" s="42" t="e">
        <v>#VALUE!</v>
      </c>
      <c r="AV299" s="50" t="e">
        <v>#VALUE!</v>
      </c>
      <c r="AW299" s="42" t="e">
        <v>#VALUE!</v>
      </c>
      <c r="AX299" s="42" t="e">
        <v>#VALUE!</v>
      </c>
      <c r="AY299" s="42" t="e">
        <v>#VALUE!</v>
      </c>
      <c r="AZ299" s="42" t="e">
        <v>#VALUE!</v>
      </c>
      <c r="BA299" s="42" t="e">
        <v>#VALUE!</v>
      </c>
      <c r="BB299" s="42" t="e">
        <v>#VALUE!</v>
      </c>
      <c r="BC299" s="42" t="e">
        <v>#VALUE!</v>
      </c>
      <c r="BD299" s="42" t="e">
        <v>#VALUE!</v>
      </c>
      <c r="BE299" s="42" t="e">
        <v>#VALUE!</v>
      </c>
    </row>
    <row r="300" spans="1:57" ht="13.5" customHeight="1" x14ac:dyDescent="0.3">
      <c r="A300" s="94" t="s">
        <v>11</v>
      </c>
      <c r="B300" s="99" t="s">
        <v>313</v>
      </c>
      <c r="C300" s="95">
        <v>7</v>
      </c>
      <c r="D300" s="183" t="s">
        <v>277</v>
      </c>
      <c r="E300" s="38" t="s">
        <v>85</v>
      </c>
      <c r="F300" s="39" t="e">
        <f t="shared" si="25"/>
        <v>#REF!</v>
      </c>
      <c r="H300" s="37" t="e">
        <v>#REF!</v>
      </c>
      <c r="I300" s="37" t="e">
        <v>#REF!</v>
      </c>
      <c r="J300" s="37" t="e">
        <v>#REF!</v>
      </c>
      <c r="K300" s="37" t="e">
        <v>#REF!</v>
      </c>
      <c r="L300" s="37" t="e">
        <v>#REF!</v>
      </c>
      <c r="M300" s="37" t="e">
        <v>#REF!</v>
      </c>
      <c r="N300" s="37" t="e">
        <v>#REF!</v>
      </c>
      <c r="O300" s="37" t="e">
        <v>#REF!</v>
      </c>
      <c r="P300" s="37" t="e">
        <v>#REF!</v>
      </c>
      <c r="Q300" s="37" t="e">
        <v>#REF!</v>
      </c>
      <c r="R300" s="37" t="e">
        <v>#REF!</v>
      </c>
      <c r="S300" s="37" t="e">
        <v>#REF!</v>
      </c>
      <c r="T300" s="37" t="e">
        <v>#REF!</v>
      </c>
      <c r="U300" s="37" t="e">
        <v>#REF!</v>
      </c>
      <c r="V300" s="37" t="e">
        <v>#REF!</v>
      </c>
      <c r="Y300" s="42" t="e">
        <f t="shared" si="10"/>
        <v>#VALUE!</v>
      </c>
      <c r="Z300" s="42" t="e">
        <v>#VALUE!</v>
      </c>
      <c r="AA300" s="42" t="e">
        <v>#VALUE!</v>
      </c>
      <c r="AB300" s="42" t="e">
        <v>#VALUE!</v>
      </c>
      <c r="AC300" s="42" t="e">
        <v>#VALUE!</v>
      </c>
      <c r="AD300" s="42" t="e">
        <v>#VALUE!</v>
      </c>
      <c r="AE300" s="50" t="e">
        <v>#VALUE!</v>
      </c>
      <c r="AF300" s="42" t="e">
        <v>#VALUE!</v>
      </c>
      <c r="AG300" s="42" t="e">
        <v>#VALUE!</v>
      </c>
      <c r="AH300" s="42" t="e">
        <v>#VALUE!</v>
      </c>
      <c r="AI300" s="42" t="e">
        <v>#VALUE!</v>
      </c>
      <c r="AJ300" s="42" t="e">
        <v>#VALUE!</v>
      </c>
      <c r="AK300" s="42" t="e">
        <v>#VALUE!</v>
      </c>
      <c r="AL300" s="42" t="e">
        <v>#VALUE!</v>
      </c>
      <c r="AM300" s="42" t="e">
        <v>#VALUE!</v>
      </c>
      <c r="AN300" s="42" t="e">
        <v>#VALUE!</v>
      </c>
      <c r="AP300" s="51" t="e">
        <f t="shared" si="11"/>
        <v>#VALUE!</v>
      </c>
      <c r="AQ300" s="42" t="e">
        <v>#VALUE!</v>
      </c>
      <c r="AR300" s="42" t="e">
        <v>#VALUE!</v>
      </c>
      <c r="AS300" s="42" t="e">
        <v>#VALUE!</v>
      </c>
      <c r="AT300" s="42" t="e">
        <v>#VALUE!</v>
      </c>
      <c r="AU300" s="42" t="e">
        <v>#VALUE!</v>
      </c>
      <c r="AV300" s="50" t="e">
        <v>#VALUE!</v>
      </c>
      <c r="AW300" s="42" t="e">
        <v>#VALUE!</v>
      </c>
      <c r="AX300" s="42" t="e">
        <v>#VALUE!</v>
      </c>
      <c r="AY300" s="42" t="e">
        <v>#VALUE!</v>
      </c>
      <c r="AZ300" s="42" t="e">
        <v>#VALUE!</v>
      </c>
      <c r="BA300" s="42" t="e">
        <v>#VALUE!</v>
      </c>
      <c r="BB300" s="42" t="e">
        <v>#VALUE!</v>
      </c>
      <c r="BC300" s="42" t="e">
        <v>#VALUE!</v>
      </c>
      <c r="BD300" s="42" t="e">
        <v>#VALUE!</v>
      </c>
      <c r="BE300" s="42" t="e">
        <v>#VALUE!</v>
      </c>
    </row>
    <row r="301" spans="1:57" ht="13.5" customHeight="1" x14ac:dyDescent="0.3">
      <c r="A301" s="94" t="s">
        <v>11</v>
      </c>
      <c r="B301" s="99" t="s">
        <v>313</v>
      </c>
      <c r="C301" s="95">
        <v>8</v>
      </c>
      <c r="D301" s="168" t="s">
        <v>211</v>
      </c>
      <c r="E301" s="38" t="s">
        <v>85</v>
      </c>
      <c r="F301" s="39" t="e">
        <f t="shared" si="25"/>
        <v>#REF!</v>
      </c>
      <c r="H301" s="37" t="e">
        <v>#REF!</v>
      </c>
      <c r="I301" s="37" t="e">
        <v>#REF!</v>
      </c>
      <c r="J301" s="37" t="e">
        <v>#REF!</v>
      </c>
      <c r="K301" s="37" t="e">
        <v>#REF!</v>
      </c>
      <c r="L301" s="37" t="e">
        <v>#REF!</v>
      </c>
      <c r="M301" s="37" t="e">
        <v>#REF!</v>
      </c>
      <c r="N301" s="37" t="e">
        <v>#REF!</v>
      </c>
      <c r="O301" s="37" t="e">
        <v>#REF!</v>
      </c>
      <c r="P301" s="37" t="e">
        <v>#REF!</v>
      </c>
      <c r="Q301" s="37" t="e">
        <v>#REF!</v>
      </c>
      <c r="R301" s="37" t="e">
        <v>#REF!</v>
      </c>
      <c r="S301" s="37" t="e">
        <v>#REF!</v>
      </c>
      <c r="T301" s="37" t="e">
        <v>#REF!</v>
      </c>
      <c r="U301" s="37" t="e">
        <v>#REF!</v>
      </c>
      <c r="V301" s="37" t="e">
        <v>#REF!</v>
      </c>
      <c r="Y301" s="42" t="e">
        <f t="shared" si="10"/>
        <v>#VALUE!</v>
      </c>
      <c r="Z301" s="42" t="e">
        <v>#VALUE!</v>
      </c>
      <c r="AA301" s="42" t="e">
        <v>#VALUE!</v>
      </c>
      <c r="AB301" s="42" t="e">
        <v>#VALUE!</v>
      </c>
      <c r="AC301" s="42" t="e">
        <v>#VALUE!</v>
      </c>
      <c r="AD301" s="42" t="e">
        <v>#VALUE!</v>
      </c>
      <c r="AE301" s="50" t="e">
        <v>#VALUE!</v>
      </c>
      <c r="AF301" s="42" t="e">
        <v>#VALUE!</v>
      </c>
      <c r="AG301" s="42" t="e">
        <v>#VALUE!</v>
      </c>
      <c r="AH301" s="42" t="e">
        <v>#VALUE!</v>
      </c>
      <c r="AI301" s="42" t="e">
        <v>#VALUE!</v>
      </c>
      <c r="AJ301" s="42" t="e">
        <v>#VALUE!</v>
      </c>
      <c r="AK301" s="42" t="e">
        <v>#VALUE!</v>
      </c>
      <c r="AL301" s="42" t="e">
        <v>#VALUE!</v>
      </c>
      <c r="AM301" s="42" t="e">
        <v>#VALUE!</v>
      </c>
      <c r="AN301" s="42" t="e">
        <v>#VALUE!</v>
      </c>
      <c r="AP301" s="51" t="e">
        <f t="shared" si="11"/>
        <v>#VALUE!</v>
      </c>
      <c r="AQ301" s="42" t="e">
        <v>#VALUE!</v>
      </c>
      <c r="AR301" s="42" t="e">
        <v>#VALUE!</v>
      </c>
      <c r="AS301" s="42" t="e">
        <v>#VALUE!</v>
      </c>
      <c r="AT301" s="42" t="e">
        <v>#VALUE!</v>
      </c>
      <c r="AU301" s="42" t="e">
        <v>#VALUE!</v>
      </c>
      <c r="AV301" s="50" t="e">
        <v>#VALUE!</v>
      </c>
      <c r="AW301" s="42" t="e">
        <v>#VALUE!</v>
      </c>
      <c r="AX301" s="42" t="e">
        <v>#VALUE!</v>
      </c>
      <c r="AY301" s="42" t="e">
        <v>#VALUE!</v>
      </c>
      <c r="AZ301" s="42" t="e">
        <v>#VALUE!</v>
      </c>
      <c r="BA301" s="42" t="e">
        <v>#VALUE!</v>
      </c>
      <c r="BB301" s="42" t="e">
        <v>#VALUE!</v>
      </c>
      <c r="BC301" s="42" t="e">
        <v>#VALUE!</v>
      </c>
      <c r="BD301" s="42" t="e">
        <v>#VALUE!</v>
      </c>
      <c r="BE301" s="42" t="e">
        <v>#VALUE!</v>
      </c>
    </row>
    <row r="302" spans="1:57" ht="13.5" customHeight="1" x14ac:dyDescent="0.3">
      <c r="A302" s="94" t="s">
        <v>11</v>
      </c>
      <c r="B302" s="99" t="s">
        <v>313</v>
      </c>
      <c r="C302" s="95">
        <v>9</v>
      </c>
      <c r="D302" s="168" t="s">
        <v>212</v>
      </c>
      <c r="E302" s="38" t="s">
        <v>85</v>
      </c>
      <c r="F302" s="39" t="e">
        <f t="shared" si="25"/>
        <v>#REF!</v>
      </c>
      <c r="H302" s="37" t="e">
        <v>#REF!</v>
      </c>
      <c r="I302" s="37" t="e">
        <v>#REF!</v>
      </c>
      <c r="J302" s="37" t="e">
        <v>#REF!</v>
      </c>
      <c r="K302" s="37" t="e">
        <v>#REF!</v>
      </c>
      <c r="L302" s="37" t="e">
        <v>#REF!</v>
      </c>
      <c r="M302" s="37" t="e">
        <v>#REF!</v>
      </c>
      <c r="N302" s="37" t="e">
        <v>#REF!</v>
      </c>
      <c r="O302" s="37" t="e">
        <v>#REF!</v>
      </c>
      <c r="P302" s="37" t="e">
        <v>#REF!</v>
      </c>
      <c r="Q302" s="37" t="e">
        <v>#REF!</v>
      </c>
      <c r="R302" s="37" t="e">
        <v>#REF!</v>
      </c>
      <c r="S302" s="37" t="e">
        <v>#REF!</v>
      </c>
      <c r="T302" s="37" t="e">
        <v>#REF!</v>
      </c>
      <c r="U302" s="37" t="e">
        <v>#REF!</v>
      </c>
      <c r="V302" s="37" t="e">
        <v>#REF!</v>
      </c>
      <c r="Y302" s="42" t="e">
        <f t="shared" si="10"/>
        <v>#VALUE!</v>
      </c>
      <c r="Z302" s="42" t="e">
        <v>#VALUE!</v>
      </c>
      <c r="AA302" s="42" t="e">
        <v>#VALUE!</v>
      </c>
      <c r="AB302" s="42" t="e">
        <v>#VALUE!</v>
      </c>
      <c r="AC302" s="42" t="e">
        <v>#VALUE!</v>
      </c>
      <c r="AD302" s="42" t="e">
        <v>#VALUE!</v>
      </c>
      <c r="AE302" s="50" t="e">
        <v>#VALUE!</v>
      </c>
      <c r="AF302" s="42" t="e">
        <v>#VALUE!</v>
      </c>
      <c r="AG302" s="42" t="e">
        <v>#VALUE!</v>
      </c>
      <c r="AH302" s="42" t="e">
        <v>#VALUE!</v>
      </c>
      <c r="AI302" s="42" t="e">
        <v>#VALUE!</v>
      </c>
      <c r="AJ302" s="42" t="e">
        <v>#VALUE!</v>
      </c>
      <c r="AK302" s="42" t="e">
        <v>#VALUE!</v>
      </c>
      <c r="AL302" s="42" t="e">
        <v>#VALUE!</v>
      </c>
      <c r="AM302" s="42" t="e">
        <v>#VALUE!</v>
      </c>
      <c r="AN302" s="42" t="e">
        <v>#VALUE!</v>
      </c>
      <c r="AP302" s="51" t="e">
        <f t="shared" si="11"/>
        <v>#VALUE!</v>
      </c>
      <c r="AQ302" s="42" t="e">
        <v>#VALUE!</v>
      </c>
      <c r="AR302" s="42" t="e">
        <v>#VALUE!</v>
      </c>
      <c r="AS302" s="42" t="e">
        <v>#VALUE!</v>
      </c>
      <c r="AT302" s="42" t="e">
        <v>#VALUE!</v>
      </c>
      <c r="AU302" s="42" t="e">
        <v>#VALUE!</v>
      </c>
      <c r="AV302" s="50" t="e">
        <v>#VALUE!</v>
      </c>
      <c r="AW302" s="42" t="e">
        <v>#VALUE!</v>
      </c>
      <c r="AX302" s="42" t="e">
        <v>#VALUE!</v>
      </c>
      <c r="AY302" s="42" t="e">
        <v>#VALUE!</v>
      </c>
      <c r="AZ302" s="42" t="e">
        <v>#VALUE!</v>
      </c>
      <c r="BA302" s="42" t="e">
        <v>#VALUE!</v>
      </c>
      <c r="BB302" s="42" t="e">
        <v>#VALUE!</v>
      </c>
      <c r="BC302" s="42" t="e">
        <v>#VALUE!</v>
      </c>
      <c r="BD302" s="42" t="e">
        <v>#VALUE!</v>
      </c>
      <c r="BE302" s="42" t="e">
        <v>#VALUE!</v>
      </c>
    </row>
    <row r="303" spans="1:57" ht="13.5" customHeight="1" x14ac:dyDescent="0.3">
      <c r="A303" s="94" t="s">
        <v>11</v>
      </c>
      <c r="B303" s="99" t="s">
        <v>313</v>
      </c>
      <c r="C303" s="95">
        <v>10</v>
      </c>
      <c r="D303" s="160" t="s">
        <v>311</v>
      </c>
      <c r="E303" s="38" t="s">
        <v>85</v>
      </c>
      <c r="F303" s="39" t="e">
        <f t="shared" si="25"/>
        <v>#REF!</v>
      </c>
      <c r="H303" s="37" t="e">
        <v>#REF!</v>
      </c>
      <c r="I303" s="37" t="e">
        <v>#REF!</v>
      </c>
      <c r="J303" s="37" t="e">
        <v>#REF!</v>
      </c>
      <c r="K303" s="37" t="e">
        <v>#REF!</v>
      </c>
      <c r="L303" s="37" t="e">
        <v>#REF!</v>
      </c>
      <c r="M303" s="37" t="e">
        <v>#REF!</v>
      </c>
      <c r="N303" s="37" t="e">
        <v>#REF!</v>
      </c>
      <c r="O303" s="37" t="e">
        <v>#REF!</v>
      </c>
      <c r="P303" s="37" t="e">
        <v>#REF!</v>
      </c>
      <c r="Q303" s="37" t="e">
        <v>#REF!</v>
      </c>
      <c r="R303" s="37" t="e">
        <v>#REF!</v>
      </c>
      <c r="S303" s="37" t="e">
        <v>#REF!</v>
      </c>
      <c r="T303" s="37" t="e">
        <v>#REF!</v>
      </c>
      <c r="U303" s="37" t="e">
        <v>#REF!</v>
      </c>
      <c r="V303" s="37" t="e">
        <v>#REF!</v>
      </c>
      <c r="Y303" s="42" t="e">
        <f t="shared" si="10"/>
        <v>#VALUE!</v>
      </c>
      <c r="Z303" s="42" t="e">
        <v>#VALUE!</v>
      </c>
      <c r="AA303" s="42" t="e">
        <v>#VALUE!</v>
      </c>
      <c r="AB303" s="42" t="e">
        <v>#VALUE!</v>
      </c>
      <c r="AC303" s="42" t="e">
        <v>#VALUE!</v>
      </c>
      <c r="AD303" s="42" t="e">
        <v>#VALUE!</v>
      </c>
      <c r="AE303" s="50" t="e">
        <v>#VALUE!</v>
      </c>
      <c r="AF303" s="42" t="e">
        <v>#VALUE!</v>
      </c>
      <c r="AG303" s="42" t="e">
        <v>#VALUE!</v>
      </c>
      <c r="AH303" s="42" t="e">
        <v>#VALUE!</v>
      </c>
      <c r="AI303" s="42" t="e">
        <v>#VALUE!</v>
      </c>
      <c r="AJ303" s="42" t="e">
        <v>#VALUE!</v>
      </c>
      <c r="AK303" s="42" t="e">
        <v>#VALUE!</v>
      </c>
      <c r="AL303" s="42" t="e">
        <v>#VALUE!</v>
      </c>
      <c r="AM303" s="42" t="e">
        <v>#VALUE!</v>
      </c>
      <c r="AN303" s="42" t="e">
        <v>#VALUE!</v>
      </c>
      <c r="AP303" s="51" t="e">
        <f t="shared" si="11"/>
        <v>#VALUE!</v>
      </c>
      <c r="AQ303" s="42" t="e">
        <v>#VALUE!</v>
      </c>
      <c r="AR303" s="42" t="e">
        <v>#VALUE!</v>
      </c>
      <c r="AS303" s="42" t="e">
        <v>#VALUE!</v>
      </c>
      <c r="AT303" s="42" t="e">
        <v>#VALUE!</v>
      </c>
      <c r="AU303" s="42" t="e">
        <v>#VALUE!</v>
      </c>
      <c r="AV303" s="50" t="e">
        <v>#VALUE!</v>
      </c>
      <c r="AW303" s="42" t="e">
        <v>#VALUE!</v>
      </c>
      <c r="AX303" s="42" t="e">
        <v>#VALUE!</v>
      </c>
      <c r="AY303" s="42" t="e">
        <v>#VALUE!</v>
      </c>
      <c r="AZ303" s="42" t="e">
        <v>#VALUE!</v>
      </c>
      <c r="BA303" s="42" t="e">
        <v>#VALUE!</v>
      </c>
      <c r="BB303" s="42" t="e">
        <v>#VALUE!</v>
      </c>
      <c r="BC303" s="42" t="e">
        <v>#VALUE!</v>
      </c>
      <c r="BD303" s="42" t="e">
        <v>#VALUE!</v>
      </c>
      <c r="BE303" s="42" t="e">
        <v>#VALUE!</v>
      </c>
    </row>
    <row r="304" spans="1:57" ht="13.5" customHeight="1" x14ac:dyDescent="0.3">
      <c r="A304" s="94" t="s">
        <v>11</v>
      </c>
      <c r="B304" s="99" t="s">
        <v>313</v>
      </c>
      <c r="C304" s="95">
        <v>11</v>
      </c>
      <c r="D304" s="160" t="s">
        <v>277</v>
      </c>
      <c r="E304" s="38" t="s">
        <v>85</v>
      </c>
      <c r="F304" s="39" t="e">
        <f t="shared" si="25"/>
        <v>#REF!</v>
      </c>
      <c r="H304" s="37" t="e">
        <v>#REF!</v>
      </c>
      <c r="I304" s="37" t="e">
        <v>#REF!</v>
      </c>
      <c r="J304" s="37" t="e">
        <v>#REF!</v>
      </c>
      <c r="K304" s="37" t="e">
        <v>#REF!</v>
      </c>
      <c r="L304" s="37" t="e">
        <v>#REF!</v>
      </c>
      <c r="M304" s="37" t="e">
        <v>#REF!</v>
      </c>
      <c r="N304" s="37" t="e">
        <v>#REF!</v>
      </c>
      <c r="O304" s="37" t="e">
        <v>#REF!</v>
      </c>
      <c r="P304" s="37" t="e">
        <v>#REF!</v>
      </c>
      <c r="Q304" s="37" t="e">
        <v>#REF!</v>
      </c>
      <c r="R304" s="37" t="e">
        <v>#REF!</v>
      </c>
      <c r="S304" s="37" t="e">
        <v>#REF!</v>
      </c>
      <c r="T304" s="37" t="e">
        <v>#REF!</v>
      </c>
      <c r="U304" s="37" t="e">
        <v>#REF!</v>
      </c>
      <c r="V304" s="37" t="e">
        <v>#REF!</v>
      </c>
      <c r="Y304" s="42" t="e">
        <f t="shared" si="10"/>
        <v>#VALUE!</v>
      </c>
      <c r="Z304" s="42" t="e">
        <v>#VALUE!</v>
      </c>
      <c r="AA304" s="42" t="e">
        <v>#VALUE!</v>
      </c>
      <c r="AB304" s="42" t="e">
        <v>#VALUE!</v>
      </c>
      <c r="AC304" s="42" t="e">
        <v>#VALUE!</v>
      </c>
      <c r="AD304" s="42" t="e">
        <v>#VALUE!</v>
      </c>
      <c r="AE304" s="50" t="e">
        <v>#VALUE!</v>
      </c>
      <c r="AF304" s="42" t="e">
        <v>#VALUE!</v>
      </c>
      <c r="AG304" s="42" t="e">
        <v>#VALUE!</v>
      </c>
      <c r="AH304" s="42" t="e">
        <v>#VALUE!</v>
      </c>
      <c r="AI304" s="42" t="e">
        <v>#VALUE!</v>
      </c>
      <c r="AJ304" s="42" t="e">
        <v>#VALUE!</v>
      </c>
      <c r="AK304" s="42" t="e">
        <v>#VALUE!</v>
      </c>
      <c r="AL304" s="42" t="e">
        <v>#VALUE!</v>
      </c>
      <c r="AM304" s="42" t="e">
        <v>#VALUE!</v>
      </c>
      <c r="AN304" s="42" t="e">
        <v>#VALUE!</v>
      </c>
      <c r="AP304" s="51" t="e">
        <f t="shared" si="11"/>
        <v>#VALUE!</v>
      </c>
      <c r="AQ304" s="42" t="e">
        <v>#VALUE!</v>
      </c>
      <c r="AR304" s="42" t="e">
        <v>#VALUE!</v>
      </c>
      <c r="AS304" s="42" t="e">
        <v>#VALUE!</v>
      </c>
      <c r="AT304" s="42" t="e">
        <v>#VALUE!</v>
      </c>
      <c r="AU304" s="42" t="e">
        <v>#VALUE!</v>
      </c>
      <c r="AV304" s="50" t="e">
        <v>#VALUE!</v>
      </c>
      <c r="AW304" s="42" t="e">
        <v>#VALUE!</v>
      </c>
      <c r="AX304" s="42" t="e">
        <v>#VALUE!</v>
      </c>
      <c r="AY304" s="42" t="e">
        <v>#VALUE!</v>
      </c>
      <c r="AZ304" s="42" t="e">
        <v>#VALUE!</v>
      </c>
      <c r="BA304" s="42" t="e">
        <v>#VALUE!</v>
      </c>
      <c r="BB304" s="42" t="e">
        <v>#VALUE!</v>
      </c>
      <c r="BC304" s="42" t="e">
        <v>#VALUE!</v>
      </c>
      <c r="BD304" s="42" t="e">
        <v>#VALUE!</v>
      </c>
      <c r="BE304" s="42" t="e">
        <v>#VALUE!</v>
      </c>
    </row>
    <row r="305" spans="1:57" ht="13.5" customHeight="1" x14ac:dyDescent="0.3">
      <c r="A305" s="94" t="s">
        <v>11</v>
      </c>
      <c r="B305" s="99" t="s">
        <v>313</v>
      </c>
      <c r="C305" s="95">
        <v>12</v>
      </c>
      <c r="D305" s="427" t="s">
        <v>394</v>
      </c>
      <c r="E305" s="38" t="s">
        <v>85</v>
      </c>
      <c r="F305" s="39" t="e">
        <f t="shared" si="25"/>
        <v>#REF!</v>
      </c>
      <c r="H305" s="37" t="e">
        <v>#REF!</v>
      </c>
      <c r="I305" s="37" t="e">
        <v>#REF!</v>
      </c>
      <c r="J305" s="37" t="e">
        <v>#REF!</v>
      </c>
      <c r="K305" s="37" t="e">
        <v>#REF!</v>
      </c>
      <c r="L305" s="37" t="e">
        <v>#REF!</v>
      </c>
      <c r="M305" s="37" t="e">
        <v>#REF!</v>
      </c>
      <c r="N305" s="37" t="e">
        <v>#REF!</v>
      </c>
      <c r="O305" s="37" t="e">
        <v>#REF!</v>
      </c>
      <c r="P305" s="37" t="e">
        <v>#REF!</v>
      </c>
      <c r="Q305" s="37" t="e">
        <v>#REF!</v>
      </c>
      <c r="R305" s="37" t="e">
        <v>#REF!</v>
      </c>
      <c r="S305" s="37" t="e">
        <v>#REF!</v>
      </c>
      <c r="T305" s="37" t="e">
        <v>#REF!</v>
      </c>
      <c r="U305" s="37" t="e">
        <v>#REF!</v>
      </c>
      <c r="V305" s="37" t="e">
        <v>#REF!</v>
      </c>
      <c r="Y305" s="42" t="e">
        <f t="shared" si="10"/>
        <v>#VALUE!</v>
      </c>
      <c r="Z305" s="42" t="e">
        <v>#VALUE!</v>
      </c>
      <c r="AA305" s="42" t="e">
        <v>#VALUE!</v>
      </c>
      <c r="AB305" s="42" t="e">
        <v>#VALUE!</v>
      </c>
      <c r="AC305" s="42" t="e">
        <v>#VALUE!</v>
      </c>
      <c r="AD305" s="42" t="e">
        <v>#VALUE!</v>
      </c>
      <c r="AE305" s="50" t="e">
        <v>#VALUE!</v>
      </c>
      <c r="AF305" s="42" t="e">
        <v>#VALUE!</v>
      </c>
      <c r="AG305" s="42" t="e">
        <v>#VALUE!</v>
      </c>
      <c r="AH305" s="42" t="e">
        <v>#VALUE!</v>
      </c>
      <c r="AI305" s="42" t="e">
        <v>#VALUE!</v>
      </c>
      <c r="AJ305" s="42" t="e">
        <v>#VALUE!</v>
      </c>
      <c r="AK305" s="42" t="e">
        <v>#VALUE!</v>
      </c>
      <c r="AL305" s="42" t="e">
        <v>#VALUE!</v>
      </c>
      <c r="AM305" s="42" t="e">
        <v>#VALUE!</v>
      </c>
      <c r="AN305" s="42" t="e">
        <v>#VALUE!</v>
      </c>
      <c r="AP305" s="51" t="e">
        <f t="shared" si="11"/>
        <v>#VALUE!</v>
      </c>
      <c r="AQ305" s="42" t="e">
        <v>#VALUE!</v>
      </c>
      <c r="AR305" s="42" t="e">
        <v>#VALUE!</v>
      </c>
      <c r="AS305" s="42" t="e">
        <v>#VALUE!</v>
      </c>
      <c r="AT305" s="42" t="e">
        <v>#VALUE!</v>
      </c>
      <c r="AU305" s="42" t="e">
        <v>#VALUE!</v>
      </c>
      <c r="AV305" s="50" t="e">
        <v>#VALUE!</v>
      </c>
      <c r="AW305" s="42" t="e">
        <v>#VALUE!</v>
      </c>
      <c r="AX305" s="42" t="e">
        <v>#VALUE!</v>
      </c>
      <c r="AY305" s="42" t="e">
        <v>#VALUE!</v>
      </c>
      <c r="AZ305" s="42" t="e">
        <v>#VALUE!</v>
      </c>
      <c r="BA305" s="42" t="e">
        <v>#VALUE!</v>
      </c>
      <c r="BB305" s="42" t="e">
        <v>#VALUE!</v>
      </c>
      <c r="BC305" s="42" t="e">
        <v>#VALUE!</v>
      </c>
      <c r="BD305" s="42" t="e">
        <v>#VALUE!</v>
      </c>
      <c r="BE305" s="42" t="e">
        <v>#VALUE!</v>
      </c>
    </row>
    <row r="306" spans="1:57" ht="13.5" customHeight="1" x14ac:dyDescent="0.3">
      <c r="A306" s="94" t="s">
        <v>11</v>
      </c>
      <c r="B306" s="99" t="s">
        <v>313</v>
      </c>
      <c r="C306" s="95">
        <v>13</v>
      </c>
      <c r="D306" s="159"/>
      <c r="E306" s="38" t="s">
        <v>85</v>
      </c>
      <c r="F306" s="39" t="e">
        <f t="shared" si="25"/>
        <v>#REF!</v>
      </c>
      <c r="H306" s="37" t="e">
        <v>#REF!</v>
      </c>
      <c r="I306" s="37" t="e">
        <v>#REF!</v>
      </c>
      <c r="J306" s="37" t="e">
        <v>#REF!</v>
      </c>
      <c r="K306" s="37" t="e">
        <v>#REF!</v>
      </c>
      <c r="L306" s="37" t="e">
        <v>#REF!</v>
      </c>
      <c r="M306" s="37" t="e">
        <v>#REF!</v>
      </c>
      <c r="N306" s="37" t="e">
        <v>#REF!</v>
      </c>
      <c r="O306" s="37" t="e">
        <v>#REF!</v>
      </c>
      <c r="P306" s="37" t="e">
        <v>#REF!</v>
      </c>
      <c r="Q306" s="37" t="e">
        <v>#REF!</v>
      </c>
      <c r="R306" s="37" t="e">
        <v>#REF!</v>
      </c>
      <c r="S306" s="37" t="e">
        <v>#REF!</v>
      </c>
      <c r="T306" s="37" t="e">
        <v>#REF!</v>
      </c>
      <c r="U306" s="37" t="e">
        <v>#REF!</v>
      </c>
      <c r="V306" s="37" t="e">
        <v>#REF!</v>
      </c>
      <c r="Y306" s="42" t="e">
        <f t="shared" si="10"/>
        <v>#VALUE!</v>
      </c>
      <c r="Z306" s="42" t="e">
        <v>#VALUE!</v>
      </c>
      <c r="AA306" s="42" t="e">
        <v>#VALUE!</v>
      </c>
      <c r="AB306" s="42" t="e">
        <v>#VALUE!</v>
      </c>
      <c r="AC306" s="42" t="e">
        <v>#VALUE!</v>
      </c>
      <c r="AD306" s="42" t="e">
        <v>#VALUE!</v>
      </c>
      <c r="AE306" s="50" t="e">
        <v>#VALUE!</v>
      </c>
      <c r="AF306" s="42" t="e">
        <v>#VALUE!</v>
      </c>
      <c r="AG306" s="42" t="e">
        <v>#VALUE!</v>
      </c>
      <c r="AH306" s="42" t="e">
        <v>#VALUE!</v>
      </c>
      <c r="AI306" s="42" t="e">
        <v>#VALUE!</v>
      </c>
      <c r="AJ306" s="42" t="e">
        <v>#VALUE!</v>
      </c>
      <c r="AK306" s="42" t="e">
        <v>#VALUE!</v>
      </c>
      <c r="AL306" s="42" t="e">
        <v>#VALUE!</v>
      </c>
      <c r="AM306" s="42" t="e">
        <v>#VALUE!</v>
      </c>
      <c r="AN306" s="42" t="e">
        <v>#VALUE!</v>
      </c>
      <c r="AP306" s="51" t="e">
        <f t="shared" si="11"/>
        <v>#VALUE!</v>
      </c>
      <c r="AQ306" s="42" t="e">
        <v>#VALUE!</v>
      </c>
      <c r="AR306" s="42" t="e">
        <v>#VALUE!</v>
      </c>
      <c r="AS306" s="42" t="e">
        <v>#VALUE!</v>
      </c>
      <c r="AT306" s="42" t="e">
        <v>#VALUE!</v>
      </c>
      <c r="AU306" s="42" t="e">
        <v>#VALUE!</v>
      </c>
      <c r="AV306" s="50" t="e">
        <v>#VALUE!</v>
      </c>
      <c r="AW306" s="42" t="e">
        <v>#VALUE!</v>
      </c>
      <c r="AX306" s="42" t="e">
        <v>#VALUE!</v>
      </c>
      <c r="AY306" s="42" t="e">
        <v>#VALUE!</v>
      </c>
      <c r="AZ306" s="42" t="e">
        <v>#VALUE!</v>
      </c>
      <c r="BA306" s="42" t="e">
        <v>#VALUE!</v>
      </c>
      <c r="BB306" s="42" t="e">
        <v>#VALUE!</v>
      </c>
      <c r="BC306" s="42" t="e">
        <v>#VALUE!</v>
      </c>
      <c r="BD306" s="42" t="e">
        <v>#VALUE!</v>
      </c>
      <c r="BE306" s="42" t="e">
        <v>#VALUE!</v>
      </c>
    </row>
    <row r="307" spans="1:57" ht="13.5" customHeight="1" x14ac:dyDescent="0.3">
      <c r="A307" s="94" t="s">
        <v>11</v>
      </c>
      <c r="B307" s="99" t="s">
        <v>313</v>
      </c>
      <c r="C307" s="95">
        <v>14</v>
      </c>
      <c r="D307" s="159" t="s">
        <v>87</v>
      </c>
      <c r="E307" s="38" t="s">
        <v>85</v>
      </c>
      <c r="F307" s="39" t="e">
        <f t="shared" si="25"/>
        <v>#REF!</v>
      </c>
      <c r="H307" s="37" t="e">
        <v>#REF!</v>
      </c>
      <c r="I307" s="37" t="e">
        <v>#REF!</v>
      </c>
      <c r="J307" s="37" t="e">
        <v>#REF!</v>
      </c>
      <c r="K307" s="37" t="e">
        <v>#REF!</v>
      </c>
      <c r="L307" s="37" t="e">
        <v>#REF!</v>
      </c>
      <c r="M307" s="37" t="e">
        <v>#REF!</v>
      </c>
      <c r="N307" s="37" t="e">
        <v>#REF!</v>
      </c>
      <c r="O307" s="37" t="e">
        <v>#REF!</v>
      </c>
      <c r="P307" s="37" t="e">
        <v>#REF!</v>
      </c>
      <c r="Q307" s="37" t="e">
        <v>#REF!</v>
      </c>
      <c r="R307" s="37" t="e">
        <v>#REF!</v>
      </c>
      <c r="S307" s="37" t="e">
        <v>#REF!</v>
      </c>
      <c r="T307" s="37" t="e">
        <v>#REF!</v>
      </c>
      <c r="U307" s="37" t="e">
        <v>#REF!</v>
      </c>
      <c r="V307" s="37" t="e">
        <v>#REF!</v>
      </c>
      <c r="Y307" s="42" t="e">
        <f t="shared" si="10"/>
        <v>#VALUE!</v>
      </c>
      <c r="Z307" s="42" t="e">
        <v>#VALUE!</v>
      </c>
      <c r="AA307" s="42" t="e">
        <v>#VALUE!</v>
      </c>
      <c r="AB307" s="42" t="e">
        <v>#VALUE!</v>
      </c>
      <c r="AC307" s="42" t="e">
        <v>#VALUE!</v>
      </c>
      <c r="AD307" s="42" t="e">
        <v>#VALUE!</v>
      </c>
      <c r="AE307" s="50" t="e">
        <v>#VALUE!</v>
      </c>
      <c r="AF307" s="42" t="e">
        <v>#VALUE!</v>
      </c>
      <c r="AG307" s="42" t="e">
        <v>#VALUE!</v>
      </c>
      <c r="AH307" s="42" t="e">
        <v>#VALUE!</v>
      </c>
      <c r="AI307" s="42" t="e">
        <v>#VALUE!</v>
      </c>
      <c r="AJ307" s="42" t="e">
        <v>#VALUE!</v>
      </c>
      <c r="AK307" s="42" t="e">
        <v>#VALUE!</v>
      </c>
      <c r="AL307" s="42" t="e">
        <v>#VALUE!</v>
      </c>
      <c r="AM307" s="42" t="e">
        <v>#VALUE!</v>
      </c>
      <c r="AN307" s="42" t="e">
        <v>#VALUE!</v>
      </c>
      <c r="AP307" s="51" t="e">
        <f t="shared" si="11"/>
        <v>#VALUE!</v>
      </c>
      <c r="AQ307" s="42" t="e">
        <v>#VALUE!</v>
      </c>
      <c r="AR307" s="42" t="e">
        <v>#VALUE!</v>
      </c>
      <c r="AS307" s="42" t="e">
        <v>#VALUE!</v>
      </c>
      <c r="AT307" s="42" t="e">
        <v>#VALUE!</v>
      </c>
      <c r="AU307" s="42" t="e">
        <v>#VALUE!</v>
      </c>
      <c r="AV307" s="50" t="e">
        <v>#VALUE!</v>
      </c>
      <c r="AW307" s="42" t="e">
        <v>#VALUE!</v>
      </c>
      <c r="AX307" s="42" t="e">
        <v>#VALUE!</v>
      </c>
      <c r="AY307" s="42" t="e">
        <v>#VALUE!</v>
      </c>
      <c r="AZ307" s="42" t="e">
        <v>#VALUE!</v>
      </c>
      <c r="BA307" s="42" t="e">
        <v>#VALUE!</v>
      </c>
      <c r="BB307" s="42" t="e">
        <v>#VALUE!</v>
      </c>
      <c r="BC307" s="42" t="e">
        <v>#VALUE!</v>
      </c>
      <c r="BD307" s="42" t="e">
        <v>#VALUE!</v>
      </c>
      <c r="BE307" s="42" t="e">
        <v>#VALUE!</v>
      </c>
    </row>
    <row r="308" spans="1:57" ht="13.5" customHeight="1" x14ac:dyDescent="0.3">
      <c r="A308" s="94"/>
      <c r="B308" s="101"/>
      <c r="C308" s="93"/>
      <c r="D308" s="159"/>
      <c r="H308" s="37" t="e">
        <v>#REF!</v>
      </c>
      <c r="I308" s="37" t="e">
        <v>#REF!</v>
      </c>
      <c r="J308" s="37" t="e">
        <v>#REF!</v>
      </c>
      <c r="K308" s="37" t="e">
        <v>#REF!</v>
      </c>
      <c r="L308" s="37" t="e">
        <v>#REF!</v>
      </c>
      <c r="M308" s="37" t="e">
        <v>#REF!</v>
      </c>
      <c r="N308" s="37" t="e">
        <v>#REF!</v>
      </c>
      <c r="O308" s="37" t="e">
        <v>#REF!</v>
      </c>
      <c r="P308" s="37" t="e">
        <v>#REF!</v>
      </c>
      <c r="Q308" s="37" t="e">
        <v>#REF!</v>
      </c>
      <c r="R308" s="37" t="e">
        <v>#REF!</v>
      </c>
      <c r="S308" s="37" t="e">
        <v>#REF!</v>
      </c>
      <c r="T308" s="37" t="e">
        <v>#REF!</v>
      </c>
      <c r="U308" s="37" t="e">
        <v>#REF!</v>
      </c>
      <c r="V308" s="37" t="e">
        <v>#REF!</v>
      </c>
      <c r="Y308" s="42" t="e">
        <f t="shared" si="10"/>
        <v>#VALUE!</v>
      </c>
      <c r="Z308" s="42" t="e">
        <v>#VALUE!</v>
      </c>
      <c r="AA308" s="42" t="e">
        <v>#VALUE!</v>
      </c>
      <c r="AB308" s="42" t="e">
        <v>#VALUE!</v>
      </c>
      <c r="AC308" s="42" t="e">
        <v>#VALUE!</v>
      </c>
      <c r="AD308" s="42" t="e">
        <v>#VALUE!</v>
      </c>
      <c r="AE308" s="50" t="e">
        <v>#VALUE!</v>
      </c>
      <c r="AF308" s="42" t="e">
        <v>#VALUE!</v>
      </c>
      <c r="AG308" s="42" t="e">
        <v>#VALUE!</v>
      </c>
      <c r="AH308" s="42" t="e">
        <v>#VALUE!</v>
      </c>
      <c r="AI308" s="42" t="e">
        <v>#VALUE!</v>
      </c>
      <c r="AJ308" s="42" t="e">
        <v>#VALUE!</v>
      </c>
      <c r="AK308" s="42" t="e">
        <v>#VALUE!</v>
      </c>
      <c r="AL308" s="42" t="e">
        <v>#VALUE!</v>
      </c>
      <c r="AM308" s="42" t="e">
        <v>#VALUE!</v>
      </c>
      <c r="AN308" s="42" t="e">
        <v>#VALUE!</v>
      </c>
      <c r="AP308" s="51" t="e">
        <f t="shared" si="11"/>
        <v>#VALUE!</v>
      </c>
      <c r="AQ308" s="42" t="e">
        <v>#VALUE!</v>
      </c>
      <c r="AR308" s="42" t="e">
        <v>#VALUE!</v>
      </c>
      <c r="AS308" s="42" t="e">
        <v>#VALUE!</v>
      </c>
      <c r="AT308" s="42" t="e">
        <v>#VALUE!</v>
      </c>
      <c r="AU308" s="42" t="e">
        <v>#VALUE!</v>
      </c>
      <c r="AV308" s="50" t="e">
        <v>#VALUE!</v>
      </c>
      <c r="AW308" s="42" t="e">
        <v>#VALUE!</v>
      </c>
      <c r="AX308" s="42" t="e">
        <v>#VALUE!</v>
      </c>
      <c r="AY308" s="42" t="e">
        <v>#VALUE!</v>
      </c>
      <c r="AZ308" s="42" t="e">
        <v>#VALUE!</v>
      </c>
      <c r="BA308" s="42" t="e">
        <v>#VALUE!</v>
      </c>
      <c r="BB308" s="42" t="e">
        <v>#VALUE!</v>
      </c>
      <c r="BC308" s="42" t="e">
        <v>#VALUE!</v>
      </c>
      <c r="BD308" s="42" t="e">
        <v>#VALUE!</v>
      </c>
      <c r="BE308" s="42" t="e">
        <v>#VALUE!</v>
      </c>
    </row>
    <row r="309" spans="1:57" ht="13.5" customHeight="1" x14ac:dyDescent="0.3">
      <c r="A309" s="98" t="s">
        <v>11</v>
      </c>
      <c r="B309" s="99" t="s">
        <v>18</v>
      </c>
      <c r="C309" s="93"/>
      <c r="D309" s="159" t="s">
        <v>87</v>
      </c>
      <c r="E309" s="38" t="s">
        <v>85</v>
      </c>
      <c r="F309" s="39" t="e">
        <f t="shared" ref="F309:F323" si="26">SUM(H309:V309)</f>
        <v>#REF!</v>
      </c>
      <c r="H309" s="37" t="e">
        <v>#REF!</v>
      </c>
      <c r="I309" s="37" t="e">
        <v>#REF!</v>
      </c>
      <c r="J309" s="37" t="e">
        <v>#REF!</v>
      </c>
      <c r="K309" s="37" t="e">
        <v>#REF!</v>
      </c>
      <c r="L309" s="37" t="e">
        <v>#REF!</v>
      </c>
      <c r="M309" s="37" t="e">
        <v>#REF!</v>
      </c>
      <c r="N309" s="37" t="e">
        <v>#REF!</v>
      </c>
      <c r="O309" s="37" t="e">
        <v>#REF!</v>
      </c>
      <c r="P309" s="37" t="e">
        <v>#REF!</v>
      </c>
      <c r="Q309" s="37" t="e">
        <v>#REF!</v>
      </c>
      <c r="R309" s="37" t="e">
        <v>#REF!</v>
      </c>
      <c r="S309" s="37" t="e">
        <v>#REF!</v>
      </c>
      <c r="T309" s="37" t="e">
        <v>#REF!</v>
      </c>
      <c r="U309" s="37" t="e">
        <v>#REF!</v>
      </c>
      <c r="V309" s="37" t="e">
        <v>#REF!</v>
      </c>
      <c r="Y309" s="42" t="e">
        <f t="shared" si="10"/>
        <v>#VALUE!</v>
      </c>
      <c r="Z309" s="42" t="e">
        <v>#VALUE!</v>
      </c>
      <c r="AA309" s="42" t="e">
        <v>#VALUE!</v>
      </c>
      <c r="AB309" s="42" t="e">
        <v>#VALUE!</v>
      </c>
      <c r="AC309" s="42" t="e">
        <v>#VALUE!</v>
      </c>
      <c r="AD309" s="42" t="e">
        <v>#VALUE!</v>
      </c>
      <c r="AE309" s="50" t="e">
        <v>#VALUE!</v>
      </c>
      <c r="AF309" s="42" t="e">
        <v>#VALUE!</v>
      </c>
      <c r="AG309" s="42" t="e">
        <v>#VALUE!</v>
      </c>
      <c r="AH309" s="42" t="e">
        <v>#VALUE!</v>
      </c>
      <c r="AI309" s="42" t="e">
        <v>#VALUE!</v>
      </c>
      <c r="AJ309" s="42" t="e">
        <v>#VALUE!</v>
      </c>
      <c r="AK309" s="42" t="e">
        <v>#VALUE!</v>
      </c>
      <c r="AL309" s="42" t="e">
        <v>#VALUE!</v>
      </c>
      <c r="AM309" s="42" t="e">
        <v>#VALUE!</v>
      </c>
      <c r="AN309" s="42" t="e">
        <v>#VALUE!</v>
      </c>
      <c r="AP309" s="51" t="e">
        <f t="shared" si="11"/>
        <v>#VALUE!</v>
      </c>
      <c r="AQ309" s="42" t="e">
        <v>#VALUE!</v>
      </c>
      <c r="AR309" s="42" t="e">
        <v>#VALUE!</v>
      </c>
      <c r="AS309" s="42" t="e">
        <v>#VALUE!</v>
      </c>
      <c r="AT309" s="42" t="e">
        <v>#VALUE!</v>
      </c>
      <c r="AU309" s="42" t="e">
        <v>#VALUE!</v>
      </c>
      <c r="AV309" s="50" t="e">
        <v>#VALUE!</v>
      </c>
      <c r="AW309" s="42" t="e">
        <v>#VALUE!</v>
      </c>
      <c r="AX309" s="42" t="e">
        <v>#VALUE!</v>
      </c>
      <c r="AY309" s="42" t="e">
        <v>#VALUE!</v>
      </c>
      <c r="AZ309" s="42" t="e">
        <v>#VALUE!</v>
      </c>
      <c r="BA309" s="42" t="e">
        <v>#VALUE!</v>
      </c>
      <c r="BB309" s="42" t="e">
        <v>#VALUE!</v>
      </c>
      <c r="BC309" s="42" t="e">
        <v>#VALUE!</v>
      </c>
      <c r="BD309" s="42" t="e">
        <v>#VALUE!</v>
      </c>
      <c r="BE309" s="42" t="e">
        <v>#VALUE!</v>
      </c>
    </row>
    <row r="310" spans="1:57" ht="13.5" customHeight="1" x14ac:dyDescent="0.3">
      <c r="A310" s="94" t="s">
        <v>11</v>
      </c>
      <c r="B310" s="101" t="s">
        <v>18</v>
      </c>
      <c r="C310" s="95">
        <v>1</v>
      </c>
      <c r="D310" s="427" t="s">
        <v>138</v>
      </c>
      <c r="E310" s="38" t="s">
        <v>85</v>
      </c>
      <c r="F310" s="39" t="e">
        <f t="shared" si="26"/>
        <v>#REF!</v>
      </c>
      <c r="H310" s="37" t="e">
        <v>#REF!</v>
      </c>
      <c r="I310" s="37" t="e">
        <v>#REF!</v>
      </c>
      <c r="J310" s="37" t="e">
        <v>#REF!</v>
      </c>
      <c r="K310" s="37" t="e">
        <v>#REF!</v>
      </c>
      <c r="L310" s="37" t="e">
        <v>#REF!</v>
      </c>
      <c r="M310" s="37" t="e">
        <v>#REF!</v>
      </c>
      <c r="N310" s="37" t="e">
        <v>#REF!</v>
      </c>
      <c r="O310" s="37" t="e">
        <v>#REF!</v>
      </c>
      <c r="P310" s="37" t="e">
        <v>#REF!</v>
      </c>
      <c r="Q310" s="37" t="e">
        <v>#REF!</v>
      </c>
      <c r="R310" s="37" t="e">
        <v>#REF!</v>
      </c>
      <c r="S310" s="37" t="e">
        <v>#REF!</v>
      </c>
      <c r="T310" s="37" t="e">
        <v>#REF!</v>
      </c>
      <c r="U310" s="37" t="e">
        <v>#REF!</v>
      </c>
      <c r="V310" s="37" t="e">
        <v>#REF!</v>
      </c>
      <c r="Y310" s="42" t="e">
        <f t="shared" si="10"/>
        <v>#VALUE!</v>
      </c>
      <c r="Z310" s="42" t="e">
        <v>#VALUE!</v>
      </c>
      <c r="AA310" s="42" t="e">
        <v>#VALUE!</v>
      </c>
      <c r="AB310" s="42" t="e">
        <v>#VALUE!</v>
      </c>
      <c r="AC310" s="42" t="e">
        <v>#VALUE!</v>
      </c>
      <c r="AD310" s="42" t="e">
        <v>#VALUE!</v>
      </c>
      <c r="AE310" s="50" t="e">
        <v>#VALUE!</v>
      </c>
      <c r="AF310" s="42" t="e">
        <v>#VALUE!</v>
      </c>
      <c r="AG310" s="42" t="e">
        <v>#VALUE!</v>
      </c>
      <c r="AH310" s="42" t="e">
        <v>#VALUE!</v>
      </c>
      <c r="AI310" s="42" t="e">
        <v>#VALUE!</v>
      </c>
      <c r="AJ310" s="42" t="e">
        <v>#VALUE!</v>
      </c>
      <c r="AK310" s="42" t="e">
        <v>#VALUE!</v>
      </c>
      <c r="AL310" s="42" t="e">
        <v>#VALUE!</v>
      </c>
      <c r="AM310" s="42" t="e">
        <v>#VALUE!</v>
      </c>
      <c r="AN310" s="42" t="e">
        <v>#VALUE!</v>
      </c>
      <c r="AP310" s="51" t="e">
        <f t="shared" si="11"/>
        <v>#VALUE!</v>
      </c>
      <c r="AQ310" s="42" t="e">
        <v>#VALUE!</v>
      </c>
      <c r="AR310" s="42" t="e">
        <v>#VALUE!</v>
      </c>
      <c r="AS310" s="42" t="e">
        <v>#VALUE!</v>
      </c>
      <c r="AT310" s="42" t="e">
        <v>#VALUE!</v>
      </c>
      <c r="AU310" s="42" t="e">
        <v>#VALUE!</v>
      </c>
      <c r="AV310" s="50" t="e">
        <v>#VALUE!</v>
      </c>
      <c r="AW310" s="42" t="e">
        <v>#VALUE!</v>
      </c>
      <c r="AX310" s="42" t="e">
        <v>#VALUE!</v>
      </c>
      <c r="AY310" s="42" t="e">
        <v>#VALUE!</v>
      </c>
      <c r="AZ310" s="42" t="e">
        <v>#VALUE!</v>
      </c>
      <c r="BA310" s="42" t="e">
        <v>#VALUE!</v>
      </c>
      <c r="BB310" s="42" t="e">
        <v>#VALUE!</v>
      </c>
      <c r="BC310" s="42" t="e">
        <v>#VALUE!</v>
      </c>
      <c r="BD310" s="42" t="e">
        <v>#VALUE!</v>
      </c>
      <c r="BE310" s="42" t="e">
        <v>#VALUE!</v>
      </c>
    </row>
    <row r="311" spans="1:57" ht="13.5" customHeight="1" x14ac:dyDescent="0.3">
      <c r="A311" s="94" t="s">
        <v>11</v>
      </c>
      <c r="B311" s="101" t="s">
        <v>18</v>
      </c>
      <c r="C311" s="95">
        <v>2</v>
      </c>
      <c r="D311" s="427" t="s">
        <v>364</v>
      </c>
      <c r="E311" s="38" t="s">
        <v>85</v>
      </c>
      <c r="F311" s="39" t="e">
        <f t="shared" si="26"/>
        <v>#REF!</v>
      </c>
      <c r="H311" s="37" t="e">
        <v>#REF!</v>
      </c>
      <c r="I311" s="37" t="e">
        <v>#REF!</v>
      </c>
      <c r="J311" s="37" t="e">
        <v>#REF!</v>
      </c>
      <c r="K311" s="37" t="e">
        <v>#REF!</v>
      </c>
      <c r="L311" s="37" t="e">
        <v>#REF!</v>
      </c>
      <c r="M311" s="37" t="e">
        <v>#REF!</v>
      </c>
      <c r="N311" s="37" t="e">
        <v>#REF!</v>
      </c>
      <c r="O311" s="37" t="e">
        <v>#REF!</v>
      </c>
      <c r="P311" s="37" t="e">
        <v>#REF!</v>
      </c>
      <c r="Q311" s="37" t="e">
        <v>#REF!</v>
      </c>
      <c r="R311" s="37" t="e">
        <v>#REF!</v>
      </c>
      <c r="S311" s="37" t="e">
        <v>#REF!</v>
      </c>
      <c r="T311" s="37" t="e">
        <v>#REF!</v>
      </c>
      <c r="U311" s="37" t="e">
        <v>#REF!</v>
      </c>
      <c r="V311" s="37" t="e">
        <v>#REF!</v>
      </c>
      <c r="Y311" s="42" t="e">
        <f t="shared" si="10"/>
        <v>#VALUE!</v>
      </c>
      <c r="Z311" s="42" t="e">
        <v>#VALUE!</v>
      </c>
      <c r="AA311" s="42" t="e">
        <v>#VALUE!</v>
      </c>
      <c r="AB311" s="42" t="e">
        <v>#VALUE!</v>
      </c>
      <c r="AC311" s="42" t="e">
        <v>#VALUE!</v>
      </c>
      <c r="AD311" s="42" t="e">
        <v>#VALUE!</v>
      </c>
      <c r="AE311" s="50" t="e">
        <v>#VALUE!</v>
      </c>
      <c r="AF311" s="42" t="e">
        <v>#VALUE!</v>
      </c>
      <c r="AG311" s="42" t="e">
        <v>#VALUE!</v>
      </c>
      <c r="AH311" s="42" t="e">
        <v>#VALUE!</v>
      </c>
      <c r="AI311" s="42" t="e">
        <v>#VALUE!</v>
      </c>
      <c r="AJ311" s="42" t="e">
        <v>#VALUE!</v>
      </c>
      <c r="AK311" s="42" t="e">
        <v>#VALUE!</v>
      </c>
      <c r="AL311" s="42" t="e">
        <v>#VALUE!</v>
      </c>
      <c r="AM311" s="42" t="e">
        <v>#VALUE!</v>
      </c>
      <c r="AN311" s="42" t="e">
        <v>#VALUE!</v>
      </c>
      <c r="AP311" s="51" t="e">
        <f t="shared" si="11"/>
        <v>#VALUE!</v>
      </c>
      <c r="AQ311" s="42" t="e">
        <v>#VALUE!</v>
      </c>
      <c r="AR311" s="42" t="e">
        <v>#VALUE!</v>
      </c>
      <c r="AS311" s="42" t="e">
        <v>#VALUE!</v>
      </c>
      <c r="AT311" s="42" t="e">
        <v>#VALUE!</v>
      </c>
      <c r="AU311" s="42" t="e">
        <v>#VALUE!</v>
      </c>
      <c r="AV311" s="50" t="e">
        <v>#VALUE!</v>
      </c>
      <c r="AW311" s="42" t="e">
        <v>#VALUE!</v>
      </c>
      <c r="AX311" s="42" t="e">
        <v>#VALUE!</v>
      </c>
      <c r="AY311" s="42" t="e">
        <v>#VALUE!</v>
      </c>
      <c r="AZ311" s="42" t="e">
        <v>#VALUE!</v>
      </c>
      <c r="BA311" s="42" t="e">
        <v>#VALUE!</v>
      </c>
      <c r="BB311" s="42" t="e">
        <v>#VALUE!</v>
      </c>
      <c r="BC311" s="42" t="e">
        <v>#VALUE!</v>
      </c>
      <c r="BD311" s="42" t="e">
        <v>#VALUE!</v>
      </c>
      <c r="BE311" s="42" t="e">
        <v>#VALUE!</v>
      </c>
    </row>
    <row r="312" spans="1:57" ht="13.5" customHeight="1" x14ac:dyDescent="0.3">
      <c r="A312" s="94" t="s">
        <v>11</v>
      </c>
      <c r="B312" s="101" t="s">
        <v>18</v>
      </c>
      <c r="C312" s="95">
        <v>3</v>
      </c>
      <c r="D312" s="427" t="s">
        <v>121</v>
      </c>
      <c r="E312" s="38" t="s">
        <v>85</v>
      </c>
      <c r="F312" s="39" t="e">
        <f t="shared" si="26"/>
        <v>#REF!</v>
      </c>
      <c r="H312" s="37" t="e">
        <v>#REF!</v>
      </c>
      <c r="I312" s="37" t="e">
        <v>#REF!</v>
      </c>
      <c r="J312" s="37" t="e">
        <v>#REF!</v>
      </c>
      <c r="K312" s="37" t="e">
        <v>#REF!</v>
      </c>
      <c r="L312" s="37" t="e">
        <v>#REF!</v>
      </c>
      <c r="M312" s="37" t="e">
        <v>#REF!</v>
      </c>
      <c r="N312" s="37" t="e">
        <v>#REF!</v>
      </c>
      <c r="O312" s="37" t="e">
        <v>#REF!</v>
      </c>
      <c r="P312" s="37" t="e">
        <v>#REF!</v>
      </c>
      <c r="Q312" s="37" t="e">
        <v>#REF!</v>
      </c>
      <c r="R312" s="37" t="e">
        <v>#REF!</v>
      </c>
      <c r="S312" s="37" t="e">
        <v>#REF!</v>
      </c>
      <c r="T312" s="37" t="e">
        <v>#REF!</v>
      </c>
      <c r="U312" s="37" t="e">
        <v>#REF!</v>
      </c>
      <c r="V312" s="37" t="e">
        <v>#REF!</v>
      </c>
      <c r="Y312" s="42" t="e">
        <f t="shared" si="10"/>
        <v>#VALUE!</v>
      </c>
      <c r="Z312" s="42" t="e">
        <v>#VALUE!</v>
      </c>
      <c r="AA312" s="42" t="e">
        <v>#VALUE!</v>
      </c>
      <c r="AB312" s="42" t="e">
        <v>#VALUE!</v>
      </c>
      <c r="AC312" s="42" t="e">
        <v>#VALUE!</v>
      </c>
      <c r="AD312" s="42" t="e">
        <v>#VALUE!</v>
      </c>
      <c r="AE312" s="50" t="e">
        <v>#VALUE!</v>
      </c>
      <c r="AF312" s="42" t="e">
        <v>#VALUE!</v>
      </c>
      <c r="AG312" s="42" t="e">
        <v>#VALUE!</v>
      </c>
      <c r="AH312" s="42" t="e">
        <v>#VALUE!</v>
      </c>
      <c r="AI312" s="42" t="e">
        <v>#VALUE!</v>
      </c>
      <c r="AJ312" s="42" t="e">
        <v>#VALUE!</v>
      </c>
      <c r="AK312" s="42" t="e">
        <v>#VALUE!</v>
      </c>
      <c r="AL312" s="42" t="e">
        <v>#VALUE!</v>
      </c>
      <c r="AM312" s="42" t="e">
        <v>#VALUE!</v>
      </c>
      <c r="AN312" s="42" t="e">
        <v>#VALUE!</v>
      </c>
      <c r="AP312" s="51" t="e">
        <f t="shared" si="11"/>
        <v>#VALUE!</v>
      </c>
      <c r="AQ312" s="42" t="e">
        <v>#VALUE!</v>
      </c>
      <c r="AR312" s="42" t="e">
        <v>#VALUE!</v>
      </c>
      <c r="AS312" s="42" t="e">
        <v>#VALUE!</v>
      </c>
      <c r="AT312" s="42" t="e">
        <v>#VALUE!</v>
      </c>
      <c r="AU312" s="42" t="e">
        <v>#VALUE!</v>
      </c>
      <c r="AV312" s="50" t="e">
        <v>#VALUE!</v>
      </c>
      <c r="AW312" s="42" t="e">
        <v>#VALUE!</v>
      </c>
      <c r="AX312" s="42" t="e">
        <v>#VALUE!</v>
      </c>
      <c r="AY312" s="42" t="e">
        <v>#VALUE!</v>
      </c>
      <c r="AZ312" s="42" t="e">
        <v>#VALUE!</v>
      </c>
      <c r="BA312" s="42" t="e">
        <v>#VALUE!</v>
      </c>
      <c r="BB312" s="42" t="e">
        <v>#VALUE!</v>
      </c>
      <c r="BC312" s="42" t="e">
        <v>#VALUE!</v>
      </c>
      <c r="BD312" s="42" t="e">
        <v>#VALUE!</v>
      </c>
      <c r="BE312" s="42" t="e">
        <v>#VALUE!</v>
      </c>
    </row>
    <row r="313" spans="1:57" ht="13.5" customHeight="1" x14ac:dyDescent="0.3">
      <c r="A313" s="94" t="s">
        <v>11</v>
      </c>
      <c r="B313" s="101" t="s">
        <v>18</v>
      </c>
      <c r="C313" s="95">
        <v>4</v>
      </c>
      <c r="D313" s="427" t="s">
        <v>204</v>
      </c>
      <c r="E313" s="38" t="s">
        <v>85</v>
      </c>
      <c r="F313" s="39" t="e">
        <f t="shared" si="26"/>
        <v>#REF!</v>
      </c>
      <c r="H313" s="37" t="e">
        <v>#REF!</v>
      </c>
      <c r="I313" s="37" t="e">
        <v>#REF!</v>
      </c>
      <c r="J313" s="37" t="e">
        <v>#REF!</v>
      </c>
      <c r="K313" s="37" t="e">
        <v>#REF!</v>
      </c>
      <c r="L313" s="37" t="e">
        <v>#REF!</v>
      </c>
      <c r="M313" s="37" t="e">
        <v>#REF!</v>
      </c>
      <c r="N313" s="37" t="e">
        <v>#REF!</v>
      </c>
      <c r="O313" s="37" t="e">
        <v>#REF!</v>
      </c>
      <c r="P313" s="37" t="e">
        <v>#REF!</v>
      </c>
      <c r="Q313" s="37" t="e">
        <v>#REF!</v>
      </c>
      <c r="R313" s="37" t="e">
        <v>#REF!</v>
      </c>
      <c r="S313" s="37" t="e">
        <v>#REF!</v>
      </c>
      <c r="T313" s="37" t="e">
        <v>#REF!</v>
      </c>
      <c r="U313" s="37" t="e">
        <v>#REF!</v>
      </c>
      <c r="V313" s="37" t="e">
        <v>#REF!</v>
      </c>
      <c r="Y313" s="42" t="e">
        <f t="shared" si="10"/>
        <v>#VALUE!</v>
      </c>
      <c r="Z313" s="42" t="e">
        <v>#VALUE!</v>
      </c>
      <c r="AA313" s="42" t="e">
        <v>#VALUE!</v>
      </c>
      <c r="AB313" s="42" t="e">
        <v>#VALUE!</v>
      </c>
      <c r="AC313" s="42" t="e">
        <v>#VALUE!</v>
      </c>
      <c r="AD313" s="42" t="e">
        <v>#VALUE!</v>
      </c>
      <c r="AE313" s="50" t="e">
        <v>#VALUE!</v>
      </c>
      <c r="AF313" s="42" t="e">
        <v>#VALUE!</v>
      </c>
      <c r="AG313" s="42" t="e">
        <v>#VALUE!</v>
      </c>
      <c r="AH313" s="42" t="e">
        <v>#VALUE!</v>
      </c>
      <c r="AI313" s="42" t="e">
        <v>#VALUE!</v>
      </c>
      <c r="AJ313" s="42" t="e">
        <v>#VALUE!</v>
      </c>
      <c r="AK313" s="42" t="e">
        <v>#VALUE!</v>
      </c>
      <c r="AL313" s="42" t="e">
        <v>#VALUE!</v>
      </c>
      <c r="AM313" s="42" t="e">
        <v>#VALUE!</v>
      </c>
      <c r="AN313" s="42" t="e">
        <v>#VALUE!</v>
      </c>
      <c r="AP313" s="51" t="e">
        <f t="shared" si="11"/>
        <v>#VALUE!</v>
      </c>
      <c r="AQ313" s="42" t="e">
        <v>#VALUE!</v>
      </c>
      <c r="AR313" s="42" t="e">
        <v>#VALUE!</v>
      </c>
      <c r="AS313" s="42" t="e">
        <v>#VALUE!</v>
      </c>
      <c r="AT313" s="42" t="e">
        <v>#VALUE!</v>
      </c>
      <c r="AU313" s="42" t="e">
        <v>#VALUE!</v>
      </c>
      <c r="AV313" s="50" t="e">
        <v>#VALUE!</v>
      </c>
      <c r="AW313" s="42" t="e">
        <v>#VALUE!</v>
      </c>
      <c r="AX313" s="42" t="e">
        <v>#VALUE!</v>
      </c>
      <c r="AY313" s="42" t="e">
        <v>#VALUE!</v>
      </c>
      <c r="AZ313" s="42" t="e">
        <v>#VALUE!</v>
      </c>
      <c r="BA313" s="42" t="e">
        <v>#VALUE!</v>
      </c>
      <c r="BB313" s="42" t="e">
        <v>#VALUE!</v>
      </c>
      <c r="BC313" s="42" t="e">
        <v>#VALUE!</v>
      </c>
      <c r="BD313" s="42" t="e">
        <v>#VALUE!</v>
      </c>
      <c r="BE313" s="42" t="e">
        <v>#VALUE!</v>
      </c>
    </row>
    <row r="314" spans="1:57" ht="13.5" customHeight="1" x14ac:dyDescent="0.3">
      <c r="A314" s="94" t="s">
        <v>11</v>
      </c>
      <c r="B314" s="101" t="s">
        <v>18</v>
      </c>
      <c r="C314" s="95">
        <v>5</v>
      </c>
      <c r="D314" s="427" t="s">
        <v>257</v>
      </c>
      <c r="E314" s="38" t="s">
        <v>85</v>
      </c>
      <c r="F314" s="39" t="e">
        <f t="shared" si="26"/>
        <v>#REF!</v>
      </c>
      <c r="H314" s="37" t="e">
        <v>#REF!</v>
      </c>
      <c r="I314" s="37" t="e">
        <v>#REF!</v>
      </c>
      <c r="J314" s="37" t="e">
        <v>#REF!</v>
      </c>
      <c r="K314" s="37" t="e">
        <v>#REF!</v>
      </c>
      <c r="L314" s="37" t="e">
        <v>#REF!</v>
      </c>
      <c r="M314" s="37" t="e">
        <v>#REF!</v>
      </c>
      <c r="N314" s="37" t="e">
        <v>#REF!</v>
      </c>
      <c r="O314" s="37" t="e">
        <v>#REF!</v>
      </c>
      <c r="P314" s="37" t="e">
        <v>#REF!</v>
      </c>
      <c r="Q314" s="37" t="e">
        <v>#REF!</v>
      </c>
      <c r="R314" s="37" t="e">
        <v>#REF!</v>
      </c>
      <c r="S314" s="37" t="e">
        <v>#REF!</v>
      </c>
      <c r="T314" s="37" t="e">
        <v>#REF!</v>
      </c>
      <c r="U314" s="37" t="e">
        <v>#REF!</v>
      </c>
      <c r="V314" s="37" t="e">
        <v>#REF!</v>
      </c>
      <c r="Y314" s="42" t="e">
        <f t="shared" si="10"/>
        <v>#VALUE!</v>
      </c>
      <c r="Z314" s="42" t="e">
        <v>#VALUE!</v>
      </c>
      <c r="AA314" s="42" t="e">
        <v>#VALUE!</v>
      </c>
      <c r="AB314" s="42" t="e">
        <v>#VALUE!</v>
      </c>
      <c r="AC314" s="42" t="e">
        <v>#VALUE!</v>
      </c>
      <c r="AD314" s="42" t="e">
        <v>#VALUE!</v>
      </c>
      <c r="AE314" s="50" t="e">
        <v>#VALUE!</v>
      </c>
      <c r="AF314" s="42" t="e">
        <v>#VALUE!</v>
      </c>
      <c r="AG314" s="42" t="e">
        <v>#VALUE!</v>
      </c>
      <c r="AH314" s="42" t="e">
        <v>#VALUE!</v>
      </c>
      <c r="AI314" s="42" t="e">
        <v>#VALUE!</v>
      </c>
      <c r="AJ314" s="42" t="e">
        <v>#VALUE!</v>
      </c>
      <c r="AK314" s="42" t="e">
        <v>#VALUE!</v>
      </c>
      <c r="AL314" s="42" t="e">
        <v>#VALUE!</v>
      </c>
      <c r="AM314" s="42" t="e">
        <v>#VALUE!</v>
      </c>
      <c r="AN314" s="42" t="e">
        <v>#VALUE!</v>
      </c>
      <c r="AP314" s="51" t="e">
        <f t="shared" si="11"/>
        <v>#VALUE!</v>
      </c>
      <c r="AQ314" s="42" t="e">
        <v>#VALUE!</v>
      </c>
      <c r="AR314" s="42" t="e">
        <v>#VALUE!</v>
      </c>
      <c r="AS314" s="42" t="e">
        <v>#VALUE!</v>
      </c>
      <c r="AT314" s="42" t="e">
        <v>#VALUE!</v>
      </c>
      <c r="AU314" s="42" t="e">
        <v>#VALUE!</v>
      </c>
      <c r="AV314" s="50" t="e">
        <v>#VALUE!</v>
      </c>
      <c r="AW314" s="42" t="e">
        <v>#VALUE!</v>
      </c>
      <c r="AX314" s="42" t="e">
        <v>#VALUE!</v>
      </c>
      <c r="AY314" s="42" t="e">
        <v>#VALUE!</v>
      </c>
      <c r="AZ314" s="42" t="e">
        <v>#VALUE!</v>
      </c>
      <c r="BA314" s="42" t="e">
        <v>#VALUE!</v>
      </c>
      <c r="BB314" s="42" t="e">
        <v>#VALUE!</v>
      </c>
      <c r="BC314" s="42" t="e">
        <v>#VALUE!</v>
      </c>
      <c r="BD314" s="42" t="e">
        <v>#VALUE!</v>
      </c>
      <c r="BE314" s="42" t="e">
        <v>#VALUE!</v>
      </c>
    </row>
    <row r="315" spans="1:57" ht="13.5" customHeight="1" x14ac:dyDescent="0.3">
      <c r="A315" s="94" t="s">
        <v>11</v>
      </c>
      <c r="B315" s="101" t="s">
        <v>18</v>
      </c>
      <c r="C315" s="95">
        <v>6</v>
      </c>
      <c r="D315" s="427" t="s">
        <v>365</v>
      </c>
      <c r="E315" s="38" t="s">
        <v>85</v>
      </c>
      <c r="F315" s="39" t="e">
        <f t="shared" si="26"/>
        <v>#REF!</v>
      </c>
      <c r="H315" s="37" t="e">
        <v>#REF!</v>
      </c>
      <c r="I315" s="37" t="e">
        <v>#REF!</v>
      </c>
      <c r="J315" s="37" t="e">
        <v>#REF!</v>
      </c>
      <c r="K315" s="37" t="e">
        <v>#REF!</v>
      </c>
      <c r="L315" s="37" t="e">
        <v>#REF!</v>
      </c>
      <c r="M315" s="37" t="e">
        <v>#REF!</v>
      </c>
      <c r="N315" s="37" t="e">
        <v>#REF!</v>
      </c>
      <c r="O315" s="37" t="e">
        <v>#REF!</v>
      </c>
      <c r="P315" s="37" t="e">
        <v>#REF!</v>
      </c>
      <c r="Q315" s="37" t="e">
        <v>#REF!</v>
      </c>
      <c r="R315" s="37" t="e">
        <v>#REF!</v>
      </c>
      <c r="S315" s="37" t="e">
        <v>#REF!</v>
      </c>
      <c r="T315" s="37" t="e">
        <v>#REF!</v>
      </c>
      <c r="U315" s="37" t="e">
        <v>#REF!</v>
      </c>
      <c r="V315" s="37" t="e">
        <v>#REF!</v>
      </c>
      <c r="Y315" s="42" t="e">
        <f t="shared" si="10"/>
        <v>#VALUE!</v>
      </c>
      <c r="Z315" s="42" t="e">
        <v>#VALUE!</v>
      </c>
      <c r="AA315" s="42" t="e">
        <v>#VALUE!</v>
      </c>
      <c r="AB315" s="42" t="e">
        <v>#VALUE!</v>
      </c>
      <c r="AC315" s="42" t="e">
        <v>#VALUE!</v>
      </c>
      <c r="AD315" s="42" t="e">
        <v>#VALUE!</v>
      </c>
      <c r="AE315" s="50" t="e">
        <v>#VALUE!</v>
      </c>
      <c r="AF315" s="42" t="e">
        <v>#VALUE!</v>
      </c>
      <c r="AG315" s="42" t="e">
        <v>#VALUE!</v>
      </c>
      <c r="AH315" s="42" t="e">
        <v>#VALUE!</v>
      </c>
      <c r="AI315" s="42" t="e">
        <v>#VALUE!</v>
      </c>
      <c r="AJ315" s="42" t="e">
        <v>#VALUE!</v>
      </c>
      <c r="AK315" s="42" t="e">
        <v>#VALUE!</v>
      </c>
      <c r="AL315" s="42" t="e">
        <v>#VALUE!</v>
      </c>
      <c r="AM315" s="42" t="e">
        <v>#VALUE!</v>
      </c>
      <c r="AN315" s="42" t="e">
        <v>#VALUE!</v>
      </c>
      <c r="AP315" s="51" t="e">
        <f t="shared" si="11"/>
        <v>#VALUE!</v>
      </c>
      <c r="AQ315" s="42" t="e">
        <v>#VALUE!</v>
      </c>
      <c r="AR315" s="42" t="e">
        <v>#VALUE!</v>
      </c>
      <c r="AS315" s="42" t="e">
        <v>#VALUE!</v>
      </c>
      <c r="AT315" s="42" t="e">
        <v>#VALUE!</v>
      </c>
      <c r="AU315" s="42" t="e">
        <v>#VALUE!</v>
      </c>
      <c r="AV315" s="50" t="e">
        <v>#VALUE!</v>
      </c>
      <c r="AW315" s="42" t="e">
        <v>#VALUE!</v>
      </c>
      <c r="AX315" s="42" t="e">
        <v>#VALUE!</v>
      </c>
      <c r="AY315" s="42" t="e">
        <v>#VALUE!</v>
      </c>
      <c r="AZ315" s="42" t="e">
        <v>#VALUE!</v>
      </c>
      <c r="BA315" s="42" t="e">
        <v>#VALUE!</v>
      </c>
      <c r="BB315" s="42" t="e">
        <v>#VALUE!</v>
      </c>
      <c r="BC315" s="42" t="e">
        <v>#VALUE!</v>
      </c>
      <c r="BD315" s="42" t="e">
        <v>#VALUE!</v>
      </c>
      <c r="BE315" s="42" t="e">
        <v>#VALUE!</v>
      </c>
    </row>
    <row r="316" spans="1:57" ht="13.5" customHeight="1" x14ac:dyDescent="0.3">
      <c r="A316" s="94" t="s">
        <v>11</v>
      </c>
      <c r="B316" s="101" t="s">
        <v>18</v>
      </c>
      <c r="C316" s="95">
        <v>7</v>
      </c>
      <c r="D316" s="427" t="s">
        <v>366</v>
      </c>
      <c r="E316" s="38" t="s">
        <v>85</v>
      </c>
      <c r="F316" s="39" t="e">
        <f t="shared" si="26"/>
        <v>#REF!</v>
      </c>
      <c r="H316" s="37" t="e">
        <v>#REF!</v>
      </c>
      <c r="I316" s="37" t="e">
        <v>#REF!</v>
      </c>
      <c r="J316" s="37" t="e">
        <v>#REF!</v>
      </c>
      <c r="K316" s="37" t="e">
        <v>#REF!</v>
      </c>
      <c r="L316" s="37" t="e">
        <v>#REF!</v>
      </c>
      <c r="M316" s="37" t="e">
        <v>#REF!</v>
      </c>
      <c r="N316" s="37" t="e">
        <v>#REF!</v>
      </c>
      <c r="O316" s="37" t="e">
        <v>#REF!</v>
      </c>
      <c r="P316" s="37" t="e">
        <v>#REF!</v>
      </c>
      <c r="Q316" s="37" t="e">
        <v>#REF!</v>
      </c>
      <c r="R316" s="37" t="e">
        <v>#REF!</v>
      </c>
      <c r="S316" s="37" t="e">
        <v>#REF!</v>
      </c>
      <c r="T316" s="37" t="e">
        <v>#REF!</v>
      </c>
      <c r="U316" s="37" t="e">
        <v>#REF!</v>
      </c>
      <c r="V316" s="37" t="e">
        <v>#REF!</v>
      </c>
      <c r="Y316" s="42" t="e">
        <f t="shared" si="10"/>
        <v>#VALUE!</v>
      </c>
      <c r="Z316" s="42" t="e">
        <v>#VALUE!</v>
      </c>
      <c r="AA316" s="42" t="e">
        <v>#VALUE!</v>
      </c>
      <c r="AB316" s="42" t="e">
        <v>#VALUE!</v>
      </c>
      <c r="AC316" s="42" t="e">
        <v>#VALUE!</v>
      </c>
      <c r="AD316" s="42" t="e">
        <v>#VALUE!</v>
      </c>
      <c r="AE316" s="50" t="e">
        <v>#VALUE!</v>
      </c>
      <c r="AF316" s="42" t="e">
        <v>#VALUE!</v>
      </c>
      <c r="AG316" s="42" t="e">
        <v>#VALUE!</v>
      </c>
      <c r="AH316" s="42" t="e">
        <v>#VALUE!</v>
      </c>
      <c r="AI316" s="42" t="e">
        <v>#VALUE!</v>
      </c>
      <c r="AJ316" s="42" t="e">
        <v>#VALUE!</v>
      </c>
      <c r="AK316" s="42" t="e">
        <v>#VALUE!</v>
      </c>
      <c r="AL316" s="42" t="e">
        <v>#VALUE!</v>
      </c>
      <c r="AM316" s="42" t="e">
        <v>#VALUE!</v>
      </c>
      <c r="AN316" s="42" t="e">
        <v>#VALUE!</v>
      </c>
      <c r="AP316" s="51" t="e">
        <f t="shared" si="11"/>
        <v>#VALUE!</v>
      </c>
      <c r="AQ316" s="42" t="e">
        <v>#VALUE!</v>
      </c>
      <c r="AR316" s="42" t="e">
        <v>#VALUE!</v>
      </c>
      <c r="AS316" s="42" t="e">
        <v>#VALUE!</v>
      </c>
      <c r="AT316" s="42" t="e">
        <v>#VALUE!</v>
      </c>
      <c r="AU316" s="42" t="e">
        <v>#VALUE!</v>
      </c>
      <c r="AV316" s="50" t="e">
        <v>#VALUE!</v>
      </c>
      <c r="AW316" s="42" t="e">
        <v>#VALUE!</v>
      </c>
      <c r="AX316" s="42" t="e">
        <v>#VALUE!</v>
      </c>
      <c r="AY316" s="42" t="e">
        <v>#VALUE!</v>
      </c>
      <c r="AZ316" s="42" t="e">
        <v>#VALUE!</v>
      </c>
      <c r="BA316" s="42" t="e">
        <v>#VALUE!</v>
      </c>
      <c r="BB316" s="42" t="e">
        <v>#VALUE!</v>
      </c>
      <c r="BC316" s="42" t="e">
        <v>#VALUE!</v>
      </c>
      <c r="BD316" s="42" t="e">
        <v>#VALUE!</v>
      </c>
      <c r="BE316" s="42" t="e">
        <v>#VALUE!</v>
      </c>
    </row>
    <row r="317" spans="1:57" ht="13.5" customHeight="1" x14ac:dyDescent="0.3">
      <c r="A317" s="94" t="s">
        <v>11</v>
      </c>
      <c r="B317" s="101" t="s">
        <v>18</v>
      </c>
      <c r="C317" s="95">
        <v>8</v>
      </c>
      <c r="D317" s="427" t="s">
        <v>283</v>
      </c>
      <c r="E317" s="38" t="s">
        <v>85</v>
      </c>
      <c r="F317" s="39" t="e">
        <f t="shared" si="26"/>
        <v>#REF!</v>
      </c>
      <c r="H317" s="37" t="e">
        <v>#REF!</v>
      </c>
      <c r="I317" s="37" t="e">
        <v>#REF!</v>
      </c>
      <c r="J317" s="37" t="e">
        <v>#REF!</v>
      </c>
      <c r="K317" s="37" t="e">
        <v>#REF!</v>
      </c>
      <c r="L317" s="37" t="e">
        <v>#REF!</v>
      </c>
      <c r="M317" s="37" t="e">
        <v>#REF!</v>
      </c>
      <c r="N317" s="37" t="e">
        <v>#REF!</v>
      </c>
      <c r="O317" s="37" t="e">
        <v>#REF!</v>
      </c>
      <c r="P317" s="37" t="e">
        <v>#REF!</v>
      </c>
      <c r="Q317" s="37" t="e">
        <v>#REF!</v>
      </c>
      <c r="R317" s="37" t="e">
        <v>#REF!</v>
      </c>
      <c r="S317" s="37" t="e">
        <v>#REF!</v>
      </c>
      <c r="T317" s="37" t="e">
        <v>#REF!</v>
      </c>
      <c r="U317" s="37" t="e">
        <v>#REF!</v>
      </c>
      <c r="V317" s="37" t="e">
        <v>#REF!</v>
      </c>
      <c r="Y317" s="42" t="e">
        <f t="shared" si="10"/>
        <v>#VALUE!</v>
      </c>
      <c r="Z317" s="42" t="e">
        <v>#VALUE!</v>
      </c>
      <c r="AA317" s="42" t="e">
        <v>#VALUE!</v>
      </c>
      <c r="AB317" s="42" t="e">
        <v>#VALUE!</v>
      </c>
      <c r="AC317" s="42" t="e">
        <v>#VALUE!</v>
      </c>
      <c r="AD317" s="42" t="e">
        <v>#VALUE!</v>
      </c>
      <c r="AE317" s="50" t="e">
        <v>#VALUE!</v>
      </c>
      <c r="AF317" s="42" t="e">
        <v>#VALUE!</v>
      </c>
      <c r="AG317" s="42" t="e">
        <v>#VALUE!</v>
      </c>
      <c r="AH317" s="42" t="e">
        <v>#VALUE!</v>
      </c>
      <c r="AI317" s="42" t="e">
        <v>#VALUE!</v>
      </c>
      <c r="AJ317" s="42" t="e">
        <v>#VALUE!</v>
      </c>
      <c r="AK317" s="42" t="e">
        <v>#VALUE!</v>
      </c>
      <c r="AL317" s="42" t="e">
        <v>#VALUE!</v>
      </c>
      <c r="AM317" s="42" t="e">
        <v>#VALUE!</v>
      </c>
      <c r="AN317" s="42" t="e">
        <v>#VALUE!</v>
      </c>
      <c r="AP317" s="51" t="e">
        <f t="shared" si="11"/>
        <v>#VALUE!</v>
      </c>
      <c r="AQ317" s="42" t="e">
        <v>#VALUE!</v>
      </c>
      <c r="AR317" s="42" t="e">
        <v>#VALUE!</v>
      </c>
      <c r="AS317" s="42" t="e">
        <v>#VALUE!</v>
      </c>
      <c r="AT317" s="42" t="e">
        <v>#VALUE!</v>
      </c>
      <c r="AU317" s="42" t="e">
        <v>#VALUE!</v>
      </c>
      <c r="AV317" s="50" t="e">
        <v>#VALUE!</v>
      </c>
      <c r="AW317" s="42" t="e">
        <v>#VALUE!</v>
      </c>
      <c r="AX317" s="42" t="e">
        <v>#VALUE!</v>
      </c>
      <c r="AY317" s="42" t="e">
        <v>#VALUE!</v>
      </c>
      <c r="AZ317" s="42" t="e">
        <v>#VALUE!</v>
      </c>
      <c r="BA317" s="42" t="e">
        <v>#VALUE!</v>
      </c>
      <c r="BB317" s="42" t="e">
        <v>#VALUE!</v>
      </c>
      <c r="BC317" s="42" t="e">
        <v>#VALUE!</v>
      </c>
      <c r="BD317" s="42" t="e">
        <v>#VALUE!</v>
      </c>
      <c r="BE317" s="42" t="e">
        <v>#VALUE!</v>
      </c>
    </row>
    <row r="318" spans="1:57" ht="13.5" customHeight="1" x14ac:dyDescent="0.3">
      <c r="A318" s="94" t="s">
        <v>11</v>
      </c>
      <c r="B318" s="101" t="s">
        <v>18</v>
      </c>
      <c r="C318" s="95">
        <v>9</v>
      </c>
      <c r="D318" s="160" t="s">
        <v>375</v>
      </c>
      <c r="E318" s="38" t="s">
        <v>85</v>
      </c>
      <c r="F318" s="39" t="e">
        <f t="shared" si="26"/>
        <v>#REF!</v>
      </c>
      <c r="H318" s="37" t="e">
        <v>#REF!</v>
      </c>
      <c r="I318" s="37" t="e">
        <v>#REF!</v>
      </c>
      <c r="J318" s="37" t="e">
        <v>#REF!</v>
      </c>
      <c r="K318" s="37" t="e">
        <v>#REF!</v>
      </c>
      <c r="L318" s="37" t="e">
        <v>#REF!</v>
      </c>
      <c r="M318" s="37" t="e">
        <v>#REF!</v>
      </c>
      <c r="N318" s="37" t="e">
        <v>#REF!</v>
      </c>
      <c r="O318" s="37" t="e">
        <v>#REF!</v>
      </c>
      <c r="P318" s="37" t="e">
        <v>#REF!</v>
      </c>
      <c r="Q318" s="37" t="e">
        <v>#REF!</v>
      </c>
      <c r="R318" s="37" t="e">
        <v>#REF!</v>
      </c>
      <c r="S318" s="37" t="e">
        <v>#REF!</v>
      </c>
      <c r="T318" s="37" t="e">
        <v>#REF!</v>
      </c>
      <c r="U318" s="37" t="e">
        <v>#REF!</v>
      </c>
      <c r="V318" s="37" t="e">
        <v>#REF!</v>
      </c>
      <c r="Y318" s="42" t="e">
        <f t="shared" si="10"/>
        <v>#VALUE!</v>
      </c>
      <c r="Z318" s="42" t="e">
        <v>#VALUE!</v>
      </c>
      <c r="AA318" s="42" t="e">
        <v>#VALUE!</v>
      </c>
      <c r="AB318" s="42" t="e">
        <v>#VALUE!</v>
      </c>
      <c r="AC318" s="42" t="e">
        <v>#VALUE!</v>
      </c>
      <c r="AD318" s="42" t="e">
        <v>#VALUE!</v>
      </c>
      <c r="AE318" s="50" t="e">
        <v>#VALUE!</v>
      </c>
      <c r="AF318" s="42" t="e">
        <v>#VALUE!</v>
      </c>
      <c r="AG318" s="42" t="e">
        <v>#VALUE!</v>
      </c>
      <c r="AH318" s="42" t="e">
        <v>#VALUE!</v>
      </c>
      <c r="AI318" s="42" t="e">
        <v>#VALUE!</v>
      </c>
      <c r="AJ318" s="42" t="e">
        <v>#VALUE!</v>
      </c>
      <c r="AK318" s="42" t="e">
        <v>#VALUE!</v>
      </c>
      <c r="AL318" s="42" t="e">
        <v>#VALUE!</v>
      </c>
      <c r="AM318" s="42" t="e">
        <v>#VALUE!</v>
      </c>
      <c r="AN318" s="42" t="e">
        <v>#VALUE!</v>
      </c>
      <c r="AP318" s="51" t="e">
        <f t="shared" si="11"/>
        <v>#VALUE!</v>
      </c>
      <c r="AQ318" s="42" t="e">
        <v>#VALUE!</v>
      </c>
      <c r="AR318" s="42" t="e">
        <v>#VALUE!</v>
      </c>
      <c r="AS318" s="42" t="e">
        <v>#VALUE!</v>
      </c>
      <c r="AT318" s="42" t="e">
        <v>#VALUE!</v>
      </c>
      <c r="AU318" s="42" t="e">
        <v>#VALUE!</v>
      </c>
      <c r="AV318" s="50" t="e">
        <v>#VALUE!</v>
      </c>
      <c r="AW318" s="42" t="e">
        <v>#VALUE!</v>
      </c>
      <c r="AX318" s="42" t="e">
        <v>#VALUE!</v>
      </c>
      <c r="AY318" s="42" t="e">
        <v>#VALUE!</v>
      </c>
      <c r="AZ318" s="42" t="e">
        <v>#VALUE!</v>
      </c>
      <c r="BA318" s="42" t="e">
        <v>#VALUE!</v>
      </c>
      <c r="BB318" s="42" t="e">
        <v>#VALUE!</v>
      </c>
      <c r="BC318" s="42" t="e">
        <v>#VALUE!</v>
      </c>
      <c r="BD318" s="42" t="e">
        <v>#VALUE!</v>
      </c>
      <c r="BE318" s="42" t="e">
        <v>#VALUE!</v>
      </c>
    </row>
    <row r="319" spans="1:57" ht="13.5" customHeight="1" x14ac:dyDescent="0.3">
      <c r="A319" s="94" t="s">
        <v>11</v>
      </c>
      <c r="B319" s="101" t="s">
        <v>18</v>
      </c>
      <c r="C319" s="95">
        <v>10</v>
      </c>
      <c r="D319" s="427" t="s">
        <v>395</v>
      </c>
      <c r="E319" s="38" t="s">
        <v>85</v>
      </c>
      <c r="F319" s="39" t="e">
        <f t="shared" si="26"/>
        <v>#REF!</v>
      </c>
      <c r="H319" s="37" t="e">
        <v>#REF!</v>
      </c>
      <c r="I319" s="37" t="e">
        <v>#REF!</v>
      </c>
      <c r="J319" s="37" t="e">
        <v>#REF!</v>
      </c>
      <c r="K319" s="37" t="e">
        <v>#REF!</v>
      </c>
      <c r="L319" s="37" t="e">
        <v>#REF!</v>
      </c>
      <c r="M319" s="37" t="e">
        <v>#REF!</v>
      </c>
      <c r="N319" s="37" t="e">
        <v>#REF!</v>
      </c>
      <c r="O319" s="37" t="e">
        <v>#REF!</v>
      </c>
      <c r="P319" s="37" t="e">
        <v>#REF!</v>
      </c>
      <c r="Q319" s="37" t="e">
        <v>#REF!</v>
      </c>
      <c r="R319" s="37" t="e">
        <v>#REF!</v>
      </c>
      <c r="S319" s="37" t="e">
        <v>#REF!</v>
      </c>
      <c r="T319" s="37" t="e">
        <v>#REF!</v>
      </c>
      <c r="U319" s="37" t="e">
        <v>#REF!</v>
      </c>
      <c r="V319" s="37" t="e">
        <v>#REF!</v>
      </c>
      <c r="Y319" s="42" t="e">
        <f t="shared" si="10"/>
        <v>#VALUE!</v>
      </c>
      <c r="Z319" s="42" t="e">
        <v>#VALUE!</v>
      </c>
      <c r="AA319" s="42" t="e">
        <v>#VALUE!</v>
      </c>
      <c r="AB319" s="42" t="e">
        <v>#VALUE!</v>
      </c>
      <c r="AC319" s="42" t="e">
        <v>#VALUE!</v>
      </c>
      <c r="AD319" s="42" t="e">
        <v>#VALUE!</v>
      </c>
      <c r="AE319" s="50" t="e">
        <v>#VALUE!</v>
      </c>
      <c r="AF319" s="42" t="e">
        <v>#VALUE!</v>
      </c>
      <c r="AG319" s="42" t="e">
        <v>#VALUE!</v>
      </c>
      <c r="AH319" s="42" t="e">
        <v>#VALUE!</v>
      </c>
      <c r="AI319" s="42" t="e">
        <v>#VALUE!</v>
      </c>
      <c r="AJ319" s="42" t="e">
        <v>#VALUE!</v>
      </c>
      <c r="AK319" s="42" t="e">
        <v>#VALUE!</v>
      </c>
      <c r="AL319" s="42" t="e">
        <v>#VALUE!</v>
      </c>
      <c r="AM319" s="42" t="e">
        <v>#VALUE!</v>
      </c>
      <c r="AN319" s="42" t="e">
        <v>#VALUE!</v>
      </c>
      <c r="AP319" s="51" t="e">
        <f t="shared" si="11"/>
        <v>#VALUE!</v>
      </c>
      <c r="AQ319" s="42" t="e">
        <v>#VALUE!</v>
      </c>
      <c r="AR319" s="42" t="e">
        <v>#VALUE!</v>
      </c>
      <c r="AS319" s="42" t="e">
        <v>#VALUE!</v>
      </c>
      <c r="AT319" s="42" t="e">
        <v>#VALUE!</v>
      </c>
      <c r="AU319" s="42" t="e">
        <v>#VALUE!</v>
      </c>
      <c r="AV319" s="50" t="e">
        <v>#VALUE!</v>
      </c>
      <c r="AW319" s="42" t="e">
        <v>#VALUE!</v>
      </c>
      <c r="AX319" s="42" t="e">
        <v>#VALUE!</v>
      </c>
      <c r="AY319" s="42" t="e">
        <v>#VALUE!</v>
      </c>
      <c r="AZ319" s="42" t="e">
        <v>#VALUE!</v>
      </c>
      <c r="BA319" s="42" t="e">
        <v>#VALUE!</v>
      </c>
      <c r="BB319" s="42" t="e">
        <v>#VALUE!</v>
      </c>
      <c r="BC319" s="42" t="e">
        <v>#VALUE!</v>
      </c>
      <c r="BD319" s="42" t="e">
        <v>#VALUE!</v>
      </c>
      <c r="BE319" s="42" t="e">
        <v>#VALUE!</v>
      </c>
    </row>
    <row r="320" spans="1:57" ht="13.5" customHeight="1" x14ac:dyDescent="0.3">
      <c r="A320" s="94" t="s">
        <v>11</v>
      </c>
      <c r="B320" s="101" t="s">
        <v>18</v>
      </c>
      <c r="C320" s="95">
        <v>11</v>
      </c>
      <c r="D320" s="427"/>
      <c r="E320" s="38" t="s">
        <v>85</v>
      </c>
      <c r="F320" s="39" t="e">
        <f t="shared" si="26"/>
        <v>#REF!</v>
      </c>
      <c r="H320" s="37" t="e">
        <v>#REF!</v>
      </c>
      <c r="I320" s="37" t="e">
        <v>#REF!</v>
      </c>
      <c r="J320" s="37" t="e">
        <v>#REF!</v>
      </c>
      <c r="K320" s="37" t="e">
        <v>#REF!</v>
      </c>
      <c r="L320" s="37" t="e">
        <v>#REF!</v>
      </c>
      <c r="M320" s="37" t="e">
        <v>#REF!</v>
      </c>
      <c r="N320" s="37" t="e">
        <v>#REF!</v>
      </c>
      <c r="O320" s="37" t="e">
        <v>#REF!</v>
      </c>
      <c r="P320" s="37" t="e">
        <v>#REF!</v>
      </c>
      <c r="Q320" s="37" t="e">
        <v>#REF!</v>
      </c>
      <c r="R320" s="37" t="e">
        <v>#REF!</v>
      </c>
      <c r="S320" s="37" t="e">
        <v>#REF!</v>
      </c>
      <c r="T320" s="37" t="e">
        <v>#REF!</v>
      </c>
      <c r="U320" s="37" t="e">
        <v>#REF!</v>
      </c>
      <c r="V320" s="37" t="e">
        <v>#REF!</v>
      </c>
      <c r="Y320" s="42" t="e">
        <f t="shared" si="10"/>
        <v>#VALUE!</v>
      </c>
      <c r="Z320" s="42" t="e">
        <v>#VALUE!</v>
      </c>
      <c r="AA320" s="42" t="e">
        <v>#VALUE!</v>
      </c>
      <c r="AB320" s="42" t="e">
        <v>#VALUE!</v>
      </c>
      <c r="AC320" s="42" t="e">
        <v>#VALUE!</v>
      </c>
      <c r="AD320" s="42" t="e">
        <v>#VALUE!</v>
      </c>
      <c r="AE320" s="50" t="e">
        <v>#VALUE!</v>
      </c>
      <c r="AF320" s="42" t="e">
        <v>#VALUE!</v>
      </c>
      <c r="AG320" s="42" t="e">
        <v>#VALUE!</v>
      </c>
      <c r="AH320" s="42" t="e">
        <v>#VALUE!</v>
      </c>
      <c r="AI320" s="42" t="e">
        <v>#VALUE!</v>
      </c>
      <c r="AJ320" s="42" t="e">
        <v>#VALUE!</v>
      </c>
      <c r="AK320" s="42" t="e">
        <v>#VALUE!</v>
      </c>
      <c r="AL320" s="42" t="e">
        <v>#VALUE!</v>
      </c>
      <c r="AM320" s="42" t="e">
        <v>#VALUE!</v>
      </c>
      <c r="AN320" s="42" t="e">
        <v>#VALUE!</v>
      </c>
      <c r="AP320" s="51" t="e">
        <f t="shared" si="11"/>
        <v>#VALUE!</v>
      </c>
      <c r="AQ320" s="42" t="e">
        <v>#VALUE!</v>
      </c>
      <c r="AR320" s="42" t="e">
        <v>#VALUE!</v>
      </c>
      <c r="AS320" s="42" t="e">
        <v>#VALUE!</v>
      </c>
      <c r="AT320" s="42" t="e">
        <v>#VALUE!</v>
      </c>
      <c r="AU320" s="42" t="e">
        <v>#VALUE!</v>
      </c>
      <c r="AV320" s="50" t="e">
        <v>#VALUE!</v>
      </c>
      <c r="AW320" s="42" t="e">
        <v>#VALUE!</v>
      </c>
      <c r="AX320" s="42" t="e">
        <v>#VALUE!</v>
      </c>
      <c r="AY320" s="42" t="e">
        <v>#VALUE!</v>
      </c>
      <c r="AZ320" s="42" t="e">
        <v>#VALUE!</v>
      </c>
      <c r="BA320" s="42" t="e">
        <v>#VALUE!</v>
      </c>
      <c r="BB320" s="42" t="e">
        <v>#VALUE!</v>
      </c>
      <c r="BC320" s="42" t="e">
        <v>#VALUE!</v>
      </c>
      <c r="BD320" s="42" t="e">
        <v>#VALUE!</v>
      </c>
      <c r="BE320" s="42" t="e">
        <v>#VALUE!</v>
      </c>
    </row>
    <row r="321" spans="1:57" ht="13.5" customHeight="1" x14ac:dyDescent="0.3">
      <c r="A321" s="94" t="s">
        <v>11</v>
      </c>
      <c r="B321" s="101" t="s">
        <v>18</v>
      </c>
      <c r="C321" s="95">
        <v>12</v>
      </c>
      <c r="D321" s="160"/>
      <c r="E321" s="38" t="s">
        <v>85</v>
      </c>
      <c r="F321" s="39" t="e">
        <f t="shared" si="26"/>
        <v>#REF!</v>
      </c>
      <c r="H321" s="37" t="e">
        <v>#REF!</v>
      </c>
      <c r="I321" s="37" t="e">
        <v>#REF!</v>
      </c>
      <c r="J321" s="37" t="e">
        <v>#REF!</v>
      </c>
      <c r="K321" s="37" t="e">
        <v>#REF!</v>
      </c>
      <c r="L321" s="37" t="e">
        <v>#REF!</v>
      </c>
      <c r="M321" s="37" t="e">
        <v>#REF!</v>
      </c>
      <c r="N321" s="37" t="e">
        <v>#REF!</v>
      </c>
      <c r="O321" s="37" t="e">
        <v>#REF!</v>
      </c>
      <c r="P321" s="37" t="e">
        <v>#REF!</v>
      </c>
      <c r="Q321" s="37" t="e">
        <v>#REF!</v>
      </c>
      <c r="R321" s="37" t="e">
        <v>#REF!</v>
      </c>
      <c r="S321" s="37" t="e">
        <v>#REF!</v>
      </c>
      <c r="T321" s="37" t="e">
        <v>#REF!</v>
      </c>
      <c r="U321" s="37" t="e">
        <v>#REF!</v>
      </c>
      <c r="V321" s="37" t="e">
        <v>#REF!</v>
      </c>
      <c r="Y321" s="42" t="e">
        <f t="shared" si="10"/>
        <v>#VALUE!</v>
      </c>
      <c r="Z321" s="42" t="e">
        <v>#VALUE!</v>
      </c>
      <c r="AA321" s="42" t="e">
        <v>#VALUE!</v>
      </c>
      <c r="AB321" s="42" t="e">
        <v>#VALUE!</v>
      </c>
      <c r="AC321" s="42" t="e">
        <v>#VALUE!</v>
      </c>
      <c r="AD321" s="42" t="e">
        <v>#VALUE!</v>
      </c>
      <c r="AE321" s="50" t="e">
        <v>#VALUE!</v>
      </c>
      <c r="AF321" s="42" t="e">
        <v>#VALUE!</v>
      </c>
      <c r="AG321" s="42" t="e">
        <v>#VALUE!</v>
      </c>
      <c r="AH321" s="42" t="e">
        <v>#VALUE!</v>
      </c>
      <c r="AI321" s="42" t="e">
        <v>#VALUE!</v>
      </c>
      <c r="AJ321" s="42" t="e">
        <v>#VALUE!</v>
      </c>
      <c r="AK321" s="42" t="e">
        <v>#VALUE!</v>
      </c>
      <c r="AL321" s="42" t="e">
        <v>#VALUE!</v>
      </c>
      <c r="AM321" s="42" t="e">
        <v>#VALUE!</v>
      </c>
      <c r="AN321" s="42" t="e">
        <v>#VALUE!</v>
      </c>
      <c r="AP321" s="51" t="e">
        <f t="shared" si="11"/>
        <v>#VALUE!</v>
      </c>
      <c r="AQ321" s="42" t="e">
        <v>#VALUE!</v>
      </c>
      <c r="AR321" s="42" t="e">
        <v>#VALUE!</v>
      </c>
      <c r="AS321" s="42" t="e">
        <v>#VALUE!</v>
      </c>
      <c r="AT321" s="42" t="e">
        <v>#VALUE!</v>
      </c>
      <c r="AU321" s="42" t="e">
        <v>#VALUE!</v>
      </c>
      <c r="AV321" s="50" t="e">
        <v>#VALUE!</v>
      </c>
      <c r="AW321" s="42" t="e">
        <v>#VALUE!</v>
      </c>
      <c r="AX321" s="42" t="e">
        <v>#VALUE!</v>
      </c>
      <c r="AY321" s="42" t="e">
        <v>#VALUE!</v>
      </c>
      <c r="AZ321" s="42" t="e">
        <v>#VALUE!</v>
      </c>
      <c r="BA321" s="42" t="e">
        <v>#VALUE!</v>
      </c>
      <c r="BB321" s="42" t="e">
        <v>#VALUE!</v>
      </c>
      <c r="BC321" s="42" t="e">
        <v>#VALUE!</v>
      </c>
      <c r="BD321" s="42" t="e">
        <v>#VALUE!</v>
      </c>
      <c r="BE321" s="42" t="e">
        <v>#VALUE!</v>
      </c>
    </row>
    <row r="322" spans="1:57" ht="13.5" customHeight="1" x14ac:dyDescent="0.3">
      <c r="A322" s="94" t="s">
        <v>11</v>
      </c>
      <c r="B322" s="101" t="s">
        <v>18</v>
      </c>
      <c r="C322" s="95">
        <v>13</v>
      </c>
      <c r="D322" s="180"/>
      <c r="E322" s="38" t="s">
        <v>85</v>
      </c>
      <c r="F322" s="39" t="e">
        <f t="shared" si="26"/>
        <v>#REF!</v>
      </c>
      <c r="H322" s="37" t="e">
        <v>#REF!</v>
      </c>
      <c r="I322" s="37" t="e">
        <v>#REF!</v>
      </c>
      <c r="J322" s="37" t="e">
        <v>#REF!</v>
      </c>
      <c r="K322" s="37" t="e">
        <v>#REF!</v>
      </c>
      <c r="L322" s="37" t="e">
        <v>#REF!</v>
      </c>
      <c r="M322" s="37" t="e">
        <v>#REF!</v>
      </c>
      <c r="N322" s="37" t="e">
        <v>#REF!</v>
      </c>
      <c r="O322" s="37" t="e">
        <v>#REF!</v>
      </c>
      <c r="P322" s="37" t="e">
        <v>#REF!</v>
      </c>
      <c r="Q322" s="37" t="e">
        <v>#REF!</v>
      </c>
      <c r="R322" s="37" t="e">
        <v>#REF!</v>
      </c>
      <c r="S322" s="37" t="e">
        <v>#REF!</v>
      </c>
      <c r="T322" s="37" t="e">
        <v>#REF!</v>
      </c>
      <c r="U322" s="37" t="e">
        <v>#REF!</v>
      </c>
      <c r="V322" s="37" t="e">
        <v>#REF!</v>
      </c>
      <c r="Y322" s="42" t="e">
        <f t="shared" si="10"/>
        <v>#VALUE!</v>
      </c>
      <c r="Z322" s="42" t="e">
        <v>#VALUE!</v>
      </c>
      <c r="AA322" s="42" t="e">
        <v>#VALUE!</v>
      </c>
      <c r="AB322" s="42" t="e">
        <v>#VALUE!</v>
      </c>
      <c r="AC322" s="42" t="e">
        <v>#VALUE!</v>
      </c>
      <c r="AD322" s="42" t="e">
        <v>#VALUE!</v>
      </c>
      <c r="AE322" s="50" t="e">
        <v>#VALUE!</v>
      </c>
      <c r="AF322" s="42" t="e">
        <v>#VALUE!</v>
      </c>
      <c r="AG322" s="42" t="e">
        <v>#VALUE!</v>
      </c>
      <c r="AH322" s="42" t="e">
        <v>#VALUE!</v>
      </c>
      <c r="AI322" s="42" t="e">
        <v>#VALUE!</v>
      </c>
      <c r="AJ322" s="42" t="e">
        <v>#VALUE!</v>
      </c>
      <c r="AK322" s="42" t="e">
        <v>#VALUE!</v>
      </c>
      <c r="AL322" s="42" t="e">
        <v>#VALUE!</v>
      </c>
      <c r="AM322" s="42" t="e">
        <v>#VALUE!</v>
      </c>
      <c r="AN322" s="42" t="e">
        <v>#VALUE!</v>
      </c>
      <c r="AP322" s="51" t="e">
        <f t="shared" si="11"/>
        <v>#VALUE!</v>
      </c>
      <c r="AQ322" s="42" t="e">
        <v>#VALUE!</v>
      </c>
      <c r="AR322" s="42" t="e">
        <v>#VALUE!</v>
      </c>
      <c r="AS322" s="42" t="e">
        <v>#VALUE!</v>
      </c>
      <c r="AT322" s="42" t="e">
        <v>#VALUE!</v>
      </c>
      <c r="AU322" s="42" t="e">
        <v>#VALUE!</v>
      </c>
      <c r="AV322" s="50" t="e">
        <v>#VALUE!</v>
      </c>
      <c r="AW322" s="42" t="e">
        <v>#VALUE!</v>
      </c>
      <c r="AX322" s="42" t="e">
        <v>#VALUE!</v>
      </c>
      <c r="AY322" s="42" t="e">
        <v>#VALUE!</v>
      </c>
      <c r="AZ322" s="42" t="e">
        <v>#VALUE!</v>
      </c>
      <c r="BA322" s="42" t="e">
        <v>#VALUE!</v>
      </c>
      <c r="BB322" s="42" t="e">
        <v>#VALUE!</v>
      </c>
      <c r="BC322" s="42" t="e">
        <v>#VALUE!</v>
      </c>
      <c r="BD322" s="42" t="e">
        <v>#VALUE!</v>
      </c>
      <c r="BE322" s="42" t="e">
        <v>#VALUE!</v>
      </c>
    </row>
    <row r="323" spans="1:57" ht="13.5" customHeight="1" x14ac:dyDescent="0.3">
      <c r="A323" s="94" t="s">
        <v>11</v>
      </c>
      <c r="B323" s="101" t="s">
        <v>18</v>
      </c>
      <c r="C323" s="95">
        <v>14</v>
      </c>
      <c r="D323" s="159"/>
      <c r="E323" s="38" t="s">
        <v>85</v>
      </c>
      <c r="F323" s="39" t="e">
        <f t="shared" si="26"/>
        <v>#REF!</v>
      </c>
      <c r="H323" s="37" t="e">
        <v>#REF!</v>
      </c>
      <c r="I323" s="37" t="e">
        <v>#REF!</v>
      </c>
      <c r="J323" s="37" t="e">
        <v>#REF!</v>
      </c>
      <c r="K323" s="37" t="e">
        <v>#REF!</v>
      </c>
      <c r="L323" s="37" t="e">
        <v>#REF!</v>
      </c>
      <c r="M323" s="37" t="e">
        <v>#REF!</v>
      </c>
      <c r="N323" s="37" t="e">
        <v>#REF!</v>
      </c>
      <c r="O323" s="37" t="e">
        <v>#REF!</v>
      </c>
      <c r="P323" s="37" t="e">
        <v>#REF!</v>
      </c>
      <c r="Q323" s="37" t="e">
        <v>#REF!</v>
      </c>
      <c r="R323" s="37" t="e">
        <v>#REF!</v>
      </c>
      <c r="S323" s="37" t="e">
        <v>#REF!</v>
      </c>
      <c r="T323" s="37" t="e">
        <v>#REF!</v>
      </c>
      <c r="U323" s="37" t="e">
        <v>#REF!</v>
      </c>
      <c r="V323" s="37" t="e">
        <v>#REF!</v>
      </c>
      <c r="Y323" s="42" t="e">
        <f t="shared" si="10"/>
        <v>#VALUE!</v>
      </c>
      <c r="Z323" s="42" t="e">
        <v>#VALUE!</v>
      </c>
      <c r="AA323" s="42" t="e">
        <v>#VALUE!</v>
      </c>
      <c r="AB323" s="42" t="e">
        <v>#VALUE!</v>
      </c>
      <c r="AC323" s="42" t="e">
        <v>#VALUE!</v>
      </c>
      <c r="AD323" s="42" t="e">
        <v>#VALUE!</v>
      </c>
      <c r="AE323" s="50" t="e">
        <v>#VALUE!</v>
      </c>
      <c r="AF323" s="42" t="e">
        <v>#VALUE!</v>
      </c>
      <c r="AG323" s="42" t="e">
        <v>#VALUE!</v>
      </c>
      <c r="AH323" s="42" t="e">
        <v>#VALUE!</v>
      </c>
      <c r="AI323" s="42" t="e">
        <v>#VALUE!</v>
      </c>
      <c r="AJ323" s="42" t="e">
        <v>#VALUE!</v>
      </c>
      <c r="AK323" s="42" t="e">
        <v>#VALUE!</v>
      </c>
      <c r="AL323" s="42" t="e">
        <v>#VALUE!</v>
      </c>
      <c r="AM323" s="42" t="e">
        <v>#VALUE!</v>
      </c>
      <c r="AN323" s="42" t="e">
        <v>#VALUE!</v>
      </c>
      <c r="AP323" s="51" t="e">
        <f t="shared" si="11"/>
        <v>#VALUE!</v>
      </c>
      <c r="AQ323" s="42" t="e">
        <v>#VALUE!</v>
      </c>
      <c r="AR323" s="42" t="e">
        <v>#VALUE!</v>
      </c>
      <c r="AS323" s="42" t="e">
        <v>#VALUE!</v>
      </c>
      <c r="AT323" s="42" t="e">
        <v>#VALUE!</v>
      </c>
      <c r="AU323" s="42" t="e">
        <v>#VALUE!</v>
      </c>
      <c r="AV323" s="50" t="e">
        <v>#VALUE!</v>
      </c>
      <c r="AW323" s="42" t="e">
        <v>#VALUE!</v>
      </c>
      <c r="AX323" s="42" t="e">
        <v>#VALUE!</v>
      </c>
      <c r="AY323" s="42" t="e">
        <v>#VALUE!</v>
      </c>
      <c r="AZ323" s="42" t="e">
        <v>#VALUE!</v>
      </c>
      <c r="BA323" s="42" t="e">
        <v>#VALUE!</v>
      </c>
      <c r="BB323" s="42" t="e">
        <v>#VALUE!</v>
      </c>
      <c r="BC323" s="42" t="e">
        <v>#VALUE!</v>
      </c>
      <c r="BD323" s="42" t="e">
        <v>#VALUE!</v>
      </c>
      <c r="BE323" s="42" t="e">
        <v>#VALUE!</v>
      </c>
    </row>
    <row r="324" spans="1:57" ht="13.5" customHeight="1" x14ac:dyDescent="0.3">
      <c r="A324" s="93"/>
      <c r="B324" s="101"/>
      <c r="C324" s="93"/>
      <c r="D324" s="159"/>
      <c r="H324" s="37" t="e">
        <v>#REF!</v>
      </c>
      <c r="I324" s="37" t="e">
        <v>#REF!</v>
      </c>
      <c r="J324" s="37" t="e">
        <v>#REF!</v>
      </c>
      <c r="K324" s="37" t="e">
        <v>#REF!</v>
      </c>
      <c r="L324" s="37" t="e">
        <v>#REF!</v>
      </c>
      <c r="M324" s="37" t="e">
        <v>#REF!</v>
      </c>
      <c r="N324" s="37" t="e">
        <v>#REF!</v>
      </c>
      <c r="O324" s="37" t="e">
        <v>#REF!</v>
      </c>
      <c r="P324" s="37" t="e">
        <v>#REF!</v>
      </c>
      <c r="Q324" s="37" t="e">
        <v>#REF!</v>
      </c>
      <c r="R324" s="37" t="e">
        <v>#REF!</v>
      </c>
      <c r="S324" s="37" t="e">
        <v>#REF!</v>
      </c>
      <c r="T324" s="37" t="e">
        <v>#REF!</v>
      </c>
      <c r="U324" s="37" t="e">
        <v>#REF!</v>
      </c>
      <c r="V324" s="37" t="e">
        <v>#REF!</v>
      </c>
      <c r="Y324" s="42" t="e">
        <f t="shared" si="10"/>
        <v>#VALUE!</v>
      </c>
      <c r="Z324" s="42" t="e">
        <v>#VALUE!</v>
      </c>
      <c r="AA324" s="42" t="e">
        <v>#VALUE!</v>
      </c>
      <c r="AB324" s="42" t="e">
        <v>#VALUE!</v>
      </c>
      <c r="AC324" s="42" t="e">
        <v>#VALUE!</v>
      </c>
      <c r="AD324" s="42" t="e">
        <v>#VALUE!</v>
      </c>
      <c r="AE324" s="50" t="e">
        <v>#VALUE!</v>
      </c>
      <c r="AF324" s="42" t="e">
        <v>#VALUE!</v>
      </c>
      <c r="AG324" s="42" t="e">
        <v>#VALUE!</v>
      </c>
      <c r="AH324" s="42" t="e">
        <v>#VALUE!</v>
      </c>
      <c r="AI324" s="42" t="e">
        <v>#VALUE!</v>
      </c>
      <c r="AJ324" s="42" t="e">
        <v>#VALUE!</v>
      </c>
      <c r="AK324" s="42" t="e">
        <v>#VALUE!</v>
      </c>
      <c r="AL324" s="42" t="e">
        <v>#VALUE!</v>
      </c>
      <c r="AM324" s="42" t="e">
        <v>#VALUE!</v>
      </c>
      <c r="AN324" s="42" t="e">
        <v>#VALUE!</v>
      </c>
      <c r="AP324" s="51" t="e">
        <f t="shared" si="11"/>
        <v>#VALUE!</v>
      </c>
      <c r="AQ324" s="42" t="e">
        <v>#VALUE!</v>
      </c>
      <c r="AR324" s="42" t="e">
        <v>#VALUE!</v>
      </c>
      <c r="AS324" s="42" t="e">
        <v>#VALUE!</v>
      </c>
      <c r="AT324" s="42" t="e">
        <v>#VALUE!</v>
      </c>
      <c r="AU324" s="42" t="e">
        <v>#VALUE!</v>
      </c>
      <c r="AV324" s="50" t="e">
        <v>#VALUE!</v>
      </c>
      <c r="AW324" s="42" t="e">
        <v>#VALUE!</v>
      </c>
      <c r="AX324" s="42" t="e">
        <v>#VALUE!</v>
      </c>
      <c r="AY324" s="42" t="e">
        <v>#VALUE!</v>
      </c>
      <c r="AZ324" s="42" t="e">
        <v>#VALUE!</v>
      </c>
      <c r="BA324" s="42" t="e">
        <v>#VALUE!</v>
      </c>
      <c r="BB324" s="42" t="e">
        <v>#VALUE!</v>
      </c>
      <c r="BC324" s="42" t="e">
        <v>#VALUE!</v>
      </c>
      <c r="BD324" s="42" t="e">
        <v>#VALUE!</v>
      </c>
      <c r="BE324" s="42" t="e">
        <v>#VALUE!</v>
      </c>
    </row>
    <row r="325" spans="1:57" ht="13.5" customHeight="1" x14ac:dyDescent="0.3">
      <c r="A325" s="98" t="s">
        <v>11</v>
      </c>
      <c r="B325" s="99" t="s">
        <v>15</v>
      </c>
      <c r="C325" s="93"/>
      <c r="D325" s="159" t="s">
        <v>87</v>
      </c>
      <c r="E325" s="38" t="s">
        <v>85</v>
      </c>
      <c r="F325" s="39" t="e">
        <f t="shared" ref="F325:F388" si="27">SUM(H325:V325)</f>
        <v>#REF!</v>
      </c>
      <c r="H325" s="37" t="e">
        <v>#REF!</v>
      </c>
      <c r="I325" s="37" t="e">
        <v>#REF!</v>
      </c>
      <c r="J325" s="37" t="e">
        <v>#REF!</v>
      </c>
      <c r="K325" s="37" t="e">
        <v>#REF!</v>
      </c>
      <c r="L325" s="37" t="e">
        <v>#REF!</v>
      </c>
      <c r="M325" s="37" t="e">
        <v>#REF!</v>
      </c>
      <c r="N325" s="37" t="e">
        <v>#REF!</v>
      </c>
      <c r="O325" s="37" t="e">
        <v>#REF!</v>
      </c>
      <c r="P325" s="37" t="e">
        <v>#REF!</v>
      </c>
      <c r="Q325" s="37" t="e">
        <v>#REF!</v>
      </c>
      <c r="R325" s="37" t="e">
        <v>#REF!</v>
      </c>
      <c r="S325" s="37" t="e">
        <v>#REF!</v>
      </c>
      <c r="T325" s="37" t="e">
        <v>#REF!</v>
      </c>
      <c r="U325" s="37" t="e">
        <v>#REF!</v>
      </c>
      <c r="V325" s="37" t="e">
        <v>#REF!</v>
      </c>
      <c r="Y325" s="42" t="e">
        <f t="shared" ref="Y325:Y388" si="28">SUM(Z325:AO325)</f>
        <v>#VALUE!</v>
      </c>
      <c r="Z325" s="42" t="e">
        <v>#VALUE!</v>
      </c>
      <c r="AA325" s="42" t="e">
        <v>#VALUE!</v>
      </c>
      <c r="AB325" s="42" t="e">
        <v>#VALUE!</v>
      </c>
      <c r="AC325" s="42" t="e">
        <v>#VALUE!</v>
      </c>
      <c r="AD325" s="42" t="e">
        <v>#VALUE!</v>
      </c>
      <c r="AE325" s="50" t="e">
        <v>#VALUE!</v>
      </c>
      <c r="AF325" s="42" t="e">
        <v>#VALUE!</v>
      </c>
      <c r="AG325" s="42" t="e">
        <v>#VALUE!</v>
      </c>
      <c r="AH325" s="42" t="e">
        <v>#VALUE!</v>
      </c>
      <c r="AI325" s="42" t="e">
        <v>#VALUE!</v>
      </c>
      <c r="AJ325" s="42" t="e">
        <v>#VALUE!</v>
      </c>
      <c r="AK325" s="42" t="e">
        <v>#VALUE!</v>
      </c>
      <c r="AL325" s="42" t="e">
        <v>#VALUE!</v>
      </c>
      <c r="AM325" s="42" t="e">
        <v>#VALUE!</v>
      </c>
      <c r="AN325" s="42" t="e">
        <v>#VALUE!</v>
      </c>
      <c r="AP325" s="51" t="e">
        <f t="shared" ref="AP325:AP388" si="29">SUM(AQ325:BE325)</f>
        <v>#VALUE!</v>
      </c>
      <c r="AQ325" s="42" t="e">
        <v>#VALUE!</v>
      </c>
      <c r="AR325" s="42" t="e">
        <v>#VALUE!</v>
      </c>
      <c r="AS325" s="42" t="e">
        <v>#VALUE!</v>
      </c>
      <c r="AT325" s="42" t="e">
        <v>#VALUE!</v>
      </c>
      <c r="AU325" s="42" t="e">
        <v>#VALUE!</v>
      </c>
      <c r="AV325" s="50" t="e">
        <v>#VALUE!</v>
      </c>
      <c r="AW325" s="42" t="e">
        <v>#VALUE!</v>
      </c>
      <c r="AX325" s="42" t="e">
        <v>#VALUE!</v>
      </c>
      <c r="AY325" s="42" t="e">
        <v>#VALUE!</v>
      </c>
      <c r="AZ325" s="42" t="e">
        <v>#VALUE!</v>
      </c>
      <c r="BA325" s="42" t="e">
        <v>#VALUE!</v>
      </c>
      <c r="BB325" s="42" t="e">
        <v>#VALUE!</v>
      </c>
      <c r="BC325" s="42" t="e">
        <v>#VALUE!</v>
      </c>
      <c r="BD325" s="42" t="e">
        <v>#VALUE!</v>
      </c>
      <c r="BE325" s="42" t="e">
        <v>#VALUE!</v>
      </c>
    </row>
    <row r="326" spans="1:57" ht="13.5" customHeight="1" x14ac:dyDescent="0.3">
      <c r="A326" s="94" t="s">
        <v>11</v>
      </c>
      <c r="B326" s="99" t="s">
        <v>15</v>
      </c>
      <c r="C326" s="95">
        <v>1</v>
      </c>
      <c r="D326" s="427" t="s">
        <v>139</v>
      </c>
      <c r="E326" s="38" t="s">
        <v>85</v>
      </c>
      <c r="F326" s="39" t="e">
        <f t="shared" si="27"/>
        <v>#REF!</v>
      </c>
      <c r="H326" s="37" t="e">
        <v>#REF!</v>
      </c>
      <c r="I326" s="37" t="e">
        <v>#REF!</v>
      </c>
      <c r="J326" s="37" t="e">
        <v>#REF!</v>
      </c>
      <c r="K326" s="37" t="e">
        <v>#REF!</v>
      </c>
      <c r="L326" s="37" t="e">
        <v>#REF!</v>
      </c>
      <c r="M326" s="37" t="e">
        <v>#REF!</v>
      </c>
      <c r="N326" s="37" t="e">
        <v>#REF!</v>
      </c>
      <c r="O326" s="37" t="e">
        <v>#REF!</v>
      </c>
      <c r="P326" s="37" t="e">
        <v>#REF!</v>
      </c>
      <c r="Q326" s="37" t="e">
        <v>#REF!</v>
      </c>
      <c r="R326" s="37" t="e">
        <v>#REF!</v>
      </c>
      <c r="S326" s="37" t="e">
        <v>#REF!</v>
      </c>
      <c r="T326" s="37" t="e">
        <v>#REF!</v>
      </c>
      <c r="U326" s="37" t="e">
        <v>#REF!</v>
      </c>
      <c r="V326" s="37" t="e">
        <v>#REF!</v>
      </c>
      <c r="Y326" s="42" t="e">
        <f t="shared" si="28"/>
        <v>#VALUE!</v>
      </c>
      <c r="Z326" s="42" t="e">
        <v>#VALUE!</v>
      </c>
      <c r="AA326" s="42" t="e">
        <v>#VALUE!</v>
      </c>
      <c r="AB326" s="42" t="e">
        <v>#VALUE!</v>
      </c>
      <c r="AC326" s="42" t="e">
        <v>#VALUE!</v>
      </c>
      <c r="AD326" s="42" t="e">
        <v>#VALUE!</v>
      </c>
      <c r="AE326" s="50" t="e">
        <v>#VALUE!</v>
      </c>
      <c r="AF326" s="42" t="e">
        <v>#VALUE!</v>
      </c>
      <c r="AG326" s="42" t="e">
        <v>#VALUE!</v>
      </c>
      <c r="AH326" s="42" t="e">
        <v>#VALUE!</v>
      </c>
      <c r="AI326" s="42" t="e">
        <v>#VALUE!</v>
      </c>
      <c r="AJ326" s="42" t="e">
        <v>#VALUE!</v>
      </c>
      <c r="AK326" s="42" t="e">
        <v>#VALUE!</v>
      </c>
      <c r="AL326" s="42" t="e">
        <v>#VALUE!</v>
      </c>
      <c r="AM326" s="42" t="e">
        <v>#VALUE!</v>
      </c>
      <c r="AN326" s="42" t="e">
        <v>#VALUE!</v>
      </c>
      <c r="AP326" s="51" t="e">
        <f t="shared" si="29"/>
        <v>#VALUE!</v>
      </c>
      <c r="AQ326" s="42" t="e">
        <v>#VALUE!</v>
      </c>
      <c r="AR326" s="42" t="e">
        <v>#VALUE!</v>
      </c>
      <c r="AS326" s="42" t="e">
        <v>#VALUE!</v>
      </c>
      <c r="AT326" s="42" t="e">
        <v>#VALUE!</v>
      </c>
      <c r="AU326" s="42" t="e">
        <v>#VALUE!</v>
      </c>
      <c r="AV326" s="50" t="e">
        <v>#VALUE!</v>
      </c>
      <c r="AW326" s="42" t="e">
        <v>#VALUE!</v>
      </c>
      <c r="AX326" s="42" t="e">
        <v>#VALUE!</v>
      </c>
      <c r="AY326" s="42" t="e">
        <v>#VALUE!</v>
      </c>
      <c r="AZ326" s="42" t="e">
        <v>#VALUE!</v>
      </c>
      <c r="BA326" s="42" t="e">
        <v>#VALUE!</v>
      </c>
      <c r="BB326" s="42" t="e">
        <v>#VALUE!</v>
      </c>
      <c r="BC326" s="42" t="e">
        <v>#VALUE!</v>
      </c>
      <c r="BD326" s="42" t="e">
        <v>#VALUE!</v>
      </c>
      <c r="BE326" s="42" t="e">
        <v>#VALUE!</v>
      </c>
    </row>
    <row r="327" spans="1:57" ht="13.5" customHeight="1" x14ac:dyDescent="0.3">
      <c r="A327" s="94" t="s">
        <v>11</v>
      </c>
      <c r="B327" s="99" t="s">
        <v>15</v>
      </c>
      <c r="C327" s="95">
        <v>2</v>
      </c>
      <c r="D327" s="427" t="s">
        <v>288</v>
      </c>
      <c r="E327" s="38" t="s">
        <v>85</v>
      </c>
      <c r="F327" s="39" t="e">
        <f t="shared" si="27"/>
        <v>#REF!</v>
      </c>
      <c r="H327" s="37" t="e">
        <v>#REF!</v>
      </c>
      <c r="I327" s="37" t="e">
        <v>#REF!</v>
      </c>
      <c r="J327" s="37" t="e">
        <v>#REF!</v>
      </c>
      <c r="K327" s="37" t="e">
        <v>#REF!</v>
      </c>
      <c r="L327" s="37" t="e">
        <v>#REF!</v>
      </c>
      <c r="M327" s="37" t="e">
        <v>#REF!</v>
      </c>
      <c r="N327" s="37" t="e">
        <v>#REF!</v>
      </c>
      <c r="O327" s="37" t="e">
        <v>#REF!</v>
      </c>
      <c r="P327" s="37" t="e">
        <v>#REF!</v>
      </c>
      <c r="Q327" s="37" t="e">
        <v>#REF!</v>
      </c>
      <c r="R327" s="37" t="e">
        <v>#REF!</v>
      </c>
      <c r="S327" s="37" t="e">
        <v>#REF!</v>
      </c>
      <c r="T327" s="37" t="e">
        <v>#REF!</v>
      </c>
      <c r="U327" s="37" t="e">
        <v>#REF!</v>
      </c>
      <c r="V327" s="37" t="e">
        <v>#REF!</v>
      </c>
      <c r="Y327" s="42" t="e">
        <f t="shared" si="28"/>
        <v>#VALUE!</v>
      </c>
      <c r="Z327" s="42" t="e">
        <v>#VALUE!</v>
      </c>
      <c r="AA327" s="42" t="e">
        <v>#VALUE!</v>
      </c>
      <c r="AB327" s="42" t="e">
        <v>#VALUE!</v>
      </c>
      <c r="AC327" s="42" t="e">
        <v>#VALUE!</v>
      </c>
      <c r="AD327" s="42" t="e">
        <v>#VALUE!</v>
      </c>
      <c r="AE327" s="50" t="e">
        <v>#VALUE!</v>
      </c>
      <c r="AF327" s="42" t="e">
        <v>#VALUE!</v>
      </c>
      <c r="AG327" s="42" t="e">
        <v>#VALUE!</v>
      </c>
      <c r="AH327" s="42" t="e">
        <v>#VALUE!</v>
      </c>
      <c r="AI327" s="42" t="e">
        <v>#VALUE!</v>
      </c>
      <c r="AJ327" s="42" t="e">
        <v>#VALUE!</v>
      </c>
      <c r="AK327" s="42" t="e">
        <v>#VALUE!</v>
      </c>
      <c r="AL327" s="42" t="e">
        <v>#VALUE!</v>
      </c>
      <c r="AM327" s="42" t="e">
        <v>#VALUE!</v>
      </c>
      <c r="AN327" s="42" t="e">
        <v>#VALUE!</v>
      </c>
      <c r="AP327" s="51" t="e">
        <f t="shared" si="29"/>
        <v>#VALUE!</v>
      </c>
      <c r="AQ327" s="42" t="e">
        <v>#VALUE!</v>
      </c>
      <c r="AR327" s="42" t="e">
        <v>#VALUE!</v>
      </c>
      <c r="AS327" s="42" t="e">
        <v>#VALUE!</v>
      </c>
      <c r="AT327" s="42" t="e">
        <v>#VALUE!</v>
      </c>
      <c r="AU327" s="42" t="e">
        <v>#VALUE!</v>
      </c>
      <c r="AV327" s="50" t="e">
        <v>#VALUE!</v>
      </c>
      <c r="AW327" s="42" t="e">
        <v>#VALUE!</v>
      </c>
      <c r="AX327" s="42" t="e">
        <v>#VALUE!</v>
      </c>
      <c r="AY327" s="42" t="e">
        <v>#VALUE!</v>
      </c>
      <c r="AZ327" s="42" t="e">
        <v>#VALUE!</v>
      </c>
      <c r="BA327" s="42" t="e">
        <v>#VALUE!</v>
      </c>
      <c r="BB327" s="42" t="e">
        <v>#VALUE!</v>
      </c>
      <c r="BC327" s="42" t="e">
        <v>#VALUE!</v>
      </c>
      <c r="BD327" s="42" t="e">
        <v>#VALUE!</v>
      </c>
      <c r="BE327" s="42" t="e">
        <v>#VALUE!</v>
      </c>
    </row>
    <row r="328" spans="1:57" ht="13.5" customHeight="1" x14ac:dyDescent="0.3">
      <c r="A328" s="94" t="s">
        <v>11</v>
      </c>
      <c r="B328" s="99" t="s">
        <v>15</v>
      </c>
      <c r="C328" s="95">
        <v>3</v>
      </c>
      <c r="D328" s="427" t="s">
        <v>367</v>
      </c>
      <c r="E328" s="38" t="s">
        <v>85</v>
      </c>
      <c r="F328" s="39" t="e">
        <f t="shared" si="27"/>
        <v>#REF!</v>
      </c>
      <c r="H328" s="37" t="e">
        <v>#REF!</v>
      </c>
      <c r="I328" s="37" t="e">
        <v>#REF!</v>
      </c>
      <c r="J328" s="37" t="e">
        <v>#REF!</v>
      </c>
      <c r="K328" s="37" t="e">
        <v>#REF!</v>
      </c>
      <c r="L328" s="37" t="e">
        <v>#REF!</v>
      </c>
      <c r="M328" s="37" t="e">
        <v>#REF!</v>
      </c>
      <c r="N328" s="37" t="e">
        <v>#REF!</v>
      </c>
      <c r="O328" s="37" t="e">
        <v>#REF!</v>
      </c>
      <c r="P328" s="37" t="e">
        <v>#REF!</v>
      </c>
      <c r="Q328" s="37" t="e">
        <v>#REF!</v>
      </c>
      <c r="R328" s="37" t="e">
        <v>#REF!</v>
      </c>
      <c r="S328" s="37" t="e">
        <v>#REF!</v>
      </c>
      <c r="T328" s="37" t="e">
        <v>#REF!</v>
      </c>
      <c r="U328" s="37" t="e">
        <v>#REF!</v>
      </c>
      <c r="V328" s="37" t="e">
        <v>#REF!</v>
      </c>
      <c r="Y328" s="42" t="e">
        <f t="shared" si="28"/>
        <v>#VALUE!</v>
      </c>
      <c r="Z328" s="42" t="e">
        <v>#VALUE!</v>
      </c>
      <c r="AA328" s="42" t="e">
        <v>#VALUE!</v>
      </c>
      <c r="AB328" s="42" t="e">
        <v>#VALUE!</v>
      </c>
      <c r="AC328" s="42" t="e">
        <v>#VALUE!</v>
      </c>
      <c r="AD328" s="42" t="e">
        <v>#VALUE!</v>
      </c>
      <c r="AE328" s="50" t="e">
        <v>#VALUE!</v>
      </c>
      <c r="AF328" s="42" t="e">
        <v>#VALUE!</v>
      </c>
      <c r="AG328" s="42" t="e">
        <v>#VALUE!</v>
      </c>
      <c r="AH328" s="42" t="e">
        <v>#VALUE!</v>
      </c>
      <c r="AI328" s="42" t="e">
        <v>#VALUE!</v>
      </c>
      <c r="AJ328" s="42" t="e">
        <v>#VALUE!</v>
      </c>
      <c r="AK328" s="42" t="e">
        <v>#VALUE!</v>
      </c>
      <c r="AL328" s="42" t="e">
        <v>#VALUE!</v>
      </c>
      <c r="AM328" s="42" t="e">
        <v>#VALUE!</v>
      </c>
      <c r="AN328" s="42" t="e">
        <v>#VALUE!</v>
      </c>
      <c r="AP328" s="51" t="e">
        <f t="shared" si="29"/>
        <v>#VALUE!</v>
      </c>
      <c r="AQ328" s="42" t="e">
        <v>#VALUE!</v>
      </c>
      <c r="AR328" s="42" t="e">
        <v>#VALUE!</v>
      </c>
      <c r="AS328" s="42" t="e">
        <v>#VALUE!</v>
      </c>
      <c r="AT328" s="42" t="e">
        <v>#VALUE!</v>
      </c>
      <c r="AU328" s="42" t="e">
        <v>#VALUE!</v>
      </c>
      <c r="AV328" s="50" t="e">
        <v>#VALUE!</v>
      </c>
      <c r="AW328" s="42" t="e">
        <v>#VALUE!</v>
      </c>
      <c r="AX328" s="42" t="e">
        <v>#VALUE!</v>
      </c>
      <c r="AY328" s="42" t="e">
        <v>#VALUE!</v>
      </c>
      <c r="AZ328" s="42" t="e">
        <v>#VALUE!</v>
      </c>
      <c r="BA328" s="42" t="e">
        <v>#VALUE!</v>
      </c>
      <c r="BB328" s="42" t="e">
        <v>#VALUE!</v>
      </c>
      <c r="BC328" s="42" t="e">
        <v>#VALUE!</v>
      </c>
      <c r="BD328" s="42" t="e">
        <v>#VALUE!</v>
      </c>
      <c r="BE328" s="42" t="e">
        <v>#VALUE!</v>
      </c>
    </row>
    <row r="329" spans="1:57" ht="13.5" customHeight="1" x14ac:dyDescent="0.3">
      <c r="A329" s="94" t="s">
        <v>11</v>
      </c>
      <c r="B329" s="99" t="s">
        <v>15</v>
      </c>
      <c r="C329" s="95">
        <v>4</v>
      </c>
      <c r="D329" s="427" t="s">
        <v>368</v>
      </c>
      <c r="E329" s="38" t="s">
        <v>85</v>
      </c>
      <c r="F329" s="39" t="e">
        <f t="shared" si="27"/>
        <v>#REF!</v>
      </c>
      <c r="H329" s="37" t="e">
        <v>#REF!</v>
      </c>
      <c r="I329" s="37" t="e">
        <v>#REF!</v>
      </c>
      <c r="J329" s="37" t="e">
        <v>#REF!</v>
      </c>
      <c r="K329" s="37" t="e">
        <v>#REF!</v>
      </c>
      <c r="L329" s="37" t="e">
        <v>#REF!</v>
      </c>
      <c r="M329" s="37" t="e">
        <v>#REF!</v>
      </c>
      <c r="N329" s="37" t="e">
        <v>#REF!</v>
      </c>
      <c r="O329" s="37" t="e">
        <v>#REF!</v>
      </c>
      <c r="P329" s="37" t="e">
        <v>#REF!</v>
      </c>
      <c r="Q329" s="37" t="e">
        <v>#REF!</v>
      </c>
      <c r="R329" s="37" t="e">
        <v>#REF!</v>
      </c>
      <c r="S329" s="37" t="e">
        <v>#REF!</v>
      </c>
      <c r="T329" s="37" t="e">
        <v>#REF!</v>
      </c>
      <c r="U329" s="37" t="e">
        <v>#REF!</v>
      </c>
      <c r="V329" s="37" t="e">
        <v>#REF!</v>
      </c>
      <c r="Y329" s="42" t="e">
        <f t="shared" si="28"/>
        <v>#VALUE!</v>
      </c>
      <c r="Z329" s="42" t="e">
        <v>#VALUE!</v>
      </c>
      <c r="AA329" s="42" t="e">
        <v>#VALUE!</v>
      </c>
      <c r="AB329" s="42" t="e">
        <v>#VALUE!</v>
      </c>
      <c r="AC329" s="42" t="e">
        <v>#VALUE!</v>
      </c>
      <c r="AD329" s="42" t="e">
        <v>#VALUE!</v>
      </c>
      <c r="AE329" s="50" t="e">
        <v>#VALUE!</v>
      </c>
      <c r="AF329" s="42" t="e">
        <v>#VALUE!</v>
      </c>
      <c r="AG329" s="42" t="e">
        <v>#VALUE!</v>
      </c>
      <c r="AH329" s="42" t="e">
        <v>#VALUE!</v>
      </c>
      <c r="AI329" s="42" t="e">
        <v>#VALUE!</v>
      </c>
      <c r="AJ329" s="42" t="e">
        <v>#VALUE!</v>
      </c>
      <c r="AK329" s="42" t="e">
        <v>#VALUE!</v>
      </c>
      <c r="AL329" s="42" t="e">
        <v>#VALUE!</v>
      </c>
      <c r="AM329" s="42" t="e">
        <v>#VALUE!</v>
      </c>
      <c r="AN329" s="42" t="e">
        <v>#VALUE!</v>
      </c>
      <c r="AP329" s="51" t="e">
        <f t="shared" si="29"/>
        <v>#VALUE!</v>
      </c>
      <c r="AQ329" s="42" t="e">
        <v>#VALUE!</v>
      </c>
      <c r="AR329" s="42" t="e">
        <v>#VALUE!</v>
      </c>
      <c r="AS329" s="42" t="e">
        <v>#VALUE!</v>
      </c>
      <c r="AT329" s="42" t="e">
        <v>#VALUE!</v>
      </c>
      <c r="AU329" s="42" t="e">
        <v>#VALUE!</v>
      </c>
      <c r="AV329" s="50" t="e">
        <v>#VALUE!</v>
      </c>
      <c r="AW329" s="42" t="e">
        <v>#VALUE!</v>
      </c>
      <c r="AX329" s="42" t="e">
        <v>#VALUE!</v>
      </c>
      <c r="AY329" s="42" t="e">
        <v>#VALUE!</v>
      </c>
      <c r="AZ329" s="42" t="e">
        <v>#VALUE!</v>
      </c>
      <c r="BA329" s="42" t="e">
        <v>#VALUE!</v>
      </c>
      <c r="BB329" s="42" t="e">
        <v>#VALUE!</v>
      </c>
      <c r="BC329" s="42" t="e">
        <v>#VALUE!</v>
      </c>
      <c r="BD329" s="42" t="e">
        <v>#VALUE!</v>
      </c>
      <c r="BE329" s="42" t="e">
        <v>#VALUE!</v>
      </c>
    </row>
    <row r="330" spans="1:57" ht="13.5" customHeight="1" x14ac:dyDescent="0.3">
      <c r="A330" s="94" t="s">
        <v>11</v>
      </c>
      <c r="B330" s="99" t="s">
        <v>15</v>
      </c>
      <c r="C330" s="95">
        <v>5</v>
      </c>
      <c r="D330" s="427" t="s">
        <v>219</v>
      </c>
      <c r="E330" s="38" t="s">
        <v>85</v>
      </c>
      <c r="F330" s="39" t="e">
        <f t="shared" si="27"/>
        <v>#REF!</v>
      </c>
      <c r="H330" s="37" t="e">
        <v>#REF!</v>
      </c>
      <c r="I330" s="37" t="e">
        <v>#REF!</v>
      </c>
      <c r="J330" s="37" t="e">
        <v>#REF!</v>
      </c>
      <c r="K330" s="37" t="e">
        <v>#REF!</v>
      </c>
      <c r="L330" s="37" t="e">
        <v>#REF!</v>
      </c>
      <c r="M330" s="37" t="e">
        <v>#REF!</v>
      </c>
      <c r="N330" s="37" t="e">
        <v>#REF!</v>
      </c>
      <c r="O330" s="37" t="e">
        <v>#REF!</v>
      </c>
      <c r="P330" s="37" t="e">
        <v>#REF!</v>
      </c>
      <c r="Q330" s="37" t="e">
        <v>#REF!</v>
      </c>
      <c r="R330" s="37" t="e">
        <v>#REF!</v>
      </c>
      <c r="S330" s="37" t="e">
        <v>#REF!</v>
      </c>
      <c r="T330" s="37" t="e">
        <v>#REF!</v>
      </c>
      <c r="U330" s="37" t="e">
        <v>#REF!</v>
      </c>
      <c r="V330" s="37" t="e">
        <v>#REF!</v>
      </c>
      <c r="Y330" s="42" t="e">
        <f t="shared" si="28"/>
        <v>#VALUE!</v>
      </c>
      <c r="Z330" s="42" t="e">
        <v>#VALUE!</v>
      </c>
      <c r="AA330" s="42" t="e">
        <v>#VALUE!</v>
      </c>
      <c r="AB330" s="42" t="e">
        <v>#VALUE!</v>
      </c>
      <c r="AC330" s="42" t="e">
        <v>#VALUE!</v>
      </c>
      <c r="AD330" s="42" t="e">
        <v>#VALUE!</v>
      </c>
      <c r="AE330" s="50" t="e">
        <v>#VALUE!</v>
      </c>
      <c r="AF330" s="42" t="e">
        <v>#VALUE!</v>
      </c>
      <c r="AG330" s="42" t="e">
        <v>#VALUE!</v>
      </c>
      <c r="AH330" s="42" t="e">
        <v>#VALUE!</v>
      </c>
      <c r="AI330" s="42" t="e">
        <v>#VALUE!</v>
      </c>
      <c r="AJ330" s="42" t="e">
        <v>#VALUE!</v>
      </c>
      <c r="AK330" s="42" t="e">
        <v>#VALUE!</v>
      </c>
      <c r="AL330" s="42" t="e">
        <v>#VALUE!</v>
      </c>
      <c r="AM330" s="42" t="e">
        <v>#VALUE!</v>
      </c>
      <c r="AN330" s="42" t="e">
        <v>#VALUE!</v>
      </c>
      <c r="AP330" s="51" t="e">
        <f t="shared" si="29"/>
        <v>#VALUE!</v>
      </c>
      <c r="AQ330" s="42" t="e">
        <v>#VALUE!</v>
      </c>
      <c r="AR330" s="42" t="e">
        <v>#VALUE!</v>
      </c>
      <c r="AS330" s="42" t="e">
        <v>#VALUE!</v>
      </c>
      <c r="AT330" s="42" t="e">
        <v>#VALUE!</v>
      </c>
      <c r="AU330" s="42" t="e">
        <v>#VALUE!</v>
      </c>
      <c r="AV330" s="50" t="e">
        <v>#VALUE!</v>
      </c>
      <c r="AW330" s="42" t="e">
        <v>#VALUE!</v>
      </c>
      <c r="AX330" s="42" t="e">
        <v>#VALUE!</v>
      </c>
      <c r="AY330" s="42" t="e">
        <v>#VALUE!</v>
      </c>
      <c r="AZ330" s="42" t="e">
        <v>#VALUE!</v>
      </c>
      <c r="BA330" s="42" t="e">
        <v>#VALUE!</v>
      </c>
      <c r="BB330" s="42" t="e">
        <v>#VALUE!</v>
      </c>
      <c r="BC330" s="42" t="e">
        <v>#VALUE!</v>
      </c>
      <c r="BD330" s="42" t="e">
        <v>#VALUE!</v>
      </c>
      <c r="BE330" s="42" t="e">
        <v>#VALUE!</v>
      </c>
    </row>
    <row r="331" spans="1:57" ht="13.5" customHeight="1" x14ac:dyDescent="0.3">
      <c r="A331" s="94" t="s">
        <v>11</v>
      </c>
      <c r="B331" s="99" t="s">
        <v>15</v>
      </c>
      <c r="C331" s="95">
        <v>6</v>
      </c>
      <c r="D331" s="427" t="s">
        <v>140</v>
      </c>
      <c r="E331" s="38" t="s">
        <v>85</v>
      </c>
      <c r="F331" s="39" t="e">
        <f t="shared" si="27"/>
        <v>#REF!</v>
      </c>
      <c r="H331" s="37" t="e">
        <v>#REF!</v>
      </c>
      <c r="I331" s="37" t="e">
        <v>#REF!</v>
      </c>
      <c r="J331" s="37" t="e">
        <v>#REF!</v>
      </c>
      <c r="K331" s="37" t="e">
        <v>#REF!</v>
      </c>
      <c r="L331" s="37" t="e">
        <v>#REF!</v>
      </c>
      <c r="M331" s="37" t="e">
        <v>#REF!</v>
      </c>
      <c r="N331" s="37" t="e">
        <v>#REF!</v>
      </c>
      <c r="O331" s="37" t="e">
        <v>#REF!</v>
      </c>
      <c r="P331" s="37" t="e">
        <v>#REF!</v>
      </c>
      <c r="Q331" s="37" t="e">
        <v>#REF!</v>
      </c>
      <c r="R331" s="37" t="e">
        <v>#REF!</v>
      </c>
      <c r="S331" s="37" t="e">
        <v>#REF!</v>
      </c>
      <c r="T331" s="37" t="e">
        <v>#REF!</v>
      </c>
      <c r="U331" s="37" t="e">
        <v>#REF!</v>
      </c>
      <c r="V331" s="37" t="e">
        <v>#REF!</v>
      </c>
      <c r="Y331" s="42" t="e">
        <f t="shared" si="28"/>
        <v>#VALUE!</v>
      </c>
      <c r="Z331" s="42" t="e">
        <v>#VALUE!</v>
      </c>
      <c r="AA331" s="42" t="e">
        <v>#VALUE!</v>
      </c>
      <c r="AB331" s="42" t="e">
        <v>#VALUE!</v>
      </c>
      <c r="AC331" s="42" t="e">
        <v>#VALUE!</v>
      </c>
      <c r="AD331" s="42" t="e">
        <v>#VALUE!</v>
      </c>
      <c r="AE331" s="50" t="e">
        <v>#VALUE!</v>
      </c>
      <c r="AF331" s="42" t="e">
        <v>#VALUE!</v>
      </c>
      <c r="AG331" s="42" t="e">
        <v>#VALUE!</v>
      </c>
      <c r="AH331" s="42" t="e">
        <v>#VALUE!</v>
      </c>
      <c r="AI331" s="42" t="e">
        <v>#VALUE!</v>
      </c>
      <c r="AJ331" s="42" t="e">
        <v>#VALUE!</v>
      </c>
      <c r="AK331" s="42" t="e">
        <v>#VALUE!</v>
      </c>
      <c r="AL331" s="42" t="e">
        <v>#VALUE!</v>
      </c>
      <c r="AM331" s="42" t="e">
        <v>#VALUE!</v>
      </c>
      <c r="AN331" s="42" t="e">
        <v>#VALUE!</v>
      </c>
      <c r="AP331" s="51" t="e">
        <f t="shared" si="29"/>
        <v>#VALUE!</v>
      </c>
      <c r="AQ331" s="42" t="e">
        <v>#VALUE!</v>
      </c>
      <c r="AR331" s="42" t="e">
        <v>#VALUE!</v>
      </c>
      <c r="AS331" s="42" t="e">
        <v>#VALUE!</v>
      </c>
      <c r="AT331" s="42" t="e">
        <v>#VALUE!</v>
      </c>
      <c r="AU331" s="42" t="e">
        <v>#VALUE!</v>
      </c>
      <c r="AV331" s="50" t="e">
        <v>#VALUE!</v>
      </c>
      <c r="AW331" s="42" t="e">
        <v>#VALUE!</v>
      </c>
      <c r="AX331" s="42" t="e">
        <v>#VALUE!</v>
      </c>
      <c r="AY331" s="42" t="e">
        <v>#VALUE!</v>
      </c>
      <c r="AZ331" s="42" t="e">
        <v>#VALUE!</v>
      </c>
      <c r="BA331" s="42" t="e">
        <v>#VALUE!</v>
      </c>
      <c r="BB331" s="42" t="e">
        <v>#VALUE!</v>
      </c>
      <c r="BC331" s="42" t="e">
        <v>#VALUE!</v>
      </c>
      <c r="BD331" s="42" t="e">
        <v>#VALUE!</v>
      </c>
      <c r="BE331" s="42" t="e">
        <v>#VALUE!</v>
      </c>
    </row>
    <row r="332" spans="1:57" ht="13.5" customHeight="1" x14ac:dyDescent="0.3">
      <c r="A332" s="94" t="s">
        <v>11</v>
      </c>
      <c r="B332" s="99" t="s">
        <v>15</v>
      </c>
      <c r="C332" s="95">
        <v>7</v>
      </c>
      <c r="D332" s="427" t="s">
        <v>369</v>
      </c>
      <c r="E332" s="38" t="s">
        <v>85</v>
      </c>
      <c r="F332" s="39" t="e">
        <f t="shared" si="27"/>
        <v>#REF!</v>
      </c>
      <c r="H332" s="37" t="e">
        <v>#REF!</v>
      </c>
      <c r="I332" s="37" t="e">
        <v>#REF!</v>
      </c>
      <c r="J332" s="37" t="e">
        <v>#REF!</v>
      </c>
      <c r="K332" s="37" t="e">
        <v>#REF!</v>
      </c>
      <c r="L332" s="37" t="e">
        <v>#REF!</v>
      </c>
      <c r="M332" s="37" t="e">
        <v>#REF!</v>
      </c>
      <c r="N332" s="37" t="e">
        <v>#REF!</v>
      </c>
      <c r="O332" s="37" t="e">
        <v>#REF!</v>
      </c>
      <c r="P332" s="37" t="e">
        <v>#REF!</v>
      </c>
      <c r="Q332" s="37" t="e">
        <v>#REF!</v>
      </c>
      <c r="R332" s="37" t="e">
        <v>#REF!</v>
      </c>
      <c r="S332" s="37" t="e">
        <v>#REF!</v>
      </c>
      <c r="T332" s="37" t="e">
        <v>#REF!</v>
      </c>
      <c r="U332" s="37" t="e">
        <v>#REF!</v>
      </c>
      <c r="V332" s="37" t="e">
        <v>#REF!</v>
      </c>
      <c r="Y332" s="42" t="e">
        <f t="shared" si="28"/>
        <v>#VALUE!</v>
      </c>
      <c r="Z332" s="42" t="e">
        <v>#VALUE!</v>
      </c>
      <c r="AA332" s="42" t="e">
        <v>#VALUE!</v>
      </c>
      <c r="AB332" s="42" t="e">
        <v>#VALUE!</v>
      </c>
      <c r="AC332" s="42" t="e">
        <v>#VALUE!</v>
      </c>
      <c r="AD332" s="42" t="e">
        <v>#VALUE!</v>
      </c>
      <c r="AE332" s="50" t="e">
        <v>#VALUE!</v>
      </c>
      <c r="AF332" s="42" t="e">
        <v>#VALUE!</v>
      </c>
      <c r="AG332" s="42" t="e">
        <v>#VALUE!</v>
      </c>
      <c r="AH332" s="42" t="e">
        <v>#VALUE!</v>
      </c>
      <c r="AI332" s="42" t="e">
        <v>#VALUE!</v>
      </c>
      <c r="AJ332" s="42" t="e">
        <v>#VALUE!</v>
      </c>
      <c r="AK332" s="42" t="e">
        <v>#VALUE!</v>
      </c>
      <c r="AL332" s="42" t="e">
        <v>#VALUE!</v>
      </c>
      <c r="AM332" s="42" t="e">
        <v>#VALUE!</v>
      </c>
      <c r="AN332" s="42" t="e">
        <v>#VALUE!</v>
      </c>
      <c r="AP332" s="51" t="e">
        <f t="shared" si="29"/>
        <v>#VALUE!</v>
      </c>
      <c r="AQ332" s="42" t="e">
        <v>#VALUE!</v>
      </c>
      <c r="AR332" s="42" t="e">
        <v>#VALUE!</v>
      </c>
      <c r="AS332" s="42" t="e">
        <v>#VALUE!</v>
      </c>
      <c r="AT332" s="42" t="e">
        <v>#VALUE!</v>
      </c>
      <c r="AU332" s="42" t="e">
        <v>#VALUE!</v>
      </c>
      <c r="AV332" s="50" t="e">
        <v>#VALUE!</v>
      </c>
      <c r="AW332" s="42" t="e">
        <v>#VALUE!</v>
      </c>
      <c r="AX332" s="42" t="e">
        <v>#VALUE!</v>
      </c>
      <c r="AY332" s="42" t="e">
        <v>#VALUE!</v>
      </c>
      <c r="AZ332" s="42" t="e">
        <v>#VALUE!</v>
      </c>
      <c r="BA332" s="42" t="e">
        <v>#VALUE!</v>
      </c>
      <c r="BB332" s="42" t="e">
        <v>#VALUE!</v>
      </c>
      <c r="BC332" s="42" t="e">
        <v>#VALUE!</v>
      </c>
      <c r="BD332" s="42" t="e">
        <v>#VALUE!</v>
      </c>
      <c r="BE332" s="42" t="e">
        <v>#VALUE!</v>
      </c>
    </row>
    <row r="333" spans="1:57" ht="13.5" customHeight="1" x14ac:dyDescent="0.3">
      <c r="A333" s="94" t="s">
        <v>11</v>
      </c>
      <c r="B333" s="99" t="s">
        <v>15</v>
      </c>
      <c r="C333" s="95">
        <v>8</v>
      </c>
      <c r="D333" s="427" t="s">
        <v>380</v>
      </c>
      <c r="E333" s="38" t="s">
        <v>85</v>
      </c>
      <c r="F333" s="39" t="e">
        <f t="shared" si="27"/>
        <v>#REF!</v>
      </c>
      <c r="H333" s="37" t="e">
        <v>#REF!</v>
      </c>
      <c r="I333" s="37" t="e">
        <v>#REF!</v>
      </c>
      <c r="J333" s="37" t="e">
        <v>#REF!</v>
      </c>
      <c r="K333" s="37" t="e">
        <v>#REF!</v>
      </c>
      <c r="L333" s="37" t="e">
        <v>#REF!</v>
      </c>
      <c r="M333" s="37" t="e">
        <v>#REF!</v>
      </c>
      <c r="N333" s="37" t="e">
        <v>#REF!</v>
      </c>
      <c r="O333" s="37" t="e">
        <v>#REF!</v>
      </c>
      <c r="P333" s="37" t="e">
        <v>#REF!</v>
      </c>
      <c r="Q333" s="37" t="e">
        <v>#REF!</v>
      </c>
      <c r="R333" s="37" t="e">
        <v>#REF!</v>
      </c>
      <c r="S333" s="37" t="e">
        <v>#REF!</v>
      </c>
      <c r="T333" s="37" t="e">
        <v>#REF!</v>
      </c>
      <c r="U333" s="37" t="e">
        <v>#REF!</v>
      </c>
      <c r="V333" s="37" t="e">
        <v>#REF!</v>
      </c>
      <c r="Y333" s="42" t="e">
        <f t="shared" si="28"/>
        <v>#VALUE!</v>
      </c>
      <c r="Z333" s="42" t="e">
        <v>#VALUE!</v>
      </c>
      <c r="AA333" s="42" t="e">
        <v>#VALUE!</v>
      </c>
      <c r="AB333" s="42" t="e">
        <v>#VALUE!</v>
      </c>
      <c r="AC333" s="42" t="e">
        <v>#VALUE!</v>
      </c>
      <c r="AD333" s="42" t="e">
        <v>#VALUE!</v>
      </c>
      <c r="AE333" s="50" t="e">
        <v>#VALUE!</v>
      </c>
      <c r="AF333" s="42" t="e">
        <v>#VALUE!</v>
      </c>
      <c r="AG333" s="42" t="e">
        <v>#VALUE!</v>
      </c>
      <c r="AH333" s="42" t="e">
        <v>#VALUE!</v>
      </c>
      <c r="AI333" s="42" t="e">
        <v>#VALUE!</v>
      </c>
      <c r="AJ333" s="42" t="e">
        <v>#VALUE!</v>
      </c>
      <c r="AK333" s="42" t="e">
        <v>#VALUE!</v>
      </c>
      <c r="AL333" s="42" t="e">
        <v>#VALUE!</v>
      </c>
      <c r="AM333" s="42" t="e">
        <v>#VALUE!</v>
      </c>
      <c r="AN333" s="42" t="e">
        <v>#VALUE!</v>
      </c>
      <c r="AP333" s="51" t="e">
        <f t="shared" si="29"/>
        <v>#VALUE!</v>
      </c>
      <c r="AQ333" s="42" t="e">
        <v>#VALUE!</v>
      </c>
      <c r="AR333" s="42" t="e">
        <v>#VALUE!</v>
      </c>
      <c r="AS333" s="42" t="e">
        <v>#VALUE!</v>
      </c>
      <c r="AT333" s="42" t="e">
        <v>#VALUE!</v>
      </c>
      <c r="AU333" s="42" t="e">
        <v>#VALUE!</v>
      </c>
      <c r="AV333" s="50" t="e">
        <v>#VALUE!</v>
      </c>
      <c r="AW333" s="42" t="e">
        <v>#VALUE!</v>
      </c>
      <c r="AX333" s="42" t="e">
        <v>#VALUE!</v>
      </c>
      <c r="AY333" s="42" t="e">
        <v>#VALUE!</v>
      </c>
      <c r="AZ333" s="42" t="e">
        <v>#VALUE!</v>
      </c>
      <c r="BA333" s="42" t="e">
        <v>#VALUE!</v>
      </c>
      <c r="BB333" s="42" t="e">
        <v>#VALUE!</v>
      </c>
      <c r="BC333" s="42" t="e">
        <v>#VALUE!</v>
      </c>
      <c r="BD333" s="42" t="e">
        <v>#VALUE!</v>
      </c>
      <c r="BE333" s="42" t="e">
        <v>#VALUE!</v>
      </c>
    </row>
    <row r="334" spans="1:57" ht="13.5" customHeight="1" x14ac:dyDescent="0.3">
      <c r="A334" s="94" t="s">
        <v>11</v>
      </c>
      <c r="B334" s="99" t="s">
        <v>15</v>
      </c>
      <c r="C334" s="95">
        <v>9</v>
      </c>
      <c r="D334" s="160" t="s">
        <v>141</v>
      </c>
      <c r="E334" s="38" t="s">
        <v>85</v>
      </c>
      <c r="F334" s="39" t="e">
        <f t="shared" si="27"/>
        <v>#REF!</v>
      </c>
      <c r="H334" s="37" t="e">
        <v>#REF!</v>
      </c>
      <c r="I334" s="37" t="e">
        <v>#REF!</v>
      </c>
      <c r="J334" s="37" t="e">
        <v>#REF!</v>
      </c>
      <c r="K334" s="37" t="e">
        <v>#REF!</v>
      </c>
      <c r="L334" s="37" t="e">
        <v>#REF!</v>
      </c>
      <c r="M334" s="37" t="e">
        <v>#REF!</v>
      </c>
      <c r="N334" s="37" t="e">
        <v>#REF!</v>
      </c>
      <c r="O334" s="37" t="e">
        <v>#REF!</v>
      </c>
      <c r="P334" s="37" t="e">
        <v>#REF!</v>
      </c>
      <c r="Q334" s="37" t="e">
        <v>#REF!</v>
      </c>
      <c r="R334" s="37" t="e">
        <v>#REF!</v>
      </c>
      <c r="S334" s="37" t="e">
        <v>#REF!</v>
      </c>
      <c r="T334" s="37" t="e">
        <v>#REF!</v>
      </c>
      <c r="U334" s="37" t="e">
        <v>#REF!</v>
      </c>
      <c r="V334" s="37" t="e">
        <v>#REF!</v>
      </c>
      <c r="Y334" s="42" t="e">
        <f t="shared" si="28"/>
        <v>#VALUE!</v>
      </c>
      <c r="Z334" s="42" t="e">
        <v>#VALUE!</v>
      </c>
      <c r="AA334" s="42" t="e">
        <v>#VALUE!</v>
      </c>
      <c r="AB334" s="42" t="e">
        <v>#VALUE!</v>
      </c>
      <c r="AC334" s="42" t="e">
        <v>#VALUE!</v>
      </c>
      <c r="AD334" s="42" t="e">
        <v>#VALUE!</v>
      </c>
      <c r="AE334" s="50" t="e">
        <v>#VALUE!</v>
      </c>
      <c r="AF334" s="42" t="e">
        <v>#VALUE!</v>
      </c>
      <c r="AG334" s="42" t="e">
        <v>#VALUE!</v>
      </c>
      <c r="AH334" s="42" t="e">
        <v>#VALUE!</v>
      </c>
      <c r="AI334" s="42" t="e">
        <v>#VALUE!</v>
      </c>
      <c r="AJ334" s="42" t="e">
        <v>#VALUE!</v>
      </c>
      <c r="AK334" s="42" t="e">
        <v>#VALUE!</v>
      </c>
      <c r="AL334" s="42" t="e">
        <v>#VALUE!</v>
      </c>
      <c r="AM334" s="42" t="e">
        <v>#VALUE!</v>
      </c>
      <c r="AN334" s="42" t="e">
        <v>#VALUE!</v>
      </c>
      <c r="AP334" s="51" t="e">
        <f t="shared" si="29"/>
        <v>#VALUE!</v>
      </c>
      <c r="AQ334" s="42" t="e">
        <v>#VALUE!</v>
      </c>
      <c r="AR334" s="42" t="e">
        <v>#VALUE!</v>
      </c>
      <c r="AS334" s="42" t="e">
        <v>#VALUE!</v>
      </c>
      <c r="AT334" s="42" t="e">
        <v>#VALUE!</v>
      </c>
      <c r="AU334" s="42" t="e">
        <v>#VALUE!</v>
      </c>
      <c r="AV334" s="50" t="e">
        <v>#VALUE!</v>
      </c>
      <c r="AW334" s="42" t="e">
        <v>#VALUE!</v>
      </c>
      <c r="AX334" s="42" t="e">
        <v>#VALUE!</v>
      </c>
      <c r="AY334" s="42" t="e">
        <v>#VALUE!</v>
      </c>
      <c r="AZ334" s="42" t="e">
        <v>#VALUE!</v>
      </c>
      <c r="BA334" s="42" t="e">
        <v>#VALUE!</v>
      </c>
      <c r="BB334" s="42" t="e">
        <v>#VALUE!</v>
      </c>
      <c r="BC334" s="42" t="e">
        <v>#VALUE!</v>
      </c>
      <c r="BD334" s="42" t="e">
        <v>#VALUE!</v>
      </c>
      <c r="BE334" s="42" t="e">
        <v>#VALUE!</v>
      </c>
    </row>
    <row r="335" spans="1:57" ht="13.5" customHeight="1" x14ac:dyDescent="0.3">
      <c r="A335" s="94" t="s">
        <v>11</v>
      </c>
      <c r="B335" s="99" t="s">
        <v>15</v>
      </c>
      <c r="C335" s="95">
        <v>10</v>
      </c>
      <c r="D335" s="160" t="s">
        <v>370</v>
      </c>
      <c r="E335" s="38" t="s">
        <v>85</v>
      </c>
      <c r="F335" s="39" t="e">
        <f t="shared" si="27"/>
        <v>#REF!</v>
      </c>
      <c r="H335" s="37" t="e">
        <v>#REF!</v>
      </c>
      <c r="I335" s="37" t="e">
        <v>#REF!</v>
      </c>
      <c r="J335" s="37" t="e">
        <v>#REF!</v>
      </c>
      <c r="K335" s="37" t="e">
        <v>#REF!</v>
      </c>
      <c r="L335" s="37" t="e">
        <v>#REF!</v>
      </c>
      <c r="M335" s="37" t="e">
        <v>#REF!</v>
      </c>
      <c r="N335" s="37" t="e">
        <v>#REF!</v>
      </c>
      <c r="O335" s="37" t="e">
        <v>#REF!</v>
      </c>
      <c r="P335" s="37" t="e">
        <v>#REF!</v>
      </c>
      <c r="Q335" s="37" t="e">
        <v>#REF!</v>
      </c>
      <c r="R335" s="37" t="e">
        <v>#REF!</v>
      </c>
      <c r="S335" s="37" t="e">
        <v>#REF!</v>
      </c>
      <c r="T335" s="37" t="e">
        <v>#REF!</v>
      </c>
      <c r="U335" s="37" t="e">
        <v>#REF!</v>
      </c>
      <c r="V335" s="37" t="e">
        <v>#REF!</v>
      </c>
      <c r="Y335" s="42" t="e">
        <f t="shared" si="28"/>
        <v>#VALUE!</v>
      </c>
      <c r="Z335" s="42" t="e">
        <v>#VALUE!</v>
      </c>
      <c r="AA335" s="42" t="e">
        <v>#VALUE!</v>
      </c>
      <c r="AB335" s="42" t="e">
        <v>#VALUE!</v>
      </c>
      <c r="AC335" s="42" t="e">
        <v>#VALUE!</v>
      </c>
      <c r="AD335" s="42" t="e">
        <v>#VALUE!</v>
      </c>
      <c r="AE335" s="50" t="e">
        <v>#VALUE!</v>
      </c>
      <c r="AF335" s="42" t="e">
        <v>#VALUE!</v>
      </c>
      <c r="AG335" s="42" t="e">
        <v>#VALUE!</v>
      </c>
      <c r="AH335" s="42" t="e">
        <v>#VALUE!</v>
      </c>
      <c r="AI335" s="42" t="e">
        <v>#VALUE!</v>
      </c>
      <c r="AJ335" s="42" t="e">
        <v>#VALUE!</v>
      </c>
      <c r="AK335" s="42" t="e">
        <v>#VALUE!</v>
      </c>
      <c r="AL335" s="42" t="e">
        <v>#VALUE!</v>
      </c>
      <c r="AM335" s="42" t="e">
        <v>#VALUE!</v>
      </c>
      <c r="AN335" s="42" t="e">
        <v>#VALUE!</v>
      </c>
      <c r="AP335" s="51" t="e">
        <f t="shared" si="29"/>
        <v>#VALUE!</v>
      </c>
      <c r="AQ335" s="42" t="e">
        <v>#VALUE!</v>
      </c>
      <c r="AR335" s="42" t="e">
        <v>#VALUE!</v>
      </c>
      <c r="AS335" s="42" t="e">
        <v>#VALUE!</v>
      </c>
      <c r="AT335" s="42" t="e">
        <v>#VALUE!</v>
      </c>
      <c r="AU335" s="42" t="e">
        <v>#VALUE!</v>
      </c>
      <c r="AV335" s="50" t="e">
        <v>#VALUE!</v>
      </c>
      <c r="AW335" s="42" t="e">
        <v>#VALUE!</v>
      </c>
      <c r="AX335" s="42" t="e">
        <v>#VALUE!</v>
      </c>
      <c r="AY335" s="42" t="e">
        <v>#VALUE!</v>
      </c>
      <c r="AZ335" s="42" t="e">
        <v>#VALUE!</v>
      </c>
      <c r="BA335" s="42" t="e">
        <v>#VALUE!</v>
      </c>
      <c r="BB335" s="42" t="e">
        <v>#VALUE!</v>
      </c>
      <c r="BC335" s="42" t="e">
        <v>#VALUE!</v>
      </c>
      <c r="BD335" s="42" t="e">
        <v>#VALUE!</v>
      </c>
      <c r="BE335" s="42" t="e">
        <v>#VALUE!</v>
      </c>
    </row>
    <row r="336" spans="1:57" ht="13.5" customHeight="1" x14ac:dyDescent="0.3">
      <c r="A336" s="94" t="s">
        <v>11</v>
      </c>
      <c r="B336" s="99" t="s">
        <v>15</v>
      </c>
      <c r="C336" s="95">
        <v>11</v>
      </c>
      <c r="D336" s="159" t="s">
        <v>381</v>
      </c>
      <c r="E336" s="38" t="s">
        <v>85</v>
      </c>
      <c r="F336" s="39" t="e">
        <f t="shared" si="27"/>
        <v>#REF!</v>
      </c>
      <c r="H336" s="37" t="e">
        <v>#REF!</v>
      </c>
      <c r="I336" s="37" t="e">
        <v>#REF!</v>
      </c>
      <c r="J336" s="37" t="e">
        <v>#REF!</v>
      </c>
      <c r="K336" s="37" t="e">
        <v>#REF!</v>
      </c>
      <c r="L336" s="37" t="e">
        <v>#REF!</v>
      </c>
      <c r="M336" s="37" t="e">
        <v>#REF!</v>
      </c>
      <c r="N336" s="37" t="e">
        <v>#REF!</v>
      </c>
      <c r="O336" s="37" t="e">
        <v>#REF!</v>
      </c>
      <c r="P336" s="37" t="e">
        <v>#REF!</v>
      </c>
      <c r="Q336" s="37" t="e">
        <v>#REF!</v>
      </c>
      <c r="R336" s="37" t="e">
        <v>#REF!</v>
      </c>
      <c r="S336" s="37" t="e">
        <v>#REF!</v>
      </c>
      <c r="T336" s="37" t="e">
        <v>#REF!</v>
      </c>
      <c r="U336" s="37" t="e">
        <v>#REF!</v>
      </c>
      <c r="V336" s="37" t="e">
        <v>#REF!</v>
      </c>
      <c r="Y336" s="42" t="e">
        <f t="shared" si="28"/>
        <v>#VALUE!</v>
      </c>
      <c r="Z336" s="42" t="e">
        <v>#VALUE!</v>
      </c>
      <c r="AA336" s="42" t="e">
        <v>#VALUE!</v>
      </c>
      <c r="AB336" s="42" t="e">
        <v>#VALUE!</v>
      </c>
      <c r="AC336" s="42" t="e">
        <v>#VALUE!</v>
      </c>
      <c r="AD336" s="42" t="e">
        <v>#VALUE!</v>
      </c>
      <c r="AE336" s="50" t="e">
        <v>#VALUE!</v>
      </c>
      <c r="AF336" s="42" t="e">
        <v>#VALUE!</v>
      </c>
      <c r="AG336" s="42" t="e">
        <v>#VALUE!</v>
      </c>
      <c r="AH336" s="42" t="e">
        <v>#VALUE!</v>
      </c>
      <c r="AI336" s="42" t="e">
        <v>#VALUE!</v>
      </c>
      <c r="AJ336" s="42" t="e">
        <v>#VALUE!</v>
      </c>
      <c r="AK336" s="42" t="e">
        <v>#VALUE!</v>
      </c>
      <c r="AL336" s="42" t="e">
        <v>#VALUE!</v>
      </c>
      <c r="AM336" s="42" t="e">
        <v>#VALUE!</v>
      </c>
      <c r="AN336" s="42" t="e">
        <v>#VALUE!</v>
      </c>
      <c r="AP336" s="51" t="e">
        <f t="shared" si="29"/>
        <v>#VALUE!</v>
      </c>
      <c r="AQ336" s="42" t="e">
        <v>#VALUE!</v>
      </c>
      <c r="AR336" s="42" t="e">
        <v>#VALUE!</v>
      </c>
      <c r="AS336" s="42" t="e">
        <v>#VALUE!</v>
      </c>
      <c r="AT336" s="42" t="e">
        <v>#VALUE!</v>
      </c>
      <c r="AU336" s="42" t="e">
        <v>#VALUE!</v>
      </c>
      <c r="AV336" s="50" t="e">
        <v>#VALUE!</v>
      </c>
      <c r="AW336" s="42" t="e">
        <v>#VALUE!</v>
      </c>
      <c r="AX336" s="42" t="e">
        <v>#VALUE!</v>
      </c>
      <c r="AY336" s="42" t="e">
        <v>#VALUE!</v>
      </c>
      <c r="AZ336" s="42" t="e">
        <v>#VALUE!</v>
      </c>
      <c r="BA336" s="42" t="e">
        <v>#VALUE!</v>
      </c>
      <c r="BB336" s="42" t="e">
        <v>#VALUE!</v>
      </c>
      <c r="BC336" s="42" t="e">
        <v>#VALUE!</v>
      </c>
      <c r="BD336" s="42" t="e">
        <v>#VALUE!</v>
      </c>
      <c r="BE336" s="42" t="e">
        <v>#VALUE!</v>
      </c>
    </row>
    <row r="337" spans="1:57" ht="13.5" customHeight="1" x14ac:dyDescent="0.3">
      <c r="A337" s="94" t="s">
        <v>11</v>
      </c>
      <c r="B337" s="99" t="s">
        <v>15</v>
      </c>
      <c r="C337" s="95">
        <v>12</v>
      </c>
      <c r="D337" s="160"/>
      <c r="E337" s="38" t="s">
        <v>85</v>
      </c>
      <c r="F337" s="39" t="e">
        <f t="shared" si="27"/>
        <v>#REF!</v>
      </c>
      <c r="H337" s="37" t="e">
        <v>#REF!</v>
      </c>
      <c r="I337" s="37" t="e">
        <v>#REF!</v>
      </c>
      <c r="J337" s="37" t="e">
        <v>#REF!</v>
      </c>
      <c r="K337" s="37" t="e">
        <v>#REF!</v>
      </c>
      <c r="L337" s="37" t="e">
        <v>#REF!</v>
      </c>
      <c r="M337" s="37" t="e">
        <v>#REF!</v>
      </c>
      <c r="N337" s="37" t="e">
        <v>#REF!</v>
      </c>
      <c r="O337" s="37" t="e">
        <v>#REF!</v>
      </c>
      <c r="P337" s="37" t="e">
        <v>#REF!</v>
      </c>
      <c r="Q337" s="37" t="e">
        <v>#REF!</v>
      </c>
      <c r="R337" s="37" t="e">
        <v>#REF!</v>
      </c>
      <c r="S337" s="37" t="e">
        <v>#REF!</v>
      </c>
      <c r="T337" s="37" t="e">
        <v>#REF!</v>
      </c>
      <c r="U337" s="37" t="e">
        <v>#REF!</v>
      </c>
      <c r="V337" s="37" t="e">
        <v>#REF!</v>
      </c>
      <c r="Y337" s="42" t="e">
        <f t="shared" si="28"/>
        <v>#VALUE!</v>
      </c>
      <c r="Z337" s="42" t="e">
        <v>#VALUE!</v>
      </c>
      <c r="AA337" s="42" t="e">
        <v>#VALUE!</v>
      </c>
      <c r="AB337" s="42" t="e">
        <v>#VALUE!</v>
      </c>
      <c r="AC337" s="42" t="e">
        <v>#VALUE!</v>
      </c>
      <c r="AD337" s="42" t="e">
        <v>#VALUE!</v>
      </c>
      <c r="AE337" s="50" t="e">
        <v>#VALUE!</v>
      </c>
      <c r="AF337" s="42" t="e">
        <v>#VALUE!</v>
      </c>
      <c r="AG337" s="42" t="e">
        <v>#VALUE!</v>
      </c>
      <c r="AH337" s="42" t="e">
        <v>#VALUE!</v>
      </c>
      <c r="AI337" s="42" t="e">
        <v>#VALUE!</v>
      </c>
      <c r="AJ337" s="42" t="e">
        <v>#VALUE!</v>
      </c>
      <c r="AK337" s="42" t="e">
        <v>#VALUE!</v>
      </c>
      <c r="AL337" s="42" t="e">
        <v>#VALUE!</v>
      </c>
      <c r="AM337" s="42" t="e">
        <v>#VALUE!</v>
      </c>
      <c r="AN337" s="42" t="e">
        <v>#VALUE!</v>
      </c>
      <c r="AP337" s="51" t="e">
        <f t="shared" si="29"/>
        <v>#VALUE!</v>
      </c>
      <c r="AQ337" s="42" t="e">
        <v>#VALUE!</v>
      </c>
      <c r="AR337" s="42" t="e">
        <v>#VALUE!</v>
      </c>
      <c r="AS337" s="42" t="e">
        <v>#VALUE!</v>
      </c>
      <c r="AT337" s="42" t="e">
        <v>#VALUE!</v>
      </c>
      <c r="AU337" s="42" t="e">
        <v>#VALUE!</v>
      </c>
      <c r="AV337" s="50" t="e">
        <v>#VALUE!</v>
      </c>
      <c r="AW337" s="42" t="e">
        <v>#VALUE!</v>
      </c>
      <c r="AX337" s="42" t="e">
        <v>#VALUE!</v>
      </c>
      <c r="AY337" s="42" t="e">
        <v>#VALUE!</v>
      </c>
      <c r="AZ337" s="42" t="e">
        <v>#VALUE!</v>
      </c>
      <c r="BA337" s="42" t="e">
        <v>#VALUE!</v>
      </c>
      <c r="BB337" s="42" t="e">
        <v>#VALUE!</v>
      </c>
      <c r="BC337" s="42" t="e">
        <v>#VALUE!</v>
      </c>
      <c r="BD337" s="42" t="e">
        <v>#VALUE!</v>
      </c>
      <c r="BE337" s="42" t="e">
        <v>#VALUE!</v>
      </c>
    </row>
    <row r="338" spans="1:57" ht="13.5" customHeight="1" x14ac:dyDescent="0.3">
      <c r="A338" s="94" t="s">
        <v>11</v>
      </c>
      <c r="B338" s="99" t="s">
        <v>15</v>
      </c>
      <c r="C338" s="95">
        <v>13</v>
      </c>
      <c r="D338" s="159"/>
      <c r="E338" s="38" t="s">
        <v>85</v>
      </c>
      <c r="F338" s="39" t="e">
        <f t="shared" si="27"/>
        <v>#REF!</v>
      </c>
      <c r="H338" s="37" t="e">
        <v>#REF!</v>
      </c>
      <c r="I338" s="37" t="e">
        <v>#REF!</v>
      </c>
      <c r="J338" s="37" t="e">
        <v>#REF!</v>
      </c>
      <c r="K338" s="37" t="e">
        <v>#REF!</v>
      </c>
      <c r="L338" s="37" t="e">
        <v>#REF!</v>
      </c>
      <c r="M338" s="37" t="e">
        <v>#REF!</v>
      </c>
      <c r="N338" s="37" t="e">
        <v>#REF!</v>
      </c>
      <c r="O338" s="37" t="e">
        <v>#REF!</v>
      </c>
      <c r="P338" s="37" t="e">
        <v>#REF!</v>
      </c>
      <c r="Q338" s="37" t="e">
        <v>#REF!</v>
      </c>
      <c r="R338" s="37" t="e">
        <v>#REF!</v>
      </c>
      <c r="S338" s="37" t="e">
        <v>#REF!</v>
      </c>
      <c r="T338" s="37" t="e">
        <v>#REF!</v>
      </c>
      <c r="U338" s="37" t="e">
        <v>#REF!</v>
      </c>
      <c r="V338" s="37" t="e">
        <v>#REF!</v>
      </c>
      <c r="Y338" s="42" t="e">
        <f t="shared" si="28"/>
        <v>#VALUE!</v>
      </c>
      <c r="Z338" s="42" t="e">
        <v>#VALUE!</v>
      </c>
      <c r="AA338" s="42" t="e">
        <v>#VALUE!</v>
      </c>
      <c r="AB338" s="42" t="e">
        <v>#VALUE!</v>
      </c>
      <c r="AC338" s="42" t="e">
        <v>#VALUE!</v>
      </c>
      <c r="AD338" s="42" t="e">
        <v>#VALUE!</v>
      </c>
      <c r="AE338" s="50" t="e">
        <v>#VALUE!</v>
      </c>
      <c r="AF338" s="42" t="e">
        <v>#VALUE!</v>
      </c>
      <c r="AG338" s="42" t="e">
        <v>#VALUE!</v>
      </c>
      <c r="AH338" s="42" t="e">
        <v>#VALUE!</v>
      </c>
      <c r="AI338" s="42" t="e">
        <v>#VALUE!</v>
      </c>
      <c r="AJ338" s="42" t="e">
        <v>#VALUE!</v>
      </c>
      <c r="AK338" s="42" t="e">
        <v>#VALUE!</v>
      </c>
      <c r="AL338" s="42" t="e">
        <v>#VALUE!</v>
      </c>
      <c r="AM338" s="42" t="e">
        <v>#VALUE!</v>
      </c>
      <c r="AN338" s="42" t="e">
        <v>#VALUE!</v>
      </c>
      <c r="AP338" s="51" t="e">
        <f t="shared" si="29"/>
        <v>#VALUE!</v>
      </c>
      <c r="AQ338" s="42" t="e">
        <v>#VALUE!</v>
      </c>
      <c r="AR338" s="42" t="e">
        <v>#VALUE!</v>
      </c>
      <c r="AS338" s="42" t="e">
        <v>#VALUE!</v>
      </c>
      <c r="AT338" s="42" t="e">
        <v>#VALUE!</v>
      </c>
      <c r="AU338" s="42" t="e">
        <v>#VALUE!</v>
      </c>
      <c r="AV338" s="50" t="e">
        <v>#VALUE!</v>
      </c>
      <c r="AW338" s="42" t="e">
        <v>#VALUE!</v>
      </c>
      <c r="AX338" s="42" t="e">
        <v>#VALUE!</v>
      </c>
      <c r="AY338" s="42" t="e">
        <v>#VALUE!</v>
      </c>
      <c r="AZ338" s="42" t="e">
        <v>#VALUE!</v>
      </c>
      <c r="BA338" s="42" t="e">
        <v>#VALUE!</v>
      </c>
      <c r="BB338" s="42" t="e">
        <v>#VALUE!</v>
      </c>
      <c r="BC338" s="42" t="e">
        <v>#VALUE!</v>
      </c>
      <c r="BD338" s="42" t="e">
        <v>#VALUE!</v>
      </c>
      <c r="BE338" s="42" t="e">
        <v>#VALUE!</v>
      </c>
    </row>
    <row r="339" spans="1:57" ht="13.5" customHeight="1" x14ac:dyDescent="0.3">
      <c r="A339" s="94" t="s">
        <v>11</v>
      </c>
      <c r="B339" s="99" t="s">
        <v>15</v>
      </c>
      <c r="C339" s="95">
        <v>14</v>
      </c>
      <c r="D339" s="159" t="s">
        <v>87</v>
      </c>
      <c r="E339" s="38" t="s">
        <v>85</v>
      </c>
      <c r="F339" s="39" t="e">
        <f t="shared" si="27"/>
        <v>#REF!</v>
      </c>
      <c r="H339" s="37" t="e">
        <v>#REF!</v>
      </c>
      <c r="I339" s="37" t="e">
        <v>#REF!</v>
      </c>
      <c r="J339" s="37" t="e">
        <v>#REF!</v>
      </c>
      <c r="K339" s="37" t="e">
        <v>#REF!</v>
      </c>
      <c r="L339" s="37" t="e">
        <v>#REF!</v>
      </c>
      <c r="M339" s="37" t="e">
        <v>#REF!</v>
      </c>
      <c r="N339" s="37" t="e">
        <v>#REF!</v>
      </c>
      <c r="O339" s="37" t="e">
        <v>#REF!</v>
      </c>
      <c r="P339" s="37" t="e">
        <v>#REF!</v>
      </c>
      <c r="Q339" s="37" t="e">
        <v>#REF!</v>
      </c>
      <c r="R339" s="37" t="e">
        <v>#REF!</v>
      </c>
      <c r="S339" s="37" t="e">
        <v>#REF!</v>
      </c>
      <c r="T339" s="37" t="e">
        <v>#REF!</v>
      </c>
      <c r="U339" s="37" t="e">
        <v>#REF!</v>
      </c>
      <c r="V339" s="37" t="e">
        <v>#REF!</v>
      </c>
      <c r="Y339" s="42" t="e">
        <f t="shared" si="28"/>
        <v>#VALUE!</v>
      </c>
      <c r="Z339" s="42" t="e">
        <v>#VALUE!</v>
      </c>
      <c r="AA339" s="42" t="e">
        <v>#VALUE!</v>
      </c>
      <c r="AB339" s="42" t="e">
        <v>#VALUE!</v>
      </c>
      <c r="AC339" s="42" t="e">
        <v>#VALUE!</v>
      </c>
      <c r="AD339" s="42" t="e">
        <v>#VALUE!</v>
      </c>
      <c r="AE339" s="50" t="e">
        <v>#VALUE!</v>
      </c>
      <c r="AF339" s="42" t="e">
        <v>#VALUE!</v>
      </c>
      <c r="AG339" s="42" t="e">
        <v>#VALUE!</v>
      </c>
      <c r="AH339" s="42" t="e">
        <v>#VALUE!</v>
      </c>
      <c r="AI339" s="42" t="e">
        <v>#VALUE!</v>
      </c>
      <c r="AJ339" s="42" t="e">
        <v>#VALUE!</v>
      </c>
      <c r="AK339" s="42" t="e">
        <v>#VALUE!</v>
      </c>
      <c r="AL339" s="42" t="e">
        <v>#VALUE!</v>
      </c>
      <c r="AM339" s="42" t="e">
        <v>#VALUE!</v>
      </c>
      <c r="AN339" s="42" t="e">
        <v>#VALUE!</v>
      </c>
      <c r="AP339" s="51" t="e">
        <f t="shared" si="29"/>
        <v>#VALUE!</v>
      </c>
      <c r="AQ339" s="42" t="e">
        <v>#VALUE!</v>
      </c>
      <c r="AR339" s="42" t="e">
        <v>#VALUE!</v>
      </c>
      <c r="AS339" s="42" t="e">
        <v>#VALUE!</v>
      </c>
      <c r="AT339" s="42" t="e">
        <v>#VALUE!</v>
      </c>
      <c r="AU339" s="42" t="e">
        <v>#VALUE!</v>
      </c>
      <c r="AV339" s="50" t="e">
        <v>#VALUE!</v>
      </c>
      <c r="AW339" s="42" t="e">
        <v>#VALUE!</v>
      </c>
      <c r="AX339" s="42" t="e">
        <v>#VALUE!</v>
      </c>
      <c r="AY339" s="42" t="e">
        <v>#VALUE!</v>
      </c>
      <c r="AZ339" s="42" t="e">
        <v>#VALUE!</v>
      </c>
      <c r="BA339" s="42" t="e">
        <v>#VALUE!</v>
      </c>
      <c r="BB339" s="42" t="e">
        <v>#VALUE!</v>
      </c>
      <c r="BC339" s="42" t="e">
        <v>#VALUE!</v>
      </c>
      <c r="BD339" s="42" t="e">
        <v>#VALUE!</v>
      </c>
      <c r="BE339" s="42" t="e">
        <v>#VALUE!</v>
      </c>
    </row>
    <row r="340" spans="1:57" ht="13.5" customHeight="1" x14ac:dyDescent="0.3">
      <c r="A340" s="94"/>
      <c r="B340" s="101"/>
      <c r="C340" s="93"/>
      <c r="D340" s="159"/>
      <c r="H340" s="37" t="e">
        <v>#REF!</v>
      </c>
      <c r="I340" s="37" t="e">
        <v>#REF!</v>
      </c>
      <c r="J340" s="37" t="e">
        <v>#REF!</v>
      </c>
      <c r="K340" s="37" t="e">
        <v>#REF!</v>
      </c>
      <c r="L340" s="37" t="e">
        <v>#REF!</v>
      </c>
      <c r="M340" s="37" t="e">
        <v>#REF!</v>
      </c>
      <c r="N340" s="37" t="e">
        <v>#REF!</v>
      </c>
      <c r="O340" s="37" t="e">
        <v>#REF!</v>
      </c>
      <c r="P340" s="37" t="e">
        <v>#REF!</v>
      </c>
      <c r="Q340" s="37" t="e">
        <v>#REF!</v>
      </c>
      <c r="R340" s="37" t="e">
        <v>#REF!</v>
      </c>
      <c r="S340" s="37" t="e">
        <v>#REF!</v>
      </c>
      <c r="T340" s="37" t="e">
        <v>#REF!</v>
      </c>
      <c r="U340" s="37" t="e">
        <v>#REF!</v>
      </c>
      <c r="V340" s="37" t="e">
        <v>#REF!</v>
      </c>
      <c r="Y340" s="42" t="e">
        <f t="shared" si="28"/>
        <v>#VALUE!</v>
      </c>
      <c r="Z340" s="42" t="e">
        <v>#VALUE!</v>
      </c>
      <c r="AA340" s="42" t="e">
        <v>#VALUE!</v>
      </c>
      <c r="AB340" s="42" t="e">
        <v>#VALUE!</v>
      </c>
      <c r="AC340" s="42" t="e">
        <v>#VALUE!</v>
      </c>
      <c r="AD340" s="42" t="e">
        <v>#VALUE!</v>
      </c>
      <c r="AE340" s="50" t="e">
        <v>#VALUE!</v>
      </c>
      <c r="AF340" s="42" t="e">
        <v>#VALUE!</v>
      </c>
      <c r="AG340" s="42" t="e">
        <v>#VALUE!</v>
      </c>
      <c r="AH340" s="42" t="e">
        <v>#VALUE!</v>
      </c>
      <c r="AI340" s="42" t="e">
        <v>#VALUE!</v>
      </c>
      <c r="AJ340" s="42" t="e">
        <v>#VALUE!</v>
      </c>
      <c r="AK340" s="42" t="e">
        <v>#VALUE!</v>
      </c>
      <c r="AL340" s="42" t="e">
        <v>#VALUE!</v>
      </c>
      <c r="AM340" s="42" t="e">
        <v>#VALUE!</v>
      </c>
      <c r="AN340" s="42" t="e">
        <v>#VALUE!</v>
      </c>
      <c r="AP340" s="51" t="e">
        <f t="shared" si="29"/>
        <v>#VALUE!</v>
      </c>
      <c r="AQ340" s="42" t="e">
        <v>#VALUE!</v>
      </c>
      <c r="AR340" s="42" t="e">
        <v>#VALUE!</v>
      </c>
      <c r="AS340" s="42" t="e">
        <v>#VALUE!</v>
      </c>
      <c r="AT340" s="42" t="e">
        <v>#VALUE!</v>
      </c>
      <c r="AU340" s="42" t="e">
        <v>#VALUE!</v>
      </c>
      <c r="AV340" s="50" t="e">
        <v>#VALUE!</v>
      </c>
      <c r="AW340" s="42" t="e">
        <v>#VALUE!</v>
      </c>
      <c r="AX340" s="42" t="e">
        <v>#VALUE!</v>
      </c>
      <c r="AY340" s="42" t="e">
        <v>#VALUE!</v>
      </c>
      <c r="AZ340" s="42" t="e">
        <v>#VALUE!</v>
      </c>
      <c r="BA340" s="42" t="e">
        <v>#VALUE!</v>
      </c>
      <c r="BB340" s="42" t="e">
        <v>#VALUE!</v>
      </c>
      <c r="BC340" s="42" t="e">
        <v>#VALUE!</v>
      </c>
      <c r="BD340" s="42" t="e">
        <v>#VALUE!</v>
      </c>
      <c r="BE340" s="42" t="e">
        <v>#VALUE!</v>
      </c>
    </row>
    <row r="341" spans="1:57" ht="13.5" customHeight="1" x14ac:dyDescent="0.3">
      <c r="A341" s="98" t="s">
        <v>11</v>
      </c>
      <c r="B341" s="108" t="s">
        <v>16</v>
      </c>
      <c r="C341" s="93"/>
      <c r="D341" s="431"/>
      <c r="E341" s="38" t="s">
        <v>85</v>
      </c>
      <c r="F341" s="39" t="e">
        <f t="shared" si="27"/>
        <v>#REF!</v>
      </c>
      <c r="H341" s="37" t="e">
        <v>#REF!</v>
      </c>
      <c r="I341" s="37" t="e">
        <v>#REF!</v>
      </c>
      <c r="J341" s="37" t="e">
        <v>#REF!</v>
      </c>
      <c r="K341" s="37" t="e">
        <v>#REF!</v>
      </c>
      <c r="L341" s="37" t="e">
        <v>#REF!</v>
      </c>
      <c r="M341" s="37" t="e">
        <v>#REF!</v>
      </c>
      <c r="N341" s="37" t="e">
        <v>#REF!</v>
      </c>
      <c r="O341" s="37" t="e">
        <v>#REF!</v>
      </c>
      <c r="P341" s="37" t="e">
        <v>#REF!</v>
      </c>
      <c r="Q341" s="37" t="e">
        <v>#REF!</v>
      </c>
      <c r="R341" s="37" t="e">
        <v>#REF!</v>
      </c>
      <c r="S341" s="37" t="e">
        <v>#REF!</v>
      </c>
      <c r="T341" s="37" t="e">
        <v>#REF!</v>
      </c>
      <c r="U341" s="37" t="e">
        <v>#REF!</v>
      </c>
      <c r="V341" s="37" t="e">
        <v>#REF!</v>
      </c>
      <c r="Y341" s="42" t="e">
        <f t="shared" si="28"/>
        <v>#VALUE!</v>
      </c>
      <c r="Z341" s="42" t="e">
        <v>#VALUE!</v>
      </c>
      <c r="AA341" s="42" t="e">
        <v>#VALUE!</v>
      </c>
      <c r="AB341" s="42" t="e">
        <v>#VALUE!</v>
      </c>
      <c r="AC341" s="42" t="e">
        <v>#VALUE!</v>
      </c>
      <c r="AD341" s="42" t="e">
        <v>#VALUE!</v>
      </c>
      <c r="AE341" s="50" t="e">
        <v>#VALUE!</v>
      </c>
      <c r="AF341" s="42" t="e">
        <v>#VALUE!</v>
      </c>
      <c r="AG341" s="42" t="e">
        <v>#VALUE!</v>
      </c>
      <c r="AH341" s="42" t="e">
        <v>#VALUE!</v>
      </c>
      <c r="AI341" s="42" t="e">
        <v>#VALUE!</v>
      </c>
      <c r="AJ341" s="42" t="e">
        <v>#VALUE!</v>
      </c>
      <c r="AK341" s="42" t="e">
        <v>#VALUE!</v>
      </c>
      <c r="AL341" s="42" t="e">
        <v>#VALUE!</v>
      </c>
      <c r="AM341" s="42" t="e">
        <v>#VALUE!</v>
      </c>
      <c r="AN341" s="42" t="e">
        <v>#VALUE!</v>
      </c>
      <c r="AP341" s="51" t="e">
        <f t="shared" si="29"/>
        <v>#VALUE!</v>
      </c>
      <c r="AQ341" s="42" t="e">
        <v>#VALUE!</v>
      </c>
      <c r="AR341" s="42" t="e">
        <v>#VALUE!</v>
      </c>
      <c r="AS341" s="42" t="e">
        <v>#VALUE!</v>
      </c>
      <c r="AT341" s="42" t="e">
        <v>#VALUE!</v>
      </c>
      <c r="AU341" s="42" t="e">
        <v>#VALUE!</v>
      </c>
      <c r="AV341" s="50" t="e">
        <v>#VALUE!</v>
      </c>
      <c r="AW341" s="42" t="e">
        <v>#VALUE!</v>
      </c>
      <c r="AX341" s="42" t="e">
        <v>#VALUE!</v>
      </c>
      <c r="AY341" s="42" t="e">
        <v>#VALUE!</v>
      </c>
      <c r="AZ341" s="42" t="e">
        <v>#VALUE!</v>
      </c>
      <c r="BA341" s="42" t="e">
        <v>#VALUE!</v>
      </c>
      <c r="BB341" s="42" t="e">
        <v>#VALUE!</v>
      </c>
      <c r="BC341" s="42" t="e">
        <v>#VALUE!</v>
      </c>
      <c r="BD341" s="42" t="e">
        <v>#VALUE!</v>
      </c>
      <c r="BE341" s="42" t="e">
        <v>#VALUE!</v>
      </c>
    </row>
    <row r="342" spans="1:57" ht="13.5" customHeight="1" x14ac:dyDescent="0.3">
      <c r="A342" s="94" t="s">
        <v>11</v>
      </c>
      <c r="B342" s="107" t="s">
        <v>16</v>
      </c>
      <c r="C342" s="95">
        <v>1</v>
      </c>
      <c r="D342" s="431" t="s">
        <v>377</v>
      </c>
      <c r="E342" s="38" t="s">
        <v>85</v>
      </c>
      <c r="F342" s="39" t="e">
        <f t="shared" si="27"/>
        <v>#REF!</v>
      </c>
      <c r="H342" s="37" t="e">
        <v>#REF!</v>
      </c>
      <c r="I342" s="37" t="e">
        <v>#REF!</v>
      </c>
      <c r="J342" s="37" t="e">
        <v>#REF!</v>
      </c>
      <c r="K342" s="37" t="e">
        <v>#REF!</v>
      </c>
      <c r="L342" s="37" t="e">
        <v>#REF!</v>
      </c>
      <c r="M342" s="37" t="e">
        <v>#REF!</v>
      </c>
      <c r="N342" s="37" t="e">
        <v>#REF!</v>
      </c>
      <c r="O342" s="37" t="e">
        <v>#REF!</v>
      </c>
      <c r="P342" s="37" t="e">
        <v>#REF!</v>
      </c>
      <c r="Q342" s="37" t="e">
        <v>#REF!</v>
      </c>
      <c r="R342" s="37" t="e">
        <v>#REF!</v>
      </c>
      <c r="S342" s="37" t="e">
        <v>#REF!</v>
      </c>
      <c r="T342" s="37" t="e">
        <v>#REF!</v>
      </c>
      <c r="U342" s="37" t="e">
        <v>#REF!</v>
      </c>
      <c r="V342" s="37" t="e">
        <v>#REF!</v>
      </c>
      <c r="Y342" s="42" t="e">
        <f t="shared" si="28"/>
        <v>#VALUE!</v>
      </c>
      <c r="Z342" s="42" t="e">
        <v>#VALUE!</v>
      </c>
      <c r="AA342" s="42" t="e">
        <v>#VALUE!</v>
      </c>
      <c r="AB342" s="42" t="e">
        <v>#VALUE!</v>
      </c>
      <c r="AC342" s="42" t="e">
        <v>#VALUE!</v>
      </c>
      <c r="AD342" s="42" t="e">
        <v>#VALUE!</v>
      </c>
      <c r="AE342" s="50" t="e">
        <v>#VALUE!</v>
      </c>
      <c r="AF342" s="42" t="e">
        <v>#VALUE!</v>
      </c>
      <c r="AG342" s="42" t="e">
        <v>#VALUE!</v>
      </c>
      <c r="AH342" s="42" t="e">
        <v>#VALUE!</v>
      </c>
      <c r="AI342" s="42" t="e">
        <v>#VALUE!</v>
      </c>
      <c r="AJ342" s="42" t="e">
        <v>#VALUE!</v>
      </c>
      <c r="AK342" s="42" t="e">
        <v>#VALUE!</v>
      </c>
      <c r="AL342" s="42" t="e">
        <v>#VALUE!</v>
      </c>
      <c r="AM342" s="42" t="e">
        <v>#VALUE!</v>
      </c>
      <c r="AN342" s="42" t="e">
        <v>#VALUE!</v>
      </c>
      <c r="AP342" s="51" t="e">
        <f t="shared" si="29"/>
        <v>#VALUE!</v>
      </c>
      <c r="AQ342" s="42" t="e">
        <v>#VALUE!</v>
      </c>
      <c r="AR342" s="42" t="e">
        <v>#VALUE!</v>
      </c>
      <c r="AS342" s="42" t="e">
        <v>#VALUE!</v>
      </c>
      <c r="AT342" s="42" t="e">
        <v>#VALUE!</v>
      </c>
      <c r="AU342" s="42" t="e">
        <v>#VALUE!</v>
      </c>
      <c r="AV342" s="50" t="e">
        <v>#VALUE!</v>
      </c>
      <c r="AW342" s="42" t="e">
        <v>#VALUE!</v>
      </c>
      <c r="AX342" s="42" t="e">
        <v>#VALUE!</v>
      </c>
      <c r="AY342" s="42" t="e">
        <v>#VALUE!</v>
      </c>
      <c r="AZ342" s="42" t="e">
        <v>#VALUE!</v>
      </c>
      <c r="BA342" s="42" t="e">
        <v>#VALUE!</v>
      </c>
      <c r="BB342" s="42" t="e">
        <v>#VALUE!</v>
      </c>
      <c r="BC342" s="42" t="e">
        <v>#VALUE!</v>
      </c>
      <c r="BD342" s="42" t="e">
        <v>#VALUE!</v>
      </c>
      <c r="BE342" s="42" t="e">
        <v>#VALUE!</v>
      </c>
    </row>
    <row r="343" spans="1:57" ht="13.5" customHeight="1" x14ac:dyDescent="0.3">
      <c r="A343" s="94" t="s">
        <v>11</v>
      </c>
      <c r="B343" s="107" t="s">
        <v>16</v>
      </c>
      <c r="C343" s="95">
        <v>2</v>
      </c>
      <c r="D343" s="431" t="s">
        <v>376</v>
      </c>
      <c r="E343" s="38" t="s">
        <v>85</v>
      </c>
      <c r="F343" s="39" t="e">
        <f t="shared" si="27"/>
        <v>#REF!</v>
      </c>
      <c r="H343" s="37" t="e">
        <v>#REF!</v>
      </c>
      <c r="I343" s="37" t="e">
        <v>#REF!</v>
      </c>
      <c r="J343" s="37" t="e">
        <v>#REF!</v>
      </c>
      <c r="K343" s="37" t="e">
        <v>#REF!</v>
      </c>
      <c r="L343" s="37" t="e">
        <v>#REF!</v>
      </c>
      <c r="M343" s="37" t="e">
        <v>#REF!</v>
      </c>
      <c r="N343" s="37" t="e">
        <v>#REF!</v>
      </c>
      <c r="O343" s="37" t="e">
        <v>#REF!</v>
      </c>
      <c r="P343" s="37" t="e">
        <v>#REF!</v>
      </c>
      <c r="Q343" s="37" t="e">
        <v>#REF!</v>
      </c>
      <c r="R343" s="37" t="e">
        <v>#REF!</v>
      </c>
      <c r="S343" s="37" t="e">
        <v>#REF!</v>
      </c>
      <c r="T343" s="37" t="e">
        <v>#REF!</v>
      </c>
      <c r="U343" s="37" t="e">
        <v>#REF!</v>
      </c>
      <c r="V343" s="37" t="e">
        <v>#REF!</v>
      </c>
      <c r="Y343" s="42" t="e">
        <f t="shared" si="28"/>
        <v>#VALUE!</v>
      </c>
      <c r="Z343" s="42" t="e">
        <v>#VALUE!</v>
      </c>
      <c r="AA343" s="42" t="e">
        <v>#VALUE!</v>
      </c>
      <c r="AB343" s="42" t="e">
        <v>#VALUE!</v>
      </c>
      <c r="AC343" s="42" t="e">
        <v>#VALUE!</v>
      </c>
      <c r="AD343" s="42" t="e">
        <v>#VALUE!</v>
      </c>
      <c r="AE343" s="50" t="e">
        <v>#VALUE!</v>
      </c>
      <c r="AF343" s="42" t="e">
        <v>#VALUE!</v>
      </c>
      <c r="AG343" s="42" t="e">
        <v>#VALUE!</v>
      </c>
      <c r="AH343" s="42" t="e">
        <v>#VALUE!</v>
      </c>
      <c r="AI343" s="42" t="e">
        <v>#VALUE!</v>
      </c>
      <c r="AJ343" s="42" t="e">
        <v>#VALUE!</v>
      </c>
      <c r="AK343" s="42" t="e">
        <v>#VALUE!</v>
      </c>
      <c r="AL343" s="42" t="e">
        <v>#VALUE!</v>
      </c>
      <c r="AM343" s="42" t="e">
        <v>#VALUE!</v>
      </c>
      <c r="AN343" s="42" t="e">
        <v>#VALUE!</v>
      </c>
      <c r="AP343" s="51" t="e">
        <f t="shared" si="29"/>
        <v>#VALUE!</v>
      </c>
      <c r="AQ343" s="42" t="e">
        <v>#VALUE!</v>
      </c>
      <c r="AR343" s="42" t="e">
        <v>#VALUE!</v>
      </c>
      <c r="AS343" s="42" t="e">
        <v>#VALUE!</v>
      </c>
      <c r="AT343" s="42" t="e">
        <v>#VALUE!</v>
      </c>
      <c r="AU343" s="42" t="e">
        <v>#VALUE!</v>
      </c>
      <c r="AV343" s="50" t="e">
        <v>#VALUE!</v>
      </c>
      <c r="AW343" s="42" t="e">
        <v>#VALUE!</v>
      </c>
      <c r="AX343" s="42" t="e">
        <v>#VALUE!</v>
      </c>
      <c r="AY343" s="42" t="e">
        <v>#VALUE!</v>
      </c>
      <c r="AZ343" s="42" t="e">
        <v>#VALUE!</v>
      </c>
      <c r="BA343" s="42" t="e">
        <v>#VALUE!</v>
      </c>
      <c r="BB343" s="42" t="e">
        <v>#VALUE!</v>
      </c>
      <c r="BC343" s="42" t="e">
        <v>#VALUE!</v>
      </c>
      <c r="BD343" s="42" t="e">
        <v>#VALUE!</v>
      </c>
      <c r="BE343" s="42" t="e">
        <v>#VALUE!</v>
      </c>
    </row>
    <row r="344" spans="1:57" ht="13.5" customHeight="1" x14ac:dyDescent="0.3">
      <c r="A344" s="94" t="s">
        <v>11</v>
      </c>
      <c r="B344" s="107" t="s">
        <v>16</v>
      </c>
      <c r="C344" s="95">
        <v>3</v>
      </c>
      <c r="D344" s="431" t="s">
        <v>378</v>
      </c>
      <c r="E344" s="38" t="s">
        <v>85</v>
      </c>
      <c r="F344" s="39" t="e">
        <f t="shared" si="27"/>
        <v>#REF!</v>
      </c>
      <c r="H344" s="37" t="e">
        <v>#REF!</v>
      </c>
      <c r="I344" s="37" t="e">
        <v>#REF!</v>
      </c>
      <c r="J344" s="37" t="e">
        <v>#REF!</v>
      </c>
      <c r="K344" s="37" t="e">
        <v>#REF!</v>
      </c>
      <c r="L344" s="37" t="e">
        <v>#REF!</v>
      </c>
      <c r="M344" s="37" t="e">
        <v>#REF!</v>
      </c>
      <c r="N344" s="37" t="e">
        <v>#REF!</v>
      </c>
      <c r="O344" s="37" t="e">
        <v>#REF!</v>
      </c>
      <c r="P344" s="37" t="e">
        <v>#REF!</v>
      </c>
      <c r="Q344" s="37" t="e">
        <v>#REF!</v>
      </c>
      <c r="R344" s="37" t="e">
        <v>#REF!</v>
      </c>
      <c r="S344" s="37" t="e">
        <v>#REF!</v>
      </c>
      <c r="T344" s="37" t="e">
        <v>#REF!</v>
      </c>
      <c r="U344" s="37" t="e">
        <v>#REF!</v>
      </c>
      <c r="V344" s="37" t="e">
        <v>#REF!</v>
      </c>
      <c r="Y344" s="42" t="e">
        <f t="shared" si="28"/>
        <v>#VALUE!</v>
      </c>
      <c r="Z344" s="42" t="e">
        <v>#VALUE!</v>
      </c>
      <c r="AA344" s="42" t="e">
        <v>#VALUE!</v>
      </c>
      <c r="AB344" s="42" t="e">
        <v>#VALUE!</v>
      </c>
      <c r="AC344" s="42" t="e">
        <v>#VALUE!</v>
      </c>
      <c r="AD344" s="42" t="e">
        <v>#VALUE!</v>
      </c>
      <c r="AE344" s="50" t="e">
        <v>#VALUE!</v>
      </c>
      <c r="AF344" s="42" t="e">
        <v>#VALUE!</v>
      </c>
      <c r="AG344" s="42" t="e">
        <v>#VALUE!</v>
      </c>
      <c r="AH344" s="42" t="e">
        <v>#VALUE!</v>
      </c>
      <c r="AI344" s="42" t="e">
        <v>#VALUE!</v>
      </c>
      <c r="AJ344" s="42" t="e">
        <v>#VALUE!</v>
      </c>
      <c r="AK344" s="42" t="e">
        <v>#VALUE!</v>
      </c>
      <c r="AL344" s="42" t="e">
        <v>#VALUE!</v>
      </c>
      <c r="AM344" s="42" t="e">
        <v>#VALUE!</v>
      </c>
      <c r="AN344" s="42" t="e">
        <v>#VALUE!</v>
      </c>
      <c r="AP344" s="51" t="e">
        <f t="shared" si="29"/>
        <v>#VALUE!</v>
      </c>
      <c r="AQ344" s="42" t="e">
        <v>#VALUE!</v>
      </c>
      <c r="AR344" s="42" t="e">
        <v>#VALUE!</v>
      </c>
      <c r="AS344" s="42" t="e">
        <v>#VALUE!</v>
      </c>
      <c r="AT344" s="42" t="e">
        <v>#VALUE!</v>
      </c>
      <c r="AU344" s="42" t="e">
        <v>#VALUE!</v>
      </c>
      <c r="AV344" s="50" t="e">
        <v>#VALUE!</v>
      </c>
      <c r="AW344" s="42" t="e">
        <v>#VALUE!</v>
      </c>
      <c r="AX344" s="42" t="e">
        <v>#VALUE!</v>
      </c>
      <c r="AY344" s="42" t="e">
        <v>#VALUE!</v>
      </c>
      <c r="AZ344" s="42" t="e">
        <v>#VALUE!</v>
      </c>
      <c r="BA344" s="42" t="e">
        <v>#VALUE!</v>
      </c>
      <c r="BB344" s="42" t="e">
        <v>#VALUE!</v>
      </c>
      <c r="BC344" s="42" t="e">
        <v>#VALUE!</v>
      </c>
      <c r="BD344" s="42" t="e">
        <v>#VALUE!</v>
      </c>
      <c r="BE344" s="42" t="e">
        <v>#VALUE!</v>
      </c>
    </row>
    <row r="345" spans="1:57" ht="13.5" customHeight="1" x14ac:dyDescent="0.3">
      <c r="A345" s="94" t="s">
        <v>11</v>
      </c>
      <c r="B345" s="107" t="s">
        <v>16</v>
      </c>
      <c r="C345" s="95">
        <v>4</v>
      </c>
      <c r="D345" s="431" t="s">
        <v>379</v>
      </c>
      <c r="E345" s="38" t="s">
        <v>85</v>
      </c>
      <c r="F345" s="39" t="e">
        <f t="shared" si="27"/>
        <v>#REF!</v>
      </c>
      <c r="H345" s="37" t="e">
        <v>#REF!</v>
      </c>
      <c r="I345" s="37" t="e">
        <v>#REF!</v>
      </c>
      <c r="J345" s="37" t="e">
        <v>#REF!</v>
      </c>
      <c r="K345" s="37" t="e">
        <v>#REF!</v>
      </c>
      <c r="L345" s="37" t="e">
        <v>#REF!</v>
      </c>
      <c r="M345" s="37" t="e">
        <v>#REF!</v>
      </c>
      <c r="N345" s="37" t="e">
        <v>#REF!</v>
      </c>
      <c r="O345" s="37" t="e">
        <v>#REF!</v>
      </c>
      <c r="P345" s="37" t="e">
        <v>#REF!</v>
      </c>
      <c r="Q345" s="37" t="e">
        <v>#REF!</v>
      </c>
      <c r="R345" s="37" t="e">
        <v>#REF!</v>
      </c>
      <c r="S345" s="37" t="e">
        <v>#REF!</v>
      </c>
      <c r="T345" s="37" t="e">
        <v>#REF!</v>
      </c>
      <c r="U345" s="37" t="e">
        <v>#REF!</v>
      </c>
      <c r="V345" s="37" t="e">
        <v>#REF!</v>
      </c>
      <c r="Y345" s="42" t="e">
        <f t="shared" si="28"/>
        <v>#VALUE!</v>
      </c>
      <c r="Z345" s="42" t="e">
        <v>#VALUE!</v>
      </c>
      <c r="AA345" s="42" t="e">
        <v>#VALUE!</v>
      </c>
      <c r="AB345" s="42" t="e">
        <v>#VALUE!</v>
      </c>
      <c r="AC345" s="42" t="e">
        <v>#VALUE!</v>
      </c>
      <c r="AD345" s="42" t="e">
        <v>#VALUE!</v>
      </c>
      <c r="AE345" s="50" t="e">
        <v>#VALUE!</v>
      </c>
      <c r="AF345" s="42" t="e">
        <v>#VALUE!</v>
      </c>
      <c r="AG345" s="42" t="e">
        <v>#VALUE!</v>
      </c>
      <c r="AH345" s="42" t="e">
        <v>#VALUE!</v>
      </c>
      <c r="AI345" s="42" t="e">
        <v>#VALUE!</v>
      </c>
      <c r="AJ345" s="42" t="e">
        <v>#VALUE!</v>
      </c>
      <c r="AK345" s="42" t="e">
        <v>#VALUE!</v>
      </c>
      <c r="AL345" s="42" t="e">
        <v>#VALUE!</v>
      </c>
      <c r="AM345" s="42" t="e">
        <v>#VALUE!</v>
      </c>
      <c r="AN345" s="42" t="e">
        <v>#VALUE!</v>
      </c>
      <c r="AP345" s="51" t="e">
        <f t="shared" si="29"/>
        <v>#VALUE!</v>
      </c>
      <c r="AQ345" s="42" t="e">
        <v>#VALUE!</v>
      </c>
      <c r="AR345" s="42" t="e">
        <v>#VALUE!</v>
      </c>
      <c r="AS345" s="42" t="e">
        <v>#VALUE!</v>
      </c>
      <c r="AT345" s="42" t="e">
        <v>#VALUE!</v>
      </c>
      <c r="AU345" s="42" t="e">
        <v>#VALUE!</v>
      </c>
      <c r="AV345" s="50" t="e">
        <v>#VALUE!</v>
      </c>
      <c r="AW345" s="42" t="e">
        <v>#VALUE!</v>
      </c>
      <c r="AX345" s="42" t="e">
        <v>#VALUE!</v>
      </c>
      <c r="AY345" s="42" t="e">
        <v>#VALUE!</v>
      </c>
      <c r="AZ345" s="42" t="e">
        <v>#VALUE!</v>
      </c>
      <c r="BA345" s="42" t="e">
        <v>#VALUE!</v>
      </c>
      <c r="BB345" s="42" t="e">
        <v>#VALUE!</v>
      </c>
      <c r="BC345" s="42" t="e">
        <v>#VALUE!</v>
      </c>
      <c r="BD345" s="42" t="e">
        <v>#VALUE!</v>
      </c>
      <c r="BE345" s="42" t="e">
        <v>#VALUE!</v>
      </c>
    </row>
    <row r="346" spans="1:57" ht="13.5" customHeight="1" x14ac:dyDescent="0.3">
      <c r="A346" s="94" t="s">
        <v>11</v>
      </c>
      <c r="B346" s="107" t="s">
        <v>16</v>
      </c>
      <c r="C346" s="95">
        <v>5</v>
      </c>
      <c r="D346" s="431" t="s">
        <v>266</v>
      </c>
      <c r="E346" s="38" t="s">
        <v>85</v>
      </c>
      <c r="F346" s="39" t="e">
        <f t="shared" si="27"/>
        <v>#REF!</v>
      </c>
      <c r="H346" s="37" t="e">
        <v>#REF!</v>
      </c>
      <c r="I346" s="37" t="e">
        <v>#REF!</v>
      </c>
      <c r="J346" s="37" t="e">
        <v>#REF!</v>
      </c>
      <c r="K346" s="37" t="e">
        <v>#REF!</v>
      </c>
      <c r="L346" s="37" t="e">
        <v>#REF!</v>
      </c>
      <c r="M346" s="37" t="e">
        <v>#REF!</v>
      </c>
      <c r="N346" s="37" t="e">
        <v>#REF!</v>
      </c>
      <c r="O346" s="37" t="e">
        <v>#REF!</v>
      </c>
      <c r="P346" s="37" t="e">
        <v>#REF!</v>
      </c>
      <c r="Q346" s="37" t="e">
        <v>#REF!</v>
      </c>
      <c r="R346" s="37" t="e">
        <v>#REF!</v>
      </c>
      <c r="S346" s="37" t="e">
        <v>#REF!</v>
      </c>
      <c r="T346" s="37" t="e">
        <v>#REF!</v>
      </c>
      <c r="U346" s="37" t="e">
        <v>#REF!</v>
      </c>
      <c r="V346" s="37" t="e">
        <v>#REF!</v>
      </c>
      <c r="Y346" s="42" t="e">
        <f t="shared" si="28"/>
        <v>#VALUE!</v>
      </c>
      <c r="Z346" s="42" t="e">
        <v>#VALUE!</v>
      </c>
      <c r="AA346" s="42" t="e">
        <v>#VALUE!</v>
      </c>
      <c r="AB346" s="42" t="e">
        <v>#VALUE!</v>
      </c>
      <c r="AC346" s="42" t="e">
        <v>#VALUE!</v>
      </c>
      <c r="AD346" s="42" t="e">
        <v>#VALUE!</v>
      </c>
      <c r="AE346" s="50" t="e">
        <v>#VALUE!</v>
      </c>
      <c r="AF346" s="42" t="e">
        <v>#VALUE!</v>
      </c>
      <c r="AG346" s="42" t="e">
        <v>#VALUE!</v>
      </c>
      <c r="AH346" s="42" t="e">
        <v>#VALUE!</v>
      </c>
      <c r="AI346" s="42" t="e">
        <v>#VALUE!</v>
      </c>
      <c r="AJ346" s="42" t="e">
        <v>#VALUE!</v>
      </c>
      <c r="AK346" s="42" t="e">
        <v>#VALUE!</v>
      </c>
      <c r="AL346" s="42" t="e">
        <v>#VALUE!</v>
      </c>
      <c r="AM346" s="42" t="e">
        <v>#VALUE!</v>
      </c>
      <c r="AN346" s="42" t="e">
        <v>#VALUE!</v>
      </c>
      <c r="AP346" s="51" t="e">
        <f t="shared" si="29"/>
        <v>#VALUE!</v>
      </c>
      <c r="AQ346" s="42" t="e">
        <v>#VALUE!</v>
      </c>
      <c r="AR346" s="42" t="e">
        <v>#VALUE!</v>
      </c>
      <c r="AS346" s="42" t="e">
        <v>#VALUE!</v>
      </c>
      <c r="AT346" s="42" t="e">
        <v>#VALUE!</v>
      </c>
      <c r="AU346" s="42" t="e">
        <v>#VALUE!</v>
      </c>
      <c r="AV346" s="50" t="e">
        <v>#VALUE!</v>
      </c>
      <c r="AW346" s="42" t="e">
        <v>#VALUE!</v>
      </c>
      <c r="AX346" s="42" t="e">
        <v>#VALUE!</v>
      </c>
      <c r="AY346" s="42" t="e">
        <v>#VALUE!</v>
      </c>
      <c r="AZ346" s="42" t="e">
        <v>#VALUE!</v>
      </c>
      <c r="BA346" s="42" t="e">
        <v>#VALUE!</v>
      </c>
      <c r="BB346" s="42" t="e">
        <v>#VALUE!</v>
      </c>
      <c r="BC346" s="42" t="e">
        <v>#VALUE!</v>
      </c>
      <c r="BD346" s="42" t="e">
        <v>#VALUE!</v>
      </c>
      <c r="BE346" s="42" t="e">
        <v>#VALUE!</v>
      </c>
    </row>
    <row r="347" spans="1:57" ht="13.5" customHeight="1" x14ac:dyDescent="0.3">
      <c r="A347" s="94" t="s">
        <v>11</v>
      </c>
      <c r="B347" s="107" t="s">
        <v>16</v>
      </c>
      <c r="C347" s="95">
        <v>6</v>
      </c>
      <c r="D347" s="431" t="s">
        <v>358</v>
      </c>
      <c r="E347" s="38" t="s">
        <v>85</v>
      </c>
      <c r="F347" s="39" t="e">
        <f t="shared" si="27"/>
        <v>#REF!</v>
      </c>
      <c r="H347" s="37" t="e">
        <v>#REF!</v>
      </c>
      <c r="I347" s="37" t="e">
        <v>#REF!</v>
      </c>
      <c r="J347" s="37" t="e">
        <v>#REF!</v>
      </c>
      <c r="K347" s="37" t="e">
        <v>#REF!</v>
      </c>
      <c r="L347" s="37" t="e">
        <v>#REF!</v>
      </c>
      <c r="M347" s="37" t="e">
        <v>#REF!</v>
      </c>
      <c r="N347" s="37" t="e">
        <v>#REF!</v>
      </c>
      <c r="O347" s="37" t="e">
        <v>#REF!</v>
      </c>
      <c r="P347" s="37" t="e">
        <v>#REF!</v>
      </c>
      <c r="Q347" s="37" t="e">
        <v>#REF!</v>
      </c>
      <c r="R347" s="37" t="e">
        <v>#REF!</v>
      </c>
      <c r="S347" s="37" t="e">
        <v>#REF!</v>
      </c>
      <c r="T347" s="37" t="e">
        <v>#REF!</v>
      </c>
      <c r="U347" s="37" t="e">
        <v>#REF!</v>
      </c>
      <c r="V347" s="37" t="e">
        <v>#REF!</v>
      </c>
      <c r="Y347" s="42" t="e">
        <f t="shared" si="28"/>
        <v>#VALUE!</v>
      </c>
      <c r="Z347" s="42" t="e">
        <v>#VALUE!</v>
      </c>
      <c r="AA347" s="42" t="e">
        <v>#VALUE!</v>
      </c>
      <c r="AB347" s="42" t="e">
        <v>#VALUE!</v>
      </c>
      <c r="AC347" s="42" t="e">
        <v>#VALUE!</v>
      </c>
      <c r="AD347" s="42" t="e">
        <v>#VALUE!</v>
      </c>
      <c r="AE347" s="50" t="e">
        <v>#VALUE!</v>
      </c>
      <c r="AF347" s="42" t="e">
        <v>#VALUE!</v>
      </c>
      <c r="AG347" s="42" t="e">
        <v>#VALUE!</v>
      </c>
      <c r="AH347" s="42" t="e">
        <v>#VALUE!</v>
      </c>
      <c r="AI347" s="42" t="e">
        <v>#VALUE!</v>
      </c>
      <c r="AJ347" s="42" t="e">
        <v>#VALUE!</v>
      </c>
      <c r="AK347" s="42" t="e">
        <v>#VALUE!</v>
      </c>
      <c r="AL347" s="42" t="e">
        <v>#VALUE!</v>
      </c>
      <c r="AM347" s="42" t="e">
        <v>#VALUE!</v>
      </c>
      <c r="AN347" s="42" t="e">
        <v>#VALUE!</v>
      </c>
      <c r="AP347" s="51" t="e">
        <f t="shared" si="29"/>
        <v>#VALUE!</v>
      </c>
      <c r="AQ347" s="42" t="e">
        <v>#VALUE!</v>
      </c>
      <c r="AR347" s="42" t="e">
        <v>#VALUE!</v>
      </c>
      <c r="AS347" s="42" t="e">
        <v>#VALUE!</v>
      </c>
      <c r="AT347" s="42" t="e">
        <v>#VALUE!</v>
      </c>
      <c r="AU347" s="42" t="e">
        <v>#VALUE!</v>
      </c>
      <c r="AV347" s="50" t="e">
        <v>#VALUE!</v>
      </c>
      <c r="AW347" s="42" t="e">
        <v>#VALUE!</v>
      </c>
      <c r="AX347" s="42" t="e">
        <v>#VALUE!</v>
      </c>
      <c r="AY347" s="42" t="e">
        <v>#VALUE!</v>
      </c>
      <c r="AZ347" s="42" t="e">
        <v>#VALUE!</v>
      </c>
      <c r="BA347" s="42" t="e">
        <v>#VALUE!</v>
      </c>
      <c r="BB347" s="42" t="e">
        <v>#VALUE!</v>
      </c>
      <c r="BC347" s="42" t="e">
        <v>#VALUE!</v>
      </c>
      <c r="BD347" s="42" t="e">
        <v>#VALUE!</v>
      </c>
      <c r="BE347" s="42" t="e">
        <v>#VALUE!</v>
      </c>
    </row>
    <row r="348" spans="1:57" ht="13.5" customHeight="1" x14ac:dyDescent="0.3">
      <c r="A348" s="94" t="s">
        <v>11</v>
      </c>
      <c r="B348" s="107" t="s">
        <v>16</v>
      </c>
      <c r="C348" s="95">
        <v>7</v>
      </c>
      <c r="D348" s="431" t="s">
        <v>267</v>
      </c>
      <c r="E348" s="38" t="s">
        <v>85</v>
      </c>
      <c r="F348" s="39" t="e">
        <f t="shared" si="27"/>
        <v>#REF!</v>
      </c>
      <c r="H348" s="37" t="e">
        <v>#REF!</v>
      </c>
      <c r="I348" s="37" t="e">
        <v>#REF!</v>
      </c>
      <c r="J348" s="37" t="e">
        <v>#REF!</v>
      </c>
      <c r="K348" s="37" t="e">
        <v>#REF!</v>
      </c>
      <c r="L348" s="37" t="e">
        <v>#REF!</v>
      </c>
      <c r="M348" s="37" t="e">
        <v>#REF!</v>
      </c>
      <c r="N348" s="37" t="e">
        <v>#REF!</v>
      </c>
      <c r="O348" s="37" t="e">
        <v>#REF!</v>
      </c>
      <c r="P348" s="37" t="e">
        <v>#REF!</v>
      </c>
      <c r="Q348" s="37" t="e">
        <v>#REF!</v>
      </c>
      <c r="R348" s="37" t="e">
        <v>#REF!</v>
      </c>
      <c r="S348" s="37" t="e">
        <v>#REF!</v>
      </c>
      <c r="T348" s="37" t="e">
        <v>#REF!</v>
      </c>
      <c r="U348" s="37" t="e">
        <v>#REF!</v>
      </c>
      <c r="V348" s="37" t="e">
        <v>#REF!</v>
      </c>
      <c r="Y348" s="42" t="e">
        <f t="shared" si="28"/>
        <v>#VALUE!</v>
      </c>
      <c r="Z348" s="42" t="e">
        <v>#VALUE!</v>
      </c>
      <c r="AA348" s="42" t="e">
        <v>#VALUE!</v>
      </c>
      <c r="AB348" s="42" t="e">
        <v>#VALUE!</v>
      </c>
      <c r="AC348" s="42" t="e">
        <v>#VALUE!</v>
      </c>
      <c r="AD348" s="42" t="e">
        <v>#VALUE!</v>
      </c>
      <c r="AE348" s="50" t="e">
        <v>#VALUE!</v>
      </c>
      <c r="AF348" s="42" t="e">
        <v>#VALUE!</v>
      </c>
      <c r="AG348" s="42" t="e">
        <v>#VALUE!</v>
      </c>
      <c r="AH348" s="42" t="e">
        <v>#VALUE!</v>
      </c>
      <c r="AI348" s="42" t="e">
        <v>#VALUE!</v>
      </c>
      <c r="AJ348" s="42" t="e">
        <v>#VALUE!</v>
      </c>
      <c r="AK348" s="42" t="e">
        <v>#VALUE!</v>
      </c>
      <c r="AL348" s="42" t="e">
        <v>#VALUE!</v>
      </c>
      <c r="AM348" s="42" t="e">
        <v>#VALUE!</v>
      </c>
      <c r="AN348" s="42" t="e">
        <v>#VALUE!</v>
      </c>
      <c r="AP348" s="51" t="e">
        <f t="shared" si="29"/>
        <v>#VALUE!</v>
      </c>
      <c r="AQ348" s="42" t="e">
        <v>#VALUE!</v>
      </c>
      <c r="AR348" s="42" t="e">
        <v>#VALUE!</v>
      </c>
      <c r="AS348" s="42" t="e">
        <v>#VALUE!</v>
      </c>
      <c r="AT348" s="42" t="e">
        <v>#VALUE!</v>
      </c>
      <c r="AU348" s="42" t="e">
        <v>#VALUE!</v>
      </c>
      <c r="AV348" s="50" t="e">
        <v>#VALUE!</v>
      </c>
      <c r="AW348" s="42" t="e">
        <v>#VALUE!</v>
      </c>
      <c r="AX348" s="42" t="e">
        <v>#VALUE!</v>
      </c>
      <c r="AY348" s="42" t="e">
        <v>#VALUE!</v>
      </c>
      <c r="AZ348" s="42" t="e">
        <v>#VALUE!</v>
      </c>
      <c r="BA348" s="42" t="e">
        <v>#VALUE!</v>
      </c>
      <c r="BB348" s="42" t="e">
        <v>#VALUE!</v>
      </c>
      <c r="BC348" s="42" t="e">
        <v>#VALUE!</v>
      </c>
      <c r="BD348" s="42" t="e">
        <v>#VALUE!</v>
      </c>
      <c r="BE348" s="42" t="e">
        <v>#VALUE!</v>
      </c>
    </row>
    <row r="349" spans="1:57" ht="13.5" customHeight="1" x14ac:dyDescent="0.3">
      <c r="A349" s="94" t="s">
        <v>11</v>
      </c>
      <c r="B349" s="107" t="s">
        <v>16</v>
      </c>
      <c r="C349" s="95">
        <v>8</v>
      </c>
      <c r="D349" s="181"/>
      <c r="E349" s="38" t="s">
        <v>85</v>
      </c>
      <c r="F349" s="39" t="e">
        <f t="shared" si="27"/>
        <v>#REF!</v>
      </c>
      <c r="H349" s="37" t="e">
        <v>#REF!</v>
      </c>
      <c r="I349" s="37" t="e">
        <v>#REF!</v>
      </c>
      <c r="J349" s="37" t="e">
        <v>#REF!</v>
      </c>
      <c r="K349" s="37" t="e">
        <v>#REF!</v>
      </c>
      <c r="L349" s="37" t="e">
        <v>#REF!</v>
      </c>
      <c r="M349" s="37" t="e">
        <v>#REF!</v>
      </c>
      <c r="N349" s="37" t="e">
        <v>#REF!</v>
      </c>
      <c r="O349" s="37" t="e">
        <v>#REF!</v>
      </c>
      <c r="P349" s="37" t="e">
        <v>#REF!</v>
      </c>
      <c r="Q349" s="37" t="e">
        <v>#REF!</v>
      </c>
      <c r="R349" s="37" t="e">
        <v>#REF!</v>
      </c>
      <c r="S349" s="37" t="e">
        <v>#REF!</v>
      </c>
      <c r="T349" s="37" t="e">
        <v>#REF!</v>
      </c>
      <c r="U349" s="37" t="e">
        <v>#REF!</v>
      </c>
      <c r="V349" s="37" t="e">
        <v>#REF!</v>
      </c>
      <c r="Y349" s="42" t="e">
        <f t="shared" si="28"/>
        <v>#VALUE!</v>
      </c>
      <c r="Z349" s="42" t="e">
        <v>#VALUE!</v>
      </c>
      <c r="AA349" s="42" t="e">
        <v>#VALUE!</v>
      </c>
      <c r="AB349" s="42" t="e">
        <v>#VALUE!</v>
      </c>
      <c r="AC349" s="42" t="e">
        <v>#VALUE!</v>
      </c>
      <c r="AD349" s="42" t="e">
        <v>#VALUE!</v>
      </c>
      <c r="AE349" s="50" t="e">
        <v>#VALUE!</v>
      </c>
      <c r="AF349" s="42" t="e">
        <v>#VALUE!</v>
      </c>
      <c r="AG349" s="42" t="e">
        <v>#VALUE!</v>
      </c>
      <c r="AH349" s="42" t="e">
        <v>#VALUE!</v>
      </c>
      <c r="AI349" s="42" t="e">
        <v>#VALUE!</v>
      </c>
      <c r="AJ349" s="42" t="e">
        <v>#VALUE!</v>
      </c>
      <c r="AK349" s="42" t="e">
        <v>#VALUE!</v>
      </c>
      <c r="AL349" s="42" t="e">
        <v>#VALUE!</v>
      </c>
      <c r="AM349" s="42" t="e">
        <v>#VALUE!</v>
      </c>
      <c r="AN349" s="42" t="e">
        <v>#VALUE!</v>
      </c>
      <c r="AP349" s="51" t="e">
        <f t="shared" si="29"/>
        <v>#VALUE!</v>
      </c>
      <c r="AQ349" s="42" t="e">
        <v>#VALUE!</v>
      </c>
      <c r="AR349" s="42" t="e">
        <v>#VALUE!</v>
      </c>
      <c r="AS349" s="42" t="e">
        <v>#VALUE!</v>
      </c>
      <c r="AT349" s="42" t="e">
        <v>#VALUE!</v>
      </c>
      <c r="AU349" s="42" t="e">
        <v>#VALUE!</v>
      </c>
      <c r="AV349" s="50" t="e">
        <v>#VALUE!</v>
      </c>
      <c r="AW349" s="42" t="e">
        <v>#VALUE!</v>
      </c>
      <c r="AX349" s="42" t="e">
        <v>#VALUE!</v>
      </c>
      <c r="AY349" s="42" t="e">
        <v>#VALUE!</v>
      </c>
      <c r="AZ349" s="42" t="e">
        <v>#VALUE!</v>
      </c>
      <c r="BA349" s="42" t="e">
        <v>#VALUE!</v>
      </c>
      <c r="BB349" s="42" t="e">
        <v>#VALUE!</v>
      </c>
      <c r="BC349" s="42" t="e">
        <v>#VALUE!</v>
      </c>
      <c r="BD349" s="42" t="e">
        <v>#VALUE!</v>
      </c>
      <c r="BE349" s="42" t="e">
        <v>#VALUE!</v>
      </c>
    </row>
    <row r="350" spans="1:57" ht="13.5" customHeight="1" x14ac:dyDescent="0.3">
      <c r="A350" s="94" t="s">
        <v>11</v>
      </c>
      <c r="B350" s="107" t="s">
        <v>16</v>
      </c>
      <c r="C350" s="95">
        <v>9</v>
      </c>
      <c r="D350" s="168"/>
      <c r="E350" s="38" t="s">
        <v>85</v>
      </c>
      <c r="F350" s="39" t="e">
        <f t="shared" si="27"/>
        <v>#REF!</v>
      </c>
      <c r="H350" s="37" t="e">
        <v>#REF!</v>
      </c>
      <c r="I350" s="37" t="e">
        <v>#REF!</v>
      </c>
      <c r="J350" s="37" t="e">
        <v>#REF!</v>
      </c>
      <c r="K350" s="37" t="e">
        <v>#REF!</v>
      </c>
      <c r="L350" s="37" t="e">
        <v>#REF!</v>
      </c>
      <c r="M350" s="37" t="e">
        <v>#REF!</v>
      </c>
      <c r="N350" s="37" t="e">
        <v>#REF!</v>
      </c>
      <c r="O350" s="37" t="e">
        <v>#REF!</v>
      </c>
      <c r="P350" s="37" t="e">
        <v>#REF!</v>
      </c>
      <c r="Q350" s="37" t="e">
        <v>#REF!</v>
      </c>
      <c r="R350" s="37" t="e">
        <v>#REF!</v>
      </c>
      <c r="S350" s="37" t="e">
        <v>#REF!</v>
      </c>
      <c r="T350" s="37" t="e">
        <v>#REF!</v>
      </c>
      <c r="U350" s="37" t="e">
        <v>#REF!</v>
      </c>
      <c r="V350" s="37" t="e">
        <v>#REF!</v>
      </c>
      <c r="Y350" s="42" t="e">
        <f t="shared" si="28"/>
        <v>#VALUE!</v>
      </c>
      <c r="Z350" s="42" t="e">
        <v>#VALUE!</v>
      </c>
      <c r="AA350" s="42" t="e">
        <v>#VALUE!</v>
      </c>
      <c r="AB350" s="42" t="e">
        <v>#VALUE!</v>
      </c>
      <c r="AC350" s="42" t="e">
        <v>#VALUE!</v>
      </c>
      <c r="AD350" s="42" t="e">
        <v>#VALUE!</v>
      </c>
      <c r="AE350" s="50" t="e">
        <v>#VALUE!</v>
      </c>
      <c r="AF350" s="42" t="e">
        <v>#VALUE!</v>
      </c>
      <c r="AG350" s="42" t="e">
        <v>#VALUE!</v>
      </c>
      <c r="AH350" s="42" t="e">
        <v>#VALUE!</v>
      </c>
      <c r="AI350" s="42" t="e">
        <v>#VALUE!</v>
      </c>
      <c r="AJ350" s="42" t="e">
        <v>#VALUE!</v>
      </c>
      <c r="AK350" s="42" t="e">
        <v>#VALUE!</v>
      </c>
      <c r="AL350" s="42" t="e">
        <v>#VALUE!</v>
      </c>
      <c r="AM350" s="42" t="e">
        <v>#VALUE!</v>
      </c>
      <c r="AN350" s="42" t="e">
        <v>#VALUE!</v>
      </c>
      <c r="AP350" s="51" t="e">
        <f t="shared" si="29"/>
        <v>#VALUE!</v>
      </c>
      <c r="AQ350" s="42" t="e">
        <v>#VALUE!</v>
      </c>
      <c r="AR350" s="42" t="e">
        <v>#VALUE!</v>
      </c>
      <c r="AS350" s="42" t="e">
        <v>#VALUE!</v>
      </c>
      <c r="AT350" s="42" t="e">
        <v>#VALUE!</v>
      </c>
      <c r="AU350" s="42" t="e">
        <v>#VALUE!</v>
      </c>
      <c r="AV350" s="50" t="e">
        <v>#VALUE!</v>
      </c>
      <c r="AW350" s="42" t="e">
        <v>#VALUE!</v>
      </c>
      <c r="AX350" s="42" t="e">
        <v>#VALUE!</v>
      </c>
      <c r="AY350" s="42" t="e">
        <v>#VALUE!</v>
      </c>
      <c r="AZ350" s="42" t="e">
        <v>#VALUE!</v>
      </c>
      <c r="BA350" s="42" t="e">
        <v>#VALUE!</v>
      </c>
      <c r="BB350" s="42" t="e">
        <v>#VALUE!</v>
      </c>
      <c r="BC350" s="42" t="e">
        <v>#VALUE!</v>
      </c>
      <c r="BD350" s="42" t="e">
        <v>#VALUE!</v>
      </c>
      <c r="BE350" s="42" t="e">
        <v>#VALUE!</v>
      </c>
    </row>
    <row r="351" spans="1:57" ht="13.5" customHeight="1" x14ac:dyDescent="0.3">
      <c r="A351" s="94" t="s">
        <v>11</v>
      </c>
      <c r="B351" s="107" t="s">
        <v>16</v>
      </c>
      <c r="C351" s="95">
        <v>10</v>
      </c>
      <c r="D351" s="181"/>
      <c r="E351" s="38" t="s">
        <v>85</v>
      </c>
      <c r="F351" s="39" t="e">
        <f t="shared" si="27"/>
        <v>#REF!</v>
      </c>
      <c r="H351" s="37" t="e">
        <v>#REF!</v>
      </c>
      <c r="I351" s="37" t="e">
        <v>#REF!</v>
      </c>
      <c r="J351" s="37" t="e">
        <v>#REF!</v>
      </c>
      <c r="K351" s="37" t="e">
        <v>#REF!</v>
      </c>
      <c r="L351" s="37" t="e">
        <v>#REF!</v>
      </c>
      <c r="M351" s="37" t="e">
        <v>#REF!</v>
      </c>
      <c r="N351" s="37" t="e">
        <v>#REF!</v>
      </c>
      <c r="O351" s="37" t="e">
        <v>#REF!</v>
      </c>
      <c r="P351" s="37" t="e">
        <v>#REF!</v>
      </c>
      <c r="Q351" s="37" t="e">
        <v>#REF!</v>
      </c>
      <c r="R351" s="37" t="e">
        <v>#REF!</v>
      </c>
      <c r="S351" s="37" t="e">
        <v>#REF!</v>
      </c>
      <c r="T351" s="37" t="e">
        <v>#REF!</v>
      </c>
      <c r="U351" s="37" t="e">
        <v>#REF!</v>
      </c>
      <c r="V351" s="37" t="e">
        <v>#REF!</v>
      </c>
      <c r="Y351" s="42" t="e">
        <f t="shared" si="28"/>
        <v>#VALUE!</v>
      </c>
      <c r="Z351" s="42" t="e">
        <v>#VALUE!</v>
      </c>
      <c r="AA351" s="42" t="e">
        <v>#VALUE!</v>
      </c>
      <c r="AB351" s="42" t="e">
        <v>#VALUE!</v>
      </c>
      <c r="AC351" s="42" t="e">
        <v>#VALUE!</v>
      </c>
      <c r="AD351" s="42" t="e">
        <v>#VALUE!</v>
      </c>
      <c r="AE351" s="50" t="e">
        <v>#VALUE!</v>
      </c>
      <c r="AF351" s="42" t="e">
        <v>#VALUE!</v>
      </c>
      <c r="AG351" s="42" t="e">
        <v>#VALUE!</v>
      </c>
      <c r="AH351" s="42" t="e">
        <v>#VALUE!</v>
      </c>
      <c r="AI351" s="42" t="e">
        <v>#VALUE!</v>
      </c>
      <c r="AJ351" s="42" t="e">
        <v>#VALUE!</v>
      </c>
      <c r="AK351" s="42" t="e">
        <v>#VALUE!</v>
      </c>
      <c r="AL351" s="42" t="e">
        <v>#VALUE!</v>
      </c>
      <c r="AM351" s="42" t="e">
        <v>#VALUE!</v>
      </c>
      <c r="AN351" s="42" t="e">
        <v>#VALUE!</v>
      </c>
      <c r="AP351" s="51" t="e">
        <f t="shared" si="29"/>
        <v>#VALUE!</v>
      </c>
      <c r="AQ351" s="42" t="e">
        <v>#VALUE!</v>
      </c>
      <c r="AR351" s="42" t="e">
        <v>#VALUE!</v>
      </c>
      <c r="AS351" s="42" t="e">
        <v>#VALUE!</v>
      </c>
      <c r="AT351" s="42" t="e">
        <v>#VALUE!</v>
      </c>
      <c r="AU351" s="42" t="e">
        <v>#VALUE!</v>
      </c>
      <c r="AV351" s="50" t="e">
        <v>#VALUE!</v>
      </c>
      <c r="AW351" s="42" t="e">
        <v>#VALUE!</v>
      </c>
      <c r="AX351" s="42" t="e">
        <v>#VALUE!</v>
      </c>
      <c r="AY351" s="42" t="e">
        <v>#VALUE!</v>
      </c>
      <c r="AZ351" s="42" t="e">
        <v>#VALUE!</v>
      </c>
      <c r="BA351" s="42" t="e">
        <v>#VALUE!</v>
      </c>
      <c r="BB351" s="42" t="e">
        <v>#VALUE!</v>
      </c>
      <c r="BC351" s="42" t="e">
        <v>#VALUE!</v>
      </c>
      <c r="BD351" s="42" t="e">
        <v>#VALUE!</v>
      </c>
      <c r="BE351" s="42" t="e">
        <v>#VALUE!</v>
      </c>
    </row>
    <row r="352" spans="1:57" ht="13.5" customHeight="1" x14ac:dyDescent="0.3">
      <c r="A352" s="94" t="s">
        <v>11</v>
      </c>
      <c r="B352" s="107" t="s">
        <v>16</v>
      </c>
      <c r="C352" s="95">
        <v>11</v>
      </c>
      <c r="D352" s="159"/>
      <c r="E352" s="38" t="s">
        <v>85</v>
      </c>
      <c r="F352" s="39" t="e">
        <f t="shared" si="27"/>
        <v>#REF!</v>
      </c>
      <c r="H352" s="37" t="e">
        <v>#REF!</v>
      </c>
      <c r="I352" s="37" t="e">
        <v>#REF!</v>
      </c>
      <c r="J352" s="37" t="e">
        <v>#REF!</v>
      </c>
      <c r="K352" s="37" t="e">
        <v>#REF!</v>
      </c>
      <c r="L352" s="37" t="e">
        <v>#REF!</v>
      </c>
      <c r="M352" s="37" t="e">
        <v>#REF!</v>
      </c>
      <c r="N352" s="37" t="e">
        <v>#REF!</v>
      </c>
      <c r="O352" s="37" t="e">
        <v>#REF!</v>
      </c>
      <c r="P352" s="37" t="e">
        <v>#REF!</v>
      </c>
      <c r="Q352" s="37" t="e">
        <v>#REF!</v>
      </c>
      <c r="R352" s="37" t="e">
        <v>#REF!</v>
      </c>
      <c r="S352" s="37" t="e">
        <v>#REF!</v>
      </c>
      <c r="T352" s="37" t="e">
        <v>#REF!</v>
      </c>
      <c r="U352" s="37" t="e">
        <v>#REF!</v>
      </c>
      <c r="V352" s="37" t="e">
        <v>#REF!</v>
      </c>
      <c r="Y352" s="42" t="e">
        <f t="shared" si="28"/>
        <v>#VALUE!</v>
      </c>
      <c r="Z352" s="42" t="e">
        <v>#VALUE!</v>
      </c>
      <c r="AA352" s="42" t="e">
        <v>#VALUE!</v>
      </c>
      <c r="AB352" s="42" t="e">
        <v>#VALUE!</v>
      </c>
      <c r="AC352" s="42" t="e">
        <v>#VALUE!</v>
      </c>
      <c r="AD352" s="42" t="e">
        <v>#VALUE!</v>
      </c>
      <c r="AE352" s="50" t="e">
        <v>#VALUE!</v>
      </c>
      <c r="AF352" s="42" t="e">
        <v>#VALUE!</v>
      </c>
      <c r="AG352" s="42" t="e">
        <v>#VALUE!</v>
      </c>
      <c r="AH352" s="42" t="e">
        <v>#VALUE!</v>
      </c>
      <c r="AI352" s="42" t="e">
        <v>#VALUE!</v>
      </c>
      <c r="AJ352" s="42" t="e">
        <v>#VALUE!</v>
      </c>
      <c r="AK352" s="42" t="e">
        <v>#VALUE!</v>
      </c>
      <c r="AL352" s="42" t="e">
        <v>#VALUE!</v>
      </c>
      <c r="AM352" s="42" t="e">
        <v>#VALUE!</v>
      </c>
      <c r="AN352" s="42" t="e">
        <v>#VALUE!</v>
      </c>
      <c r="AP352" s="51" t="e">
        <f t="shared" si="29"/>
        <v>#VALUE!</v>
      </c>
      <c r="AQ352" s="42" t="e">
        <v>#VALUE!</v>
      </c>
      <c r="AR352" s="42" t="e">
        <v>#VALUE!</v>
      </c>
      <c r="AS352" s="42" t="e">
        <v>#VALUE!</v>
      </c>
      <c r="AT352" s="42" t="e">
        <v>#VALUE!</v>
      </c>
      <c r="AU352" s="42" t="e">
        <v>#VALUE!</v>
      </c>
      <c r="AV352" s="50" t="e">
        <v>#VALUE!</v>
      </c>
      <c r="AW352" s="42" t="e">
        <v>#VALUE!</v>
      </c>
      <c r="AX352" s="42" t="e">
        <v>#VALUE!</v>
      </c>
      <c r="AY352" s="42" t="e">
        <v>#VALUE!</v>
      </c>
      <c r="AZ352" s="42" t="e">
        <v>#VALUE!</v>
      </c>
      <c r="BA352" s="42" t="e">
        <v>#VALUE!</v>
      </c>
      <c r="BB352" s="42" t="e">
        <v>#VALUE!</v>
      </c>
      <c r="BC352" s="42" t="e">
        <v>#VALUE!</v>
      </c>
      <c r="BD352" s="42" t="e">
        <v>#VALUE!</v>
      </c>
      <c r="BE352" s="42" t="e">
        <v>#VALUE!</v>
      </c>
    </row>
    <row r="353" spans="1:57" ht="13.5" customHeight="1" x14ac:dyDescent="0.3">
      <c r="A353" s="94" t="s">
        <v>11</v>
      </c>
      <c r="B353" s="107" t="s">
        <v>16</v>
      </c>
      <c r="C353" s="95">
        <v>12</v>
      </c>
      <c r="D353" s="159"/>
      <c r="E353" s="38" t="s">
        <v>85</v>
      </c>
      <c r="F353" s="39" t="e">
        <f t="shared" si="27"/>
        <v>#REF!</v>
      </c>
      <c r="H353" s="37" t="e">
        <v>#REF!</v>
      </c>
      <c r="I353" s="37" t="e">
        <v>#REF!</v>
      </c>
      <c r="J353" s="37" t="e">
        <v>#REF!</v>
      </c>
      <c r="K353" s="37" t="e">
        <v>#REF!</v>
      </c>
      <c r="L353" s="37" t="e">
        <v>#REF!</v>
      </c>
      <c r="M353" s="37" t="e">
        <v>#REF!</v>
      </c>
      <c r="N353" s="37" t="e">
        <v>#REF!</v>
      </c>
      <c r="O353" s="37" t="e">
        <v>#REF!</v>
      </c>
      <c r="P353" s="37" t="e">
        <v>#REF!</v>
      </c>
      <c r="Q353" s="37" t="e">
        <v>#REF!</v>
      </c>
      <c r="R353" s="37" t="e">
        <v>#REF!</v>
      </c>
      <c r="S353" s="37" t="e">
        <v>#REF!</v>
      </c>
      <c r="T353" s="37" t="e">
        <v>#REF!</v>
      </c>
      <c r="U353" s="37" t="e">
        <v>#REF!</v>
      </c>
      <c r="V353" s="37" t="e">
        <v>#REF!</v>
      </c>
      <c r="Y353" s="42" t="e">
        <f t="shared" si="28"/>
        <v>#VALUE!</v>
      </c>
      <c r="Z353" s="42" t="e">
        <v>#VALUE!</v>
      </c>
      <c r="AA353" s="42" t="e">
        <v>#VALUE!</v>
      </c>
      <c r="AB353" s="42" t="e">
        <v>#VALUE!</v>
      </c>
      <c r="AC353" s="42" t="e">
        <v>#VALUE!</v>
      </c>
      <c r="AD353" s="42" t="e">
        <v>#VALUE!</v>
      </c>
      <c r="AE353" s="50" t="e">
        <v>#VALUE!</v>
      </c>
      <c r="AF353" s="42" t="e">
        <v>#VALUE!</v>
      </c>
      <c r="AG353" s="42" t="e">
        <v>#VALUE!</v>
      </c>
      <c r="AH353" s="42" t="e">
        <v>#VALUE!</v>
      </c>
      <c r="AI353" s="42" t="e">
        <v>#VALUE!</v>
      </c>
      <c r="AJ353" s="42" t="e">
        <v>#VALUE!</v>
      </c>
      <c r="AK353" s="42" t="e">
        <v>#VALUE!</v>
      </c>
      <c r="AL353" s="42" t="e">
        <v>#VALUE!</v>
      </c>
      <c r="AM353" s="42" t="e">
        <v>#VALUE!</v>
      </c>
      <c r="AN353" s="42" t="e">
        <v>#VALUE!</v>
      </c>
      <c r="AP353" s="51" t="e">
        <f t="shared" si="29"/>
        <v>#VALUE!</v>
      </c>
      <c r="AQ353" s="42" t="e">
        <v>#VALUE!</v>
      </c>
      <c r="AR353" s="42" t="e">
        <v>#VALUE!</v>
      </c>
      <c r="AS353" s="42" t="e">
        <v>#VALUE!</v>
      </c>
      <c r="AT353" s="42" t="e">
        <v>#VALUE!</v>
      </c>
      <c r="AU353" s="42" t="e">
        <v>#VALUE!</v>
      </c>
      <c r="AV353" s="50" t="e">
        <v>#VALUE!</v>
      </c>
      <c r="AW353" s="42" t="e">
        <v>#VALUE!</v>
      </c>
      <c r="AX353" s="42" t="e">
        <v>#VALUE!</v>
      </c>
      <c r="AY353" s="42" t="e">
        <v>#VALUE!</v>
      </c>
      <c r="AZ353" s="42" t="e">
        <v>#VALUE!</v>
      </c>
      <c r="BA353" s="42" t="e">
        <v>#VALUE!</v>
      </c>
      <c r="BB353" s="42" t="e">
        <v>#VALUE!</v>
      </c>
      <c r="BC353" s="42" t="e">
        <v>#VALUE!</v>
      </c>
      <c r="BD353" s="42" t="e">
        <v>#VALUE!</v>
      </c>
      <c r="BE353" s="42" t="e">
        <v>#VALUE!</v>
      </c>
    </row>
    <row r="354" spans="1:57" ht="13.5" customHeight="1" x14ac:dyDescent="0.3">
      <c r="A354" s="94" t="s">
        <v>11</v>
      </c>
      <c r="B354" s="107" t="s">
        <v>16</v>
      </c>
      <c r="C354" s="95">
        <v>13</v>
      </c>
      <c r="D354" s="159" t="s">
        <v>87</v>
      </c>
      <c r="E354" s="38" t="s">
        <v>85</v>
      </c>
      <c r="F354" s="39" t="e">
        <f t="shared" si="27"/>
        <v>#REF!</v>
      </c>
      <c r="H354" s="37" t="e">
        <v>#REF!</v>
      </c>
      <c r="I354" s="37" t="e">
        <v>#REF!</v>
      </c>
      <c r="J354" s="37" t="e">
        <v>#REF!</v>
      </c>
      <c r="K354" s="37" t="e">
        <v>#REF!</v>
      </c>
      <c r="L354" s="37" t="e">
        <v>#REF!</v>
      </c>
      <c r="M354" s="37" t="e">
        <v>#REF!</v>
      </c>
      <c r="N354" s="37" t="e">
        <v>#REF!</v>
      </c>
      <c r="O354" s="37" t="e">
        <v>#REF!</v>
      </c>
      <c r="P354" s="37" t="e">
        <v>#REF!</v>
      </c>
      <c r="Q354" s="37" t="e">
        <v>#REF!</v>
      </c>
      <c r="R354" s="37" t="e">
        <v>#REF!</v>
      </c>
      <c r="S354" s="37" t="e">
        <v>#REF!</v>
      </c>
      <c r="T354" s="37" t="e">
        <v>#REF!</v>
      </c>
      <c r="U354" s="37" t="e">
        <v>#REF!</v>
      </c>
      <c r="V354" s="37" t="e">
        <v>#REF!</v>
      </c>
      <c r="Y354" s="42" t="e">
        <f t="shared" si="28"/>
        <v>#VALUE!</v>
      </c>
      <c r="Z354" s="42" t="e">
        <v>#VALUE!</v>
      </c>
      <c r="AA354" s="42" t="e">
        <v>#VALUE!</v>
      </c>
      <c r="AB354" s="42" t="e">
        <v>#VALUE!</v>
      </c>
      <c r="AC354" s="42" t="e">
        <v>#VALUE!</v>
      </c>
      <c r="AD354" s="42" t="e">
        <v>#VALUE!</v>
      </c>
      <c r="AE354" s="50" t="e">
        <v>#VALUE!</v>
      </c>
      <c r="AF354" s="42" t="e">
        <v>#VALUE!</v>
      </c>
      <c r="AG354" s="42" t="e">
        <v>#VALUE!</v>
      </c>
      <c r="AH354" s="42" t="e">
        <v>#VALUE!</v>
      </c>
      <c r="AI354" s="42" t="e">
        <v>#VALUE!</v>
      </c>
      <c r="AJ354" s="42" t="e">
        <v>#VALUE!</v>
      </c>
      <c r="AK354" s="42" t="e">
        <v>#VALUE!</v>
      </c>
      <c r="AL354" s="42" t="e">
        <v>#VALUE!</v>
      </c>
      <c r="AM354" s="42" t="e">
        <v>#VALUE!</v>
      </c>
      <c r="AN354" s="42" t="e">
        <v>#VALUE!</v>
      </c>
      <c r="AP354" s="51" t="e">
        <f t="shared" si="29"/>
        <v>#VALUE!</v>
      </c>
      <c r="AQ354" s="42" t="e">
        <v>#VALUE!</v>
      </c>
      <c r="AR354" s="42" t="e">
        <v>#VALUE!</v>
      </c>
      <c r="AS354" s="42" t="e">
        <v>#VALUE!</v>
      </c>
      <c r="AT354" s="42" t="e">
        <v>#VALUE!</v>
      </c>
      <c r="AU354" s="42" t="e">
        <v>#VALUE!</v>
      </c>
      <c r="AV354" s="50" t="e">
        <v>#VALUE!</v>
      </c>
      <c r="AW354" s="42" t="e">
        <v>#VALUE!</v>
      </c>
      <c r="AX354" s="42" t="e">
        <v>#VALUE!</v>
      </c>
      <c r="AY354" s="42" t="e">
        <v>#VALUE!</v>
      </c>
      <c r="AZ354" s="42" t="e">
        <v>#VALUE!</v>
      </c>
      <c r="BA354" s="42" t="e">
        <v>#VALUE!</v>
      </c>
      <c r="BB354" s="42" t="e">
        <v>#VALUE!</v>
      </c>
      <c r="BC354" s="42" t="e">
        <v>#VALUE!</v>
      </c>
      <c r="BD354" s="42" t="e">
        <v>#VALUE!</v>
      </c>
      <c r="BE354" s="42" t="e">
        <v>#VALUE!</v>
      </c>
    </row>
    <row r="355" spans="1:57" ht="13.5" customHeight="1" x14ac:dyDescent="0.3">
      <c r="A355" s="94" t="s">
        <v>11</v>
      </c>
      <c r="B355" s="107" t="s">
        <v>16</v>
      </c>
      <c r="C355" s="95">
        <v>14</v>
      </c>
      <c r="D355" s="159" t="s">
        <v>87</v>
      </c>
      <c r="E355" s="38" t="s">
        <v>85</v>
      </c>
      <c r="F355" s="39" t="e">
        <f t="shared" si="27"/>
        <v>#REF!</v>
      </c>
      <c r="H355" s="37" t="e">
        <v>#REF!</v>
      </c>
      <c r="I355" s="37" t="e">
        <v>#REF!</v>
      </c>
      <c r="J355" s="37" t="e">
        <v>#REF!</v>
      </c>
      <c r="K355" s="37" t="e">
        <v>#REF!</v>
      </c>
      <c r="L355" s="37" t="e">
        <v>#REF!</v>
      </c>
      <c r="M355" s="37" t="e">
        <v>#REF!</v>
      </c>
      <c r="N355" s="37" t="e">
        <v>#REF!</v>
      </c>
      <c r="O355" s="37" t="e">
        <v>#REF!</v>
      </c>
      <c r="P355" s="37" t="e">
        <v>#REF!</v>
      </c>
      <c r="Q355" s="37" t="e">
        <v>#REF!</v>
      </c>
      <c r="R355" s="37" t="e">
        <v>#REF!</v>
      </c>
      <c r="S355" s="37" t="e">
        <v>#REF!</v>
      </c>
      <c r="T355" s="37" t="e">
        <v>#REF!</v>
      </c>
      <c r="U355" s="37" t="e">
        <v>#REF!</v>
      </c>
      <c r="V355" s="37" t="e">
        <v>#REF!</v>
      </c>
      <c r="Y355" s="42" t="e">
        <f t="shared" si="28"/>
        <v>#VALUE!</v>
      </c>
      <c r="Z355" s="42" t="e">
        <v>#VALUE!</v>
      </c>
      <c r="AA355" s="42" t="e">
        <v>#VALUE!</v>
      </c>
      <c r="AB355" s="42" t="e">
        <v>#VALUE!</v>
      </c>
      <c r="AC355" s="42" t="e">
        <v>#VALUE!</v>
      </c>
      <c r="AD355" s="42" t="e">
        <v>#VALUE!</v>
      </c>
      <c r="AE355" s="50" t="e">
        <v>#VALUE!</v>
      </c>
      <c r="AF355" s="42" t="e">
        <v>#VALUE!</v>
      </c>
      <c r="AG355" s="42" t="e">
        <v>#VALUE!</v>
      </c>
      <c r="AH355" s="42" t="e">
        <v>#VALUE!</v>
      </c>
      <c r="AI355" s="42" t="e">
        <v>#VALUE!</v>
      </c>
      <c r="AJ355" s="42" t="e">
        <v>#VALUE!</v>
      </c>
      <c r="AK355" s="42" t="e">
        <v>#VALUE!</v>
      </c>
      <c r="AL355" s="42" t="e">
        <v>#VALUE!</v>
      </c>
      <c r="AM355" s="42" t="e">
        <v>#VALUE!</v>
      </c>
      <c r="AN355" s="42" t="e">
        <v>#VALUE!</v>
      </c>
      <c r="AP355" s="51" t="e">
        <f t="shared" si="29"/>
        <v>#VALUE!</v>
      </c>
      <c r="AQ355" s="42" t="e">
        <v>#VALUE!</v>
      </c>
      <c r="AR355" s="42" t="e">
        <v>#VALUE!</v>
      </c>
      <c r="AS355" s="42" t="e">
        <v>#VALUE!</v>
      </c>
      <c r="AT355" s="42" t="e">
        <v>#VALUE!</v>
      </c>
      <c r="AU355" s="42" t="e">
        <v>#VALUE!</v>
      </c>
      <c r="AV355" s="50" t="e">
        <v>#VALUE!</v>
      </c>
      <c r="AW355" s="42" t="e">
        <v>#VALUE!</v>
      </c>
      <c r="AX355" s="42" t="e">
        <v>#VALUE!</v>
      </c>
      <c r="AY355" s="42" t="e">
        <v>#VALUE!</v>
      </c>
      <c r="AZ355" s="42" t="e">
        <v>#VALUE!</v>
      </c>
      <c r="BA355" s="42" t="e">
        <v>#VALUE!</v>
      </c>
      <c r="BB355" s="42" t="e">
        <v>#VALUE!</v>
      </c>
      <c r="BC355" s="42" t="e">
        <v>#VALUE!</v>
      </c>
      <c r="BD355" s="42" t="e">
        <v>#VALUE!</v>
      </c>
      <c r="BE355" s="42" t="e">
        <v>#VALUE!</v>
      </c>
    </row>
    <row r="356" spans="1:57" ht="13.5" customHeight="1" x14ac:dyDescent="0.3">
      <c r="A356" s="93"/>
      <c r="B356" s="93"/>
      <c r="C356" s="93"/>
      <c r="D356" s="159"/>
      <c r="H356" s="37" t="e">
        <v>#REF!</v>
      </c>
      <c r="I356" s="37" t="e">
        <v>#REF!</v>
      </c>
      <c r="J356" s="37" t="e">
        <v>#REF!</v>
      </c>
      <c r="K356" s="37" t="e">
        <v>#REF!</v>
      </c>
      <c r="L356" s="37" t="e">
        <v>#REF!</v>
      </c>
      <c r="M356" s="37" t="e">
        <v>#REF!</v>
      </c>
      <c r="N356" s="37" t="e">
        <v>#REF!</v>
      </c>
      <c r="O356" s="37" t="e">
        <v>#REF!</v>
      </c>
      <c r="P356" s="37" t="e">
        <v>#REF!</v>
      </c>
      <c r="Q356" s="37" t="e">
        <v>#REF!</v>
      </c>
      <c r="R356" s="37" t="e">
        <v>#REF!</v>
      </c>
      <c r="S356" s="37" t="e">
        <v>#REF!</v>
      </c>
      <c r="T356" s="37" t="e">
        <v>#REF!</v>
      </c>
      <c r="U356" s="37" t="e">
        <v>#REF!</v>
      </c>
      <c r="V356" s="37" t="e">
        <v>#REF!</v>
      </c>
      <c r="Y356" s="42" t="e">
        <f t="shared" si="28"/>
        <v>#VALUE!</v>
      </c>
      <c r="Z356" s="42" t="e">
        <v>#VALUE!</v>
      </c>
      <c r="AA356" s="42" t="e">
        <v>#VALUE!</v>
      </c>
      <c r="AB356" s="42" t="e">
        <v>#VALUE!</v>
      </c>
      <c r="AC356" s="42" t="e">
        <v>#VALUE!</v>
      </c>
      <c r="AD356" s="42" t="e">
        <v>#VALUE!</v>
      </c>
      <c r="AE356" s="50" t="e">
        <v>#VALUE!</v>
      </c>
      <c r="AF356" s="42" t="e">
        <v>#VALUE!</v>
      </c>
      <c r="AG356" s="42" t="e">
        <v>#VALUE!</v>
      </c>
      <c r="AH356" s="42" t="e">
        <v>#VALUE!</v>
      </c>
      <c r="AI356" s="42" t="e">
        <v>#VALUE!</v>
      </c>
      <c r="AJ356" s="42" t="e">
        <v>#VALUE!</v>
      </c>
      <c r="AK356" s="42" t="e">
        <v>#VALUE!</v>
      </c>
      <c r="AL356" s="42" t="e">
        <v>#VALUE!</v>
      </c>
      <c r="AM356" s="42" t="e">
        <v>#VALUE!</v>
      </c>
      <c r="AN356" s="42" t="e">
        <v>#VALUE!</v>
      </c>
      <c r="AP356" s="51" t="e">
        <f t="shared" si="29"/>
        <v>#VALUE!</v>
      </c>
      <c r="AQ356" s="42" t="e">
        <v>#VALUE!</v>
      </c>
      <c r="AR356" s="42" t="e">
        <v>#VALUE!</v>
      </c>
      <c r="AS356" s="42" t="e">
        <v>#VALUE!</v>
      </c>
      <c r="AT356" s="42" t="e">
        <v>#VALUE!</v>
      </c>
      <c r="AU356" s="42" t="e">
        <v>#VALUE!</v>
      </c>
      <c r="AV356" s="50" t="e">
        <v>#VALUE!</v>
      </c>
      <c r="AW356" s="42" t="e">
        <v>#VALUE!</v>
      </c>
      <c r="AX356" s="42" t="e">
        <v>#VALUE!</v>
      </c>
      <c r="AY356" s="42" t="e">
        <v>#VALUE!</v>
      </c>
      <c r="AZ356" s="42" t="e">
        <v>#VALUE!</v>
      </c>
      <c r="BA356" s="42" t="e">
        <v>#VALUE!</v>
      </c>
      <c r="BB356" s="42" t="e">
        <v>#VALUE!</v>
      </c>
      <c r="BC356" s="42" t="e">
        <v>#VALUE!</v>
      </c>
      <c r="BD356" s="42" t="e">
        <v>#VALUE!</v>
      </c>
      <c r="BE356" s="42" t="e">
        <v>#VALUE!</v>
      </c>
    </row>
    <row r="357" spans="1:57" ht="13.5" customHeight="1" x14ac:dyDescent="0.3">
      <c r="A357" s="98" t="s">
        <v>11</v>
      </c>
      <c r="B357" s="108" t="s">
        <v>386</v>
      </c>
      <c r="C357" s="93"/>
      <c r="D357" s="160"/>
      <c r="E357" s="38" t="s">
        <v>85</v>
      </c>
      <c r="F357" s="39" t="e">
        <f t="shared" si="27"/>
        <v>#REF!</v>
      </c>
      <c r="H357" s="37" t="e">
        <v>#REF!</v>
      </c>
      <c r="I357" s="37" t="e">
        <v>#REF!</v>
      </c>
      <c r="J357" s="37" t="e">
        <v>#REF!</v>
      </c>
      <c r="K357" s="37" t="e">
        <v>#REF!</v>
      </c>
      <c r="L357" s="37" t="e">
        <v>#REF!</v>
      </c>
      <c r="M357" s="37" t="e">
        <v>#REF!</v>
      </c>
      <c r="N357" s="37" t="e">
        <v>#REF!</v>
      </c>
      <c r="O357" s="37" t="e">
        <v>#REF!</v>
      </c>
      <c r="P357" s="37" t="e">
        <v>#REF!</v>
      </c>
      <c r="Q357" s="37" t="e">
        <v>#REF!</v>
      </c>
      <c r="R357" s="37" t="e">
        <v>#REF!</v>
      </c>
      <c r="S357" s="37" t="e">
        <v>#REF!</v>
      </c>
      <c r="T357" s="37" t="e">
        <v>#REF!</v>
      </c>
      <c r="U357" s="37" t="e">
        <v>#REF!</v>
      </c>
      <c r="V357" s="37" t="e">
        <v>#REF!</v>
      </c>
      <c r="Y357" s="42" t="e">
        <f t="shared" si="28"/>
        <v>#VALUE!</v>
      </c>
      <c r="Z357" s="42" t="e">
        <v>#VALUE!</v>
      </c>
      <c r="AA357" s="42" t="e">
        <v>#VALUE!</v>
      </c>
      <c r="AB357" s="42" t="e">
        <v>#VALUE!</v>
      </c>
      <c r="AC357" s="42" t="e">
        <v>#VALUE!</v>
      </c>
      <c r="AD357" s="42" t="e">
        <v>#VALUE!</v>
      </c>
      <c r="AE357" s="50" t="e">
        <v>#VALUE!</v>
      </c>
      <c r="AF357" s="42" t="e">
        <v>#VALUE!</v>
      </c>
      <c r="AG357" s="42" t="e">
        <v>#VALUE!</v>
      </c>
      <c r="AH357" s="42" t="e">
        <v>#VALUE!</v>
      </c>
      <c r="AI357" s="42" t="e">
        <v>#VALUE!</v>
      </c>
      <c r="AJ357" s="42" t="e">
        <v>#VALUE!</v>
      </c>
      <c r="AK357" s="42" t="e">
        <v>#VALUE!</v>
      </c>
      <c r="AL357" s="42" t="e">
        <v>#VALUE!</v>
      </c>
      <c r="AM357" s="42" t="e">
        <v>#VALUE!</v>
      </c>
      <c r="AN357" s="42" t="e">
        <v>#VALUE!</v>
      </c>
      <c r="AP357" s="51" t="e">
        <f t="shared" si="29"/>
        <v>#VALUE!</v>
      </c>
      <c r="AQ357" s="42" t="e">
        <v>#VALUE!</v>
      </c>
      <c r="AR357" s="42" t="e">
        <v>#VALUE!</v>
      </c>
      <c r="AS357" s="42" t="e">
        <v>#VALUE!</v>
      </c>
      <c r="AT357" s="42" t="e">
        <v>#VALUE!</v>
      </c>
      <c r="AU357" s="42" t="e">
        <v>#VALUE!</v>
      </c>
      <c r="AV357" s="50" t="e">
        <v>#VALUE!</v>
      </c>
      <c r="AW357" s="42" t="e">
        <v>#VALUE!</v>
      </c>
      <c r="AX357" s="42" t="e">
        <v>#VALUE!</v>
      </c>
      <c r="AY357" s="42" t="e">
        <v>#VALUE!</v>
      </c>
      <c r="AZ357" s="42" t="e">
        <v>#VALUE!</v>
      </c>
      <c r="BA357" s="42" t="e">
        <v>#VALUE!</v>
      </c>
      <c r="BB357" s="42" t="e">
        <v>#VALUE!</v>
      </c>
      <c r="BC357" s="42" t="e">
        <v>#VALUE!</v>
      </c>
      <c r="BD357" s="42" t="e">
        <v>#VALUE!</v>
      </c>
      <c r="BE357" s="42" t="e">
        <v>#VALUE!</v>
      </c>
    </row>
    <row r="358" spans="1:57" ht="13.5" customHeight="1" x14ac:dyDescent="0.3">
      <c r="A358" s="94" t="s">
        <v>11</v>
      </c>
      <c r="B358" s="108" t="s">
        <v>386</v>
      </c>
      <c r="C358" s="95">
        <v>1</v>
      </c>
      <c r="D358" s="160" t="s">
        <v>384</v>
      </c>
      <c r="E358" s="38" t="s">
        <v>85</v>
      </c>
      <c r="F358" s="39" t="e">
        <f t="shared" si="27"/>
        <v>#REF!</v>
      </c>
      <c r="H358" s="37" t="e">
        <v>#REF!</v>
      </c>
      <c r="I358" s="37" t="e">
        <v>#REF!</v>
      </c>
      <c r="J358" s="37" t="e">
        <v>#REF!</v>
      </c>
      <c r="K358" s="37" t="e">
        <v>#REF!</v>
      </c>
      <c r="L358" s="37" t="e">
        <v>#REF!</v>
      </c>
      <c r="M358" s="37" t="e">
        <v>#REF!</v>
      </c>
      <c r="N358" s="37" t="e">
        <v>#REF!</v>
      </c>
      <c r="O358" s="37" t="e">
        <v>#REF!</v>
      </c>
      <c r="P358" s="37" t="e">
        <v>#REF!</v>
      </c>
      <c r="Q358" s="37" t="e">
        <v>#REF!</v>
      </c>
      <c r="R358" s="37" t="e">
        <v>#REF!</v>
      </c>
      <c r="S358" s="37" t="e">
        <v>#REF!</v>
      </c>
      <c r="T358" s="37" t="e">
        <v>#REF!</v>
      </c>
      <c r="U358" s="37" t="e">
        <v>#REF!</v>
      </c>
      <c r="V358" s="37" t="e">
        <v>#REF!</v>
      </c>
      <c r="Y358" s="42" t="e">
        <f t="shared" si="28"/>
        <v>#VALUE!</v>
      </c>
      <c r="Z358" s="42" t="e">
        <v>#VALUE!</v>
      </c>
      <c r="AA358" s="42" t="e">
        <v>#VALUE!</v>
      </c>
      <c r="AB358" s="42" t="e">
        <v>#VALUE!</v>
      </c>
      <c r="AC358" s="42" t="e">
        <v>#VALUE!</v>
      </c>
      <c r="AD358" s="42" t="e">
        <v>#VALUE!</v>
      </c>
      <c r="AE358" s="50" t="e">
        <v>#VALUE!</v>
      </c>
      <c r="AF358" s="42" t="e">
        <v>#VALUE!</v>
      </c>
      <c r="AG358" s="42" t="e">
        <v>#VALUE!</v>
      </c>
      <c r="AH358" s="42" t="e">
        <v>#VALUE!</v>
      </c>
      <c r="AI358" s="42" t="e">
        <v>#VALUE!</v>
      </c>
      <c r="AJ358" s="42" t="e">
        <v>#VALUE!</v>
      </c>
      <c r="AK358" s="42" t="e">
        <v>#VALUE!</v>
      </c>
      <c r="AL358" s="42" t="e">
        <v>#VALUE!</v>
      </c>
      <c r="AM358" s="42" t="e">
        <v>#VALUE!</v>
      </c>
      <c r="AN358" s="42" t="e">
        <v>#VALUE!</v>
      </c>
      <c r="AP358" s="51" t="e">
        <f t="shared" si="29"/>
        <v>#VALUE!</v>
      </c>
      <c r="AQ358" s="42" t="e">
        <v>#VALUE!</v>
      </c>
      <c r="AR358" s="42" t="e">
        <v>#VALUE!</v>
      </c>
      <c r="AS358" s="42" t="e">
        <v>#VALUE!</v>
      </c>
      <c r="AT358" s="42" t="e">
        <v>#VALUE!</v>
      </c>
      <c r="AU358" s="42" t="e">
        <v>#VALUE!</v>
      </c>
      <c r="AV358" s="50" t="e">
        <v>#VALUE!</v>
      </c>
      <c r="AW358" s="42" t="e">
        <v>#VALUE!</v>
      </c>
      <c r="AX358" s="42" t="e">
        <v>#VALUE!</v>
      </c>
      <c r="AY358" s="42" t="e">
        <v>#VALUE!</v>
      </c>
      <c r="AZ358" s="42" t="e">
        <v>#VALUE!</v>
      </c>
      <c r="BA358" s="42" t="e">
        <v>#VALUE!</v>
      </c>
      <c r="BB358" s="42" t="e">
        <v>#VALUE!</v>
      </c>
      <c r="BC358" s="42" t="e">
        <v>#VALUE!</v>
      </c>
      <c r="BD358" s="42" t="e">
        <v>#VALUE!</v>
      </c>
      <c r="BE358" s="42" t="e">
        <v>#VALUE!</v>
      </c>
    </row>
    <row r="359" spans="1:57" ht="13.5" customHeight="1" x14ac:dyDescent="0.3">
      <c r="A359" s="94" t="s">
        <v>11</v>
      </c>
      <c r="B359" s="108" t="s">
        <v>386</v>
      </c>
      <c r="C359" s="95">
        <v>2</v>
      </c>
      <c r="D359" s="160" t="s">
        <v>530</v>
      </c>
      <c r="E359" s="38" t="s">
        <v>85</v>
      </c>
      <c r="F359" s="39" t="e">
        <f t="shared" si="27"/>
        <v>#REF!</v>
      </c>
      <c r="H359" s="37" t="e">
        <v>#REF!</v>
      </c>
      <c r="I359" s="37" t="e">
        <v>#REF!</v>
      </c>
      <c r="J359" s="37" t="e">
        <v>#REF!</v>
      </c>
      <c r="K359" s="37" t="e">
        <v>#REF!</v>
      </c>
      <c r="L359" s="37" t="e">
        <v>#REF!</v>
      </c>
      <c r="M359" s="37" t="e">
        <v>#REF!</v>
      </c>
      <c r="N359" s="37" t="e">
        <v>#REF!</v>
      </c>
      <c r="O359" s="37" t="e">
        <v>#REF!</v>
      </c>
      <c r="P359" s="37" t="e">
        <v>#REF!</v>
      </c>
      <c r="Q359" s="37" t="e">
        <v>#REF!</v>
      </c>
      <c r="R359" s="37" t="e">
        <v>#REF!</v>
      </c>
      <c r="S359" s="37" t="e">
        <v>#REF!</v>
      </c>
      <c r="T359" s="37" t="e">
        <v>#REF!</v>
      </c>
      <c r="U359" s="37" t="e">
        <v>#REF!</v>
      </c>
      <c r="V359" s="37" t="e">
        <v>#REF!</v>
      </c>
      <c r="Y359" s="42" t="e">
        <f t="shared" si="28"/>
        <v>#VALUE!</v>
      </c>
      <c r="Z359" s="42" t="e">
        <v>#VALUE!</v>
      </c>
      <c r="AA359" s="42" t="e">
        <v>#VALUE!</v>
      </c>
      <c r="AB359" s="42" t="e">
        <v>#VALUE!</v>
      </c>
      <c r="AC359" s="42" t="e">
        <v>#VALUE!</v>
      </c>
      <c r="AD359" s="42" t="e">
        <v>#VALUE!</v>
      </c>
      <c r="AE359" s="50" t="e">
        <v>#VALUE!</v>
      </c>
      <c r="AF359" s="42" t="e">
        <v>#VALUE!</v>
      </c>
      <c r="AG359" s="42" t="e">
        <v>#VALUE!</v>
      </c>
      <c r="AH359" s="42" t="e">
        <v>#VALUE!</v>
      </c>
      <c r="AI359" s="42" t="e">
        <v>#VALUE!</v>
      </c>
      <c r="AJ359" s="42" t="e">
        <v>#VALUE!</v>
      </c>
      <c r="AK359" s="42" t="e">
        <v>#VALUE!</v>
      </c>
      <c r="AL359" s="42" t="e">
        <v>#VALUE!</v>
      </c>
      <c r="AM359" s="42" t="e">
        <v>#VALUE!</v>
      </c>
      <c r="AN359" s="42" t="e">
        <v>#VALUE!</v>
      </c>
      <c r="AP359" s="51" t="e">
        <f t="shared" si="29"/>
        <v>#VALUE!</v>
      </c>
      <c r="AQ359" s="42" t="e">
        <v>#VALUE!</v>
      </c>
      <c r="AR359" s="42" t="e">
        <v>#VALUE!</v>
      </c>
      <c r="AS359" s="42" t="e">
        <v>#VALUE!</v>
      </c>
      <c r="AT359" s="42" t="e">
        <v>#VALUE!</v>
      </c>
      <c r="AU359" s="42" t="e">
        <v>#VALUE!</v>
      </c>
      <c r="AV359" s="50" t="e">
        <v>#VALUE!</v>
      </c>
      <c r="AW359" s="42" t="e">
        <v>#VALUE!</v>
      </c>
      <c r="AX359" s="42" t="e">
        <v>#VALUE!</v>
      </c>
      <c r="AY359" s="42" t="e">
        <v>#VALUE!</v>
      </c>
      <c r="AZ359" s="42" t="e">
        <v>#VALUE!</v>
      </c>
      <c r="BA359" s="42" t="e">
        <v>#VALUE!</v>
      </c>
      <c r="BB359" s="42" t="e">
        <v>#VALUE!</v>
      </c>
      <c r="BC359" s="42" t="e">
        <v>#VALUE!</v>
      </c>
      <c r="BD359" s="42" t="e">
        <v>#VALUE!</v>
      </c>
      <c r="BE359" s="42" t="e">
        <v>#VALUE!</v>
      </c>
    </row>
    <row r="360" spans="1:57" ht="13.5" customHeight="1" x14ac:dyDescent="0.3">
      <c r="A360" s="94" t="s">
        <v>11</v>
      </c>
      <c r="B360" s="108" t="s">
        <v>386</v>
      </c>
      <c r="C360" s="95">
        <v>3</v>
      </c>
      <c r="D360" s="160" t="s">
        <v>383</v>
      </c>
      <c r="E360" s="38" t="s">
        <v>85</v>
      </c>
      <c r="F360" s="39" t="e">
        <f t="shared" si="27"/>
        <v>#REF!</v>
      </c>
      <c r="H360" s="37" t="e">
        <v>#REF!</v>
      </c>
      <c r="I360" s="37" t="e">
        <v>#REF!</v>
      </c>
      <c r="J360" s="37" t="e">
        <v>#REF!</v>
      </c>
      <c r="K360" s="37" t="e">
        <v>#REF!</v>
      </c>
      <c r="L360" s="37" t="e">
        <v>#REF!</v>
      </c>
      <c r="M360" s="37" t="e">
        <v>#REF!</v>
      </c>
      <c r="N360" s="37" t="e">
        <v>#REF!</v>
      </c>
      <c r="O360" s="37" t="e">
        <v>#REF!</v>
      </c>
      <c r="P360" s="37" t="e">
        <v>#REF!</v>
      </c>
      <c r="Q360" s="37" t="e">
        <v>#REF!</v>
      </c>
      <c r="R360" s="37" t="e">
        <v>#REF!</v>
      </c>
      <c r="S360" s="37" t="e">
        <v>#REF!</v>
      </c>
      <c r="T360" s="37" t="e">
        <v>#REF!</v>
      </c>
      <c r="U360" s="37" t="e">
        <v>#REF!</v>
      </c>
      <c r="V360" s="37" t="e">
        <v>#REF!</v>
      </c>
      <c r="Y360" s="42" t="e">
        <f t="shared" si="28"/>
        <v>#VALUE!</v>
      </c>
      <c r="Z360" s="42" t="e">
        <v>#VALUE!</v>
      </c>
      <c r="AA360" s="42" t="e">
        <v>#VALUE!</v>
      </c>
      <c r="AB360" s="42" t="e">
        <v>#VALUE!</v>
      </c>
      <c r="AC360" s="42" t="e">
        <v>#VALUE!</v>
      </c>
      <c r="AD360" s="42" t="e">
        <v>#VALUE!</v>
      </c>
      <c r="AE360" s="50" t="e">
        <v>#VALUE!</v>
      </c>
      <c r="AF360" s="42" t="e">
        <v>#VALUE!</v>
      </c>
      <c r="AG360" s="42" t="e">
        <v>#VALUE!</v>
      </c>
      <c r="AH360" s="42" t="e">
        <v>#VALUE!</v>
      </c>
      <c r="AI360" s="42" t="e">
        <v>#VALUE!</v>
      </c>
      <c r="AJ360" s="42" t="e">
        <v>#VALUE!</v>
      </c>
      <c r="AK360" s="42" t="e">
        <v>#VALUE!</v>
      </c>
      <c r="AL360" s="42" t="e">
        <v>#VALUE!</v>
      </c>
      <c r="AM360" s="42" t="e">
        <v>#VALUE!</v>
      </c>
      <c r="AN360" s="42" t="e">
        <v>#VALUE!</v>
      </c>
      <c r="AP360" s="51" t="e">
        <f t="shared" si="29"/>
        <v>#VALUE!</v>
      </c>
      <c r="AQ360" s="42" t="e">
        <v>#VALUE!</v>
      </c>
      <c r="AR360" s="42" t="e">
        <v>#VALUE!</v>
      </c>
      <c r="AS360" s="42" t="e">
        <v>#VALUE!</v>
      </c>
      <c r="AT360" s="42" t="e">
        <v>#VALUE!</v>
      </c>
      <c r="AU360" s="42" t="e">
        <v>#VALUE!</v>
      </c>
      <c r="AV360" s="50" t="e">
        <v>#VALUE!</v>
      </c>
      <c r="AW360" s="42" t="e">
        <v>#VALUE!</v>
      </c>
      <c r="AX360" s="42" t="e">
        <v>#VALUE!</v>
      </c>
      <c r="AY360" s="42" t="e">
        <v>#VALUE!</v>
      </c>
      <c r="AZ360" s="42" t="e">
        <v>#VALUE!</v>
      </c>
      <c r="BA360" s="42" t="e">
        <v>#VALUE!</v>
      </c>
      <c r="BB360" s="42" t="e">
        <v>#VALUE!</v>
      </c>
      <c r="BC360" s="42" t="e">
        <v>#VALUE!</v>
      </c>
      <c r="BD360" s="42" t="e">
        <v>#VALUE!</v>
      </c>
      <c r="BE360" s="42" t="e">
        <v>#VALUE!</v>
      </c>
    </row>
    <row r="361" spans="1:57" ht="13.5" customHeight="1" x14ac:dyDescent="0.3">
      <c r="A361" s="94" t="s">
        <v>11</v>
      </c>
      <c r="B361" s="108" t="s">
        <v>386</v>
      </c>
      <c r="C361" s="95">
        <v>4</v>
      </c>
      <c r="D361" s="160" t="s">
        <v>359</v>
      </c>
      <c r="E361" s="38" t="s">
        <v>85</v>
      </c>
      <c r="F361" s="39" t="e">
        <f t="shared" si="27"/>
        <v>#REF!</v>
      </c>
      <c r="H361" s="37" t="e">
        <v>#REF!</v>
      </c>
      <c r="I361" s="37" t="e">
        <v>#REF!</v>
      </c>
      <c r="J361" s="37" t="e">
        <v>#REF!</v>
      </c>
      <c r="K361" s="37" t="e">
        <v>#REF!</v>
      </c>
      <c r="L361" s="37" t="e">
        <v>#REF!</v>
      </c>
      <c r="M361" s="37" t="e">
        <v>#REF!</v>
      </c>
      <c r="N361" s="37" t="e">
        <v>#REF!</v>
      </c>
      <c r="O361" s="37" t="e">
        <v>#REF!</v>
      </c>
      <c r="P361" s="37" t="e">
        <v>#REF!</v>
      </c>
      <c r="Q361" s="37" t="e">
        <v>#REF!</v>
      </c>
      <c r="R361" s="37" t="e">
        <v>#REF!</v>
      </c>
      <c r="S361" s="37" t="e">
        <v>#REF!</v>
      </c>
      <c r="T361" s="37" t="e">
        <v>#REF!</v>
      </c>
      <c r="U361" s="37" t="e">
        <v>#REF!</v>
      </c>
      <c r="V361" s="37" t="e">
        <v>#REF!</v>
      </c>
      <c r="Y361" s="42" t="e">
        <f t="shared" si="28"/>
        <v>#VALUE!</v>
      </c>
      <c r="Z361" s="42" t="e">
        <v>#VALUE!</v>
      </c>
      <c r="AA361" s="42" t="e">
        <v>#VALUE!</v>
      </c>
      <c r="AB361" s="42" t="e">
        <v>#VALUE!</v>
      </c>
      <c r="AC361" s="42" t="e">
        <v>#VALUE!</v>
      </c>
      <c r="AD361" s="42" t="e">
        <v>#VALUE!</v>
      </c>
      <c r="AE361" s="50" t="e">
        <v>#VALUE!</v>
      </c>
      <c r="AF361" s="42" t="e">
        <v>#VALUE!</v>
      </c>
      <c r="AG361" s="42" t="e">
        <v>#VALUE!</v>
      </c>
      <c r="AH361" s="42" t="e">
        <v>#VALUE!</v>
      </c>
      <c r="AI361" s="42" t="e">
        <v>#VALUE!</v>
      </c>
      <c r="AJ361" s="42" t="e">
        <v>#VALUE!</v>
      </c>
      <c r="AK361" s="42" t="e">
        <v>#VALUE!</v>
      </c>
      <c r="AL361" s="42" t="e">
        <v>#VALUE!</v>
      </c>
      <c r="AM361" s="42" t="e">
        <v>#VALUE!</v>
      </c>
      <c r="AN361" s="42" t="e">
        <v>#VALUE!</v>
      </c>
      <c r="AP361" s="51" t="e">
        <f t="shared" si="29"/>
        <v>#VALUE!</v>
      </c>
      <c r="AQ361" s="42" t="e">
        <v>#VALUE!</v>
      </c>
      <c r="AR361" s="42" t="e">
        <v>#VALUE!</v>
      </c>
      <c r="AS361" s="42" t="e">
        <v>#VALUE!</v>
      </c>
      <c r="AT361" s="42" t="e">
        <v>#VALUE!</v>
      </c>
      <c r="AU361" s="42" t="e">
        <v>#VALUE!</v>
      </c>
      <c r="AV361" s="50" t="e">
        <v>#VALUE!</v>
      </c>
      <c r="AW361" s="42" t="e">
        <v>#VALUE!</v>
      </c>
      <c r="AX361" s="42" t="e">
        <v>#VALUE!</v>
      </c>
      <c r="AY361" s="42" t="e">
        <v>#VALUE!</v>
      </c>
      <c r="AZ361" s="42" t="e">
        <v>#VALUE!</v>
      </c>
      <c r="BA361" s="42" t="e">
        <v>#VALUE!</v>
      </c>
      <c r="BB361" s="42" t="e">
        <v>#VALUE!</v>
      </c>
      <c r="BC361" s="42" t="e">
        <v>#VALUE!</v>
      </c>
      <c r="BD361" s="42" t="e">
        <v>#VALUE!</v>
      </c>
      <c r="BE361" s="42" t="e">
        <v>#VALUE!</v>
      </c>
    </row>
    <row r="362" spans="1:57" ht="13.5" customHeight="1" x14ac:dyDescent="0.3">
      <c r="A362" s="94" t="s">
        <v>11</v>
      </c>
      <c r="B362" s="108" t="s">
        <v>386</v>
      </c>
      <c r="C362" s="95">
        <v>5</v>
      </c>
      <c r="D362" s="160" t="s">
        <v>360</v>
      </c>
      <c r="E362" s="38" t="s">
        <v>85</v>
      </c>
      <c r="F362" s="39" t="e">
        <f t="shared" si="27"/>
        <v>#REF!</v>
      </c>
      <c r="H362" s="37" t="e">
        <v>#REF!</v>
      </c>
      <c r="I362" s="37" t="e">
        <v>#REF!</v>
      </c>
      <c r="J362" s="37" t="e">
        <v>#REF!</v>
      </c>
      <c r="K362" s="37" t="e">
        <v>#REF!</v>
      </c>
      <c r="L362" s="37" t="e">
        <v>#REF!</v>
      </c>
      <c r="M362" s="37" t="e">
        <v>#REF!</v>
      </c>
      <c r="N362" s="37" t="e">
        <v>#REF!</v>
      </c>
      <c r="O362" s="37" t="e">
        <v>#REF!</v>
      </c>
      <c r="P362" s="37" t="e">
        <v>#REF!</v>
      </c>
      <c r="Q362" s="37" t="e">
        <v>#REF!</v>
      </c>
      <c r="R362" s="37" t="e">
        <v>#REF!</v>
      </c>
      <c r="S362" s="37" t="e">
        <v>#REF!</v>
      </c>
      <c r="T362" s="37" t="e">
        <v>#REF!</v>
      </c>
      <c r="U362" s="37" t="e">
        <v>#REF!</v>
      </c>
      <c r="V362" s="37" t="e">
        <v>#REF!</v>
      </c>
      <c r="Y362" s="42" t="e">
        <f t="shared" si="28"/>
        <v>#VALUE!</v>
      </c>
      <c r="Z362" s="42" t="e">
        <v>#VALUE!</v>
      </c>
      <c r="AA362" s="42" t="e">
        <v>#VALUE!</v>
      </c>
      <c r="AB362" s="42" t="e">
        <v>#VALUE!</v>
      </c>
      <c r="AC362" s="42" t="e">
        <v>#VALUE!</v>
      </c>
      <c r="AD362" s="42" t="e">
        <v>#VALUE!</v>
      </c>
      <c r="AE362" s="50" t="e">
        <v>#VALUE!</v>
      </c>
      <c r="AF362" s="42" t="e">
        <v>#VALUE!</v>
      </c>
      <c r="AG362" s="42" t="e">
        <v>#VALUE!</v>
      </c>
      <c r="AH362" s="42" t="e">
        <v>#VALUE!</v>
      </c>
      <c r="AI362" s="42" t="e">
        <v>#VALUE!</v>
      </c>
      <c r="AJ362" s="42" t="e">
        <v>#VALUE!</v>
      </c>
      <c r="AK362" s="42" t="e">
        <v>#VALUE!</v>
      </c>
      <c r="AL362" s="42" t="e">
        <v>#VALUE!</v>
      </c>
      <c r="AM362" s="42" t="e">
        <v>#VALUE!</v>
      </c>
      <c r="AN362" s="42" t="e">
        <v>#VALUE!</v>
      </c>
      <c r="AP362" s="51" t="e">
        <f t="shared" si="29"/>
        <v>#VALUE!</v>
      </c>
      <c r="AQ362" s="42" t="e">
        <v>#VALUE!</v>
      </c>
      <c r="AR362" s="42" t="e">
        <v>#VALUE!</v>
      </c>
      <c r="AS362" s="42" t="e">
        <v>#VALUE!</v>
      </c>
      <c r="AT362" s="42" t="e">
        <v>#VALUE!</v>
      </c>
      <c r="AU362" s="42" t="e">
        <v>#VALUE!</v>
      </c>
      <c r="AV362" s="50" t="e">
        <v>#VALUE!</v>
      </c>
      <c r="AW362" s="42" t="e">
        <v>#VALUE!</v>
      </c>
      <c r="AX362" s="42" t="e">
        <v>#VALUE!</v>
      </c>
      <c r="AY362" s="42" t="e">
        <v>#VALUE!</v>
      </c>
      <c r="AZ362" s="42" t="e">
        <v>#VALUE!</v>
      </c>
      <c r="BA362" s="42" t="e">
        <v>#VALUE!</v>
      </c>
      <c r="BB362" s="42" t="e">
        <v>#VALUE!</v>
      </c>
      <c r="BC362" s="42" t="e">
        <v>#VALUE!</v>
      </c>
      <c r="BD362" s="42" t="e">
        <v>#VALUE!</v>
      </c>
      <c r="BE362" s="42" t="e">
        <v>#VALUE!</v>
      </c>
    </row>
    <row r="363" spans="1:57" ht="13.5" customHeight="1" x14ac:dyDescent="0.3">
      <c r="A363" s="94" t="s">
        <v>11</v>
      </c>
      <c r="B363" s="108" t="s">
        <v>386</v>
      </c>
      <c r="C363" s="95">
        <v>6</v>
      </c>
      <c r="D363" s="160" t="s">
        <v>361</v>
      </c>
      <c r="E363" s="38" t="s">
        <v>85</v>
      </c>
      <c r="F363" s="39" t="e">
        <f t="shared" si="27"/>
        <v>#REF!</v>
      </c>
      <c r="H363" s="37" t="e">
        <v>#REF!</v>
      </c>
      <c r="I363" s="37" t="e">
        <v>#REF!</v>
      </c>
      <c r="J363" s="37" t="e">
        <v>#REF!</v>
      </c>
      <c r="K363" s="37" t="e">
        <v>#REF!</v>
      </c>
      <c r="L363" s="37" t="e">
        <v>#REF!</v>
      </c>
      <c r="M363" s="37" t="e">
        <v>#REF!</v>
      </c>
      <c r="N363" s="37" t="e">
        <v>#REF!</v>
      </c>
      <c r="O363" s="37" t="e">
        <v>#REF!</v>
      </c>
      <c r="P363" s="37" t="e">
        <v>#REF!</v>
      </c>
      <c r="Q363" s="37" t="e">
        <v>#REF!</v>
      </c>
      <c r="R363" s="37" t="e">
        <v>#REF!</v>
      </c>
      <c r="S363" s="37" t="e">
        <v>#REF!</v>
      </c>
      <c r="T363" s="37" t="e">
        <v>#REF!</v>
      </c>
      <c r="U363" s="37" t="e">
        <v>#REF!</v>
      </c>
      <c r="V363" s="37" t="e">
        <v>#REF!</v>
      </c>
      <c r="Y363" s="42" t="e">
        <f t="shared" si="28"/>
        <v>#VALUE!</v>
      </c>
      <c r="Z363" s="42" t="e">
        <v>#VALUE!</v>
      </c>
      <c r="AA363" s="42" t="e">
        <v>#VALUE!</v>
      </c>
      <c r="AB363" s="42" t="e">
        <v>#VALUE!</v>
      </c>
      <c r="AC363" s="42" t="e">
        <v>#VALUE!</v>
      </c>
      <c r="AD363" s="42" t="e">
        <v>#VALUE!</v>
      </c>
      <c r="AE363" s="50" t="e">
        <v>#VALUE!</v>
      </c>
      <c r="AF363" s="42" t="e">
        <v>#VALUE!</v>
      </c>
      <c r="AG363" s="42" t="e">
        <v>#VALUE!</v>
      </c>
      <c r="AH363" s="42" t="e">
        <v>#VALUE!</v>
      </c>
      <c r="AI363" s="42" t="e">
        <v>#VALUE!</v>
      </c>
      <c r="AJ363" s="42" t="e">
        <v>#VALUE!</v>
      </c>
      <c r="AK363" s="42" t="e">
        <v>#VALUE!</v>
      </c>
      <c r="AL363" s="42" t="e">
        <v>#VALUE!</v>
      </c>
      <c r="AM363" s="42" t="e">
        <v>#VALUE!</v>
      </c>
      <c r="AN363" s="42" t="e">
        <v>#VALUE!</v>
      </c>
      <c r="AP363" s="51" t="e">
        <f t="shared" si="29"/>
        <v>#VALUE!</v>
      </c>
      <c r="AQ363" s="42" t="e">
        <v>#VALUE!</v>
      </c>
      <c r="AR363" s="42" t="e">
        <v>#VALUE!</v>
      </c>
      <c r="AS363" s="42" t="e">
        <v>#VALUE!</v>
      </c>
      <c r="AT363" s="42" t="e">
        <v>#VALUE!</v>
      </c>
      <c r="AU363" s="42" t="e">
        <v>#VALUE!</v>
      </c>
      <c r="AV363" s="50" t="e">
        <v>#VALUE!</v>
      </c>
      <c r="AW363" s="42" t="e">
        <v>#VALUE!</v>
      </c>
      <c r="AX363" s="42" t="e">
        <v>#VALUE!</v>
      </c>
      <c r="AY363" s="42" t="e">
        <v>#VALUE!</v>
      </c>
      <c r="AZ363" s="42" t="e">
        <v>#VALUE!</v>
      </c>
      <c r="BA363" s="42" t="e">
        <v>#VALUE!</v>
      </c>
      <c r="BB363" s="42" t="e">
        <v>#VALUE!</v>
      </c>
      <c r="BC363" s="42" t="e">
        <v>#VALUE!</v>
      </c>
      <c r="BD363" s="42" t="e">
        <v>#VALUE!</v>
      </c>
      <c r="BE363" s="42" t="e">
        <v>#VALUE!</v>
      </c>
    </row>
    <row r="364" spans="1:57" ht="13.5" customHeight="1" x14ac:dyDescent="0.3">
      <c r="A364" s="94" t="s">
        <v>11</v>
      </c>
      <c r="B364" s="108" t="s">
        <v>386</v>
      </c>
      <c r="C364" s="95">
        <v>7</v>
      </c>
      <c r="D364" s="160" t="s">
        <v>362</v>
      </c>
      <c r="E364" s="38" t="s">
        <v>85</v>
      </c>
      <c r="F364" s="39" t="e">
        <f t="shared" si="27"/>
        <v>#REF!</v>
      </c>
      <c r="H364" s="37" t="e">
        <v>#REF!</v>
      </c>
      <c r="I364" s="37" t="e">
        <v>#REF!</v>
      </c>
      <c r="J364" s="37" t="e">
        <v>#REF!</v>
      </c>
      <c r="K364" s="37" t="e">
        <v>#REF!</v>
      </c>
      <c r="L364" s="37" t="e">
        <v>#REF!</v>
      </c>
      <c r="M364" s="37" t="e">
        <v>#REF!</v>
      </c>
      <c r="N364" s="37" t="e">
        <v>#REF!</v>
      </c>
      <c r="O364" s="37" t="e">
        <v>#REF!</v>
      </c>
      <c r="P364" s="37" t="e">
        <v>#REF!</v>
      </c>
      <c r="Q364" s="37" t="e">
        <v>#REF!</v>
      </c>
      <c r="R364" s="37" t="e">
        <v>#REF!</v>
      </c>
      <c r="S364" s="37" t="e">
        <v>#REF!</v>
      </c>
      <c r="T364" s="37" t="e">
        <v>#REF!</v>
      </c>
      <c r="U364" s="37" t="e">
        <v>#REF!</v>
      </c>
      <c r="V364" s="37" t="e">
        <v>#REF!</v>
      </c>
      <c r="Y364" s="42" t="e">
        <f t="shared" si="28"/>
        <v>#VALUE!</v>
      </c>
      <c r="Z364" s="42" t="e">
        <v>#VALUE!</v>
      </c>
      <c r="AA364" s="42" t="e">
        <v>#VALUE!</v>
      </c>
      <c r="AB364" s="42" t="e">
        <v>#VALUE!</v>
      </c>
      <c r="AC364" s="42" t="e">
        <v>#VALUE!</v>
      </c>
      <c r="AD364" s="42" t="e">
        <v>#VALUE!</v>
      </c>
      <c r="AE364" s="50" t="e">
        <v>#VALUE!</v>
      </c>
      <c r="AF364" s="42" t="e">
        <v>#VALUE!</v>
      </c>
      <c r="AG364" s="42" t="e">
        <v>#VALUE!</v>
      </c>
      <c r="AH364" s="42" t="e">
        <v>#VALUE!</v>
      </c>
      <c r="AI364" s="42" t="e">
        <v>#VALUE!</v>
      </c>
      <c r="AJ364" s="42" t="e">
        <v>#VALUE!</v>
      </c>
      <c r="AK364" s="42" t="e">
        <v>#VALUE!</v>
      </c>
      <c r="AL364" s="42" t="e">
        <v>#VALUE!</v>
      </c>
      <c r="AM364" s="42" t="e">
        <v>#VALUE!</v>
      </c>
      <c r="AN364" s="42" t="e">
        <v>#VALUE!</v>
      </c>
      <c r="AP364" s="51" t="e">
        <f t="shared" si="29"/>
        <v>#VALUE!</v>
      </c>
      <c r="AQ364" s="42" t="e">
        <v>#VALUE!</v>
      </c>
      <c r="AR364" s="42" t="e">
        <v>#VALUE!</v>
      </c>
      <c r="AS364" s="42" t="e">
        <v>#VALUE!</v>
      </c>
      <c r="AT364" s="42" t="e">
        <v>#VALUE!</v>
      </c>
      <c r="AU364" s="42" t="e">
        <v>#VALUE!</v>
      </c>
      <c r="AV364" s="50" t="e">
        <v>#VALUE!</v>
      </c>
      <c r="AW364" s="42" t="e">
        <v>#VALUE!</v>
      </c>
      <c r="AX364" s="42" t="e">
        <v>#VALUE!</v>
      </c>
      <c r="AY364" s="42" t="e">
        <v>#VALUE!</v>
      </c>
      <c r="AZ364" s="42" t="e">
        <v>#VALUE!</v>
      </c>
      <c r="BA364" s="42" t="e">
        <v>#VALUE!</v>
      </c>
      <c r="BB364" s="42" t="e">
        <v>#VALUE!</v>
      </c>
      <c r="BC364" s="42" t="e">
        <v>#VALUE!</v>
      </c>
      <c r="BD364" s="42" t="e">
        <v>#VALUE!</v>
      </c>
      <c r="BE364" s="42" t="e">
        <v>#VALUE!</v>
      </c>
    </row>
    <row r="365" spans="1:57" ht="13.5" customHeight="1" x14ac:dyDescent="0.3">
      <c r="A365" s="94" t="s">
        <v>11</v>
      </c>
      <c r="B365" s="108" t="s">
        <v>386</v>
      </c>
      <c r="C365" s="95">
        <v>8</v>
      </c>
      <c r="D365" s="160" t="s">
        <v>363</v>
      </c>
      <c r="E365" s="38" t="s">
        <v>85</v>
      </c>
      <c r="F365" s="39" t="e">
        <f t="shared" si="27"/>
        <v>#REF!</v>
      </c>
      <c r="H365" s="37" t="e">
        <v>#REF!</v>
      </c>
      <c r="I365" s="37" t="e">
        <v>#REF!</v>
      </c>
      <c r="J365" s="37" t="e">
        <v>#REF!</v>
      </c>
      <c r="K365" s="37" t="e">
        <v>#REF!</v>
      </c>
      <c r="L365" s="37" t="e">
        <v>#REF!</v>
      </c>
      <c r="M365" s="37" t="e">
        <v>#REF!</v>
      </c>
      <c r="N365" s="37" t="e">
        <v>#REF!</v>
      </c>
      <c r="O365" s="37" t="e">
        <v>#REF!</v>
      </c>
      <c r="P365" s="37" t="e">
        <v>#REF!</v>
      </c>
      <c r="Q365" s="37" t="e">
        <v>#REF!</v>
      </c>
      <c r="R365" s="37" t="e">
        <v>#REF!</v>
      </c>
      <c r="S365" s="37" t="e">
        <v>#REF!</v>
      </c>
      <c r="T365" s="37" t="e">
        <v>#REF!</v>
      </c>
      <c r="U365" s="37" t="e">
        <v>#REF!</v>
      </c>
      <c r="V365" s="37" t="e">
        <v>#REF!</v>
      </c>
      <c r="Y365" s="42" t="e">
        <f t="shared" si="28"/>
        <v>#VALUE!</v>
      </c>
      <c r="Z365" s="42" t="e">
        <v>#VALUE!</v>
      </c>
      <c r="AA365" s="42" t="e">
        <v>#VALUE!</v>
      </c>
      <c r="AB365" s="42" t="e">
        <v>#VALUE!</v>
      </c>
      <c r="AC365" s="42" t="e">
        <v>#VALUE!</v>
      </c>
      <c r="AD365" s="42" t="e">
        <v>#VALUE!</v>
      </c>
      <c r="AE365" s="50" t="e">
        <v>#VALUE!</v>
      </c>
      <c r="AF365" s="42" t="e">
        <v>#VALUE!</v>
      </c>
      <c r="AG365" s="42" t="e">
        <v>#VALUE!</v>
      </c>
      <c r="AH365" s="42" t="e">
        <v>#VALUE!</v>
      </c>
      <c r="AI365" s="42" t="e">
        <v>#VALUE!</v>
      </c>
      <c r="AJ365" s="42" t="e">
        <v>#VALUE!</v>
      </c>
      <c r="AK365" s="42" t="e">
        <v>#VALUE!</v>
      </c>
      <c r="AL365" s="42" t="e">
        <v>#VALUE!</v>
      </c>
      <c r="AM365" s="42" t="e">
        <v>#VALUE!</v>
      </c>
      <c r="AN365" s="42" t="e">
        <v>#VALUE!</v>
      </c>
      <c r="AP365" s="51" t="e">
        <f t="shared" si="29"/>
        <v>#VALUE!</v>
      </c>
      <c r="AQ365" s="42" t="e">
        <v>#VALUE!</v>
      </c>
      <c r="AR365" s="42" t="e">
        <v>#VALUE!</v>
      </c>
      <c r="AS365" s="42" t="e">
        <v>#VALUE!</v>
      </c>
      <c r="AT365" s="42" t="e">
        <v>#VALUE!</v>
      </c>
      <c r="AU365" s="42" t="e">
        <v>#VALUE!</v>
      </c>
      <c r="AV365" s="50" t="e">
        <v>#VALUE!</v>
      </c>
      <c r="AW365" s="42" t="e">
        <v>#VALUE!</v>
      </c>
      <c r="AX365" s="42" t="e">
        <v>#VALUE!</v>
      </c>
      <c r="AY365" s="42" t="e">
        <v>#VALUE!</v>
      </c>
      <c r="AZ365" s="42" t="e">
        <v>#VALUE!</v>
      </c>
      <c r="BA365" s="42" t="e">
        <v>#VALUE!</v>
      </c>
      <c r="BB365" s="42" t="e">
        <v>#VALUE!</v>
      </c>
      <c r="BC365" s="42" t="e">
        <v>#VALUE!</v>
      </c>
      <c r="BD365" s="42" t="e">
        <v>#VALUE!</v>
      </c>
      <c r="BE365" s="42" t="e">
        <v>#VALUE!</v>
      </c>
    </row>
    <row r="366" spans="1:57" ht="13.5" customHeight="1" x14ac:dyDescent="0.3">
      <c r="A366" s="94" t="s">
        <v>11</v>
      </c>
      <c r="B366" s="108" t="s">
        <v>386</v>
      </c>
      <c r="C366" s="95">
        <v>9</v>
      </c>
      <c r="D366" s="160" t="s">
        <v>385</v>
      </c>
      <c r="E366" s="38" t="s">
        <v>85</v>
      </c>
      <c r="F366" s="39" t="e">
        <f t="shared" si="27"/>
        <v>#REF!</v>
      </c>
      <c r="H366" s="37" t="e">
        <v>#REF!</v>
      </c>
      <c r="I366" s="37" t="e">
        <v>#REF!</v>
      </c>
      <c r="J366" s="37" t="e">
        <v>#REF!</v>
      </c>
      <c r="K366" s="37" t="e">
        <v>#REF!</v>
      </c>
      <c r="L366" s="37" t="e">
        <v>#REF!</v>
      </c>
      <c r="M366" s="37" t="e">
        <v>#REF!</v>
      </c>
      <c r="N366" s="37" t="e">
        <v>#REF!</v>
      </c>
      <c r="O366" s="37" t="e">
        <v>#REF!</v>
      </c>
      <c r="P366" s="37" t="e">
        <v>#REF!</v>
      </c>
      <c r="Q366" s="37" t="e">
        <v>#REF!</v>
      </c>
      <c r="R366" s="37" t="e">
        <v>#REF!</v>
      </c>
      <c r="S366" s="37" t="e">
        <v>#REF!</v>
      </c>
      <c r="T366" s="37" t="e">
        <v>#REF!</v>
      </c>
      <c r="U366" s="37" t="e">
        <v>#REF!</v>
      </c>
      <c r="V366" s="37" t="e">
        <v>#REF!</v>
      </c>
      <c r="Y366" s="42" t="e">
        <f t="shared" si="28"/>
        <v>#VALUE!</v>
      </c>
      <c r="Z366" s="42" t="e">
        <v>#VALUE!</v>
      </c>
      <c r="AA366" s="42" t="e">
        <v>#VALUE!</v>
      </c>
      <c r="AB366" s="42" t="e">
        <v>#VALUE!</v>
      </c>
      <c r="AC366" s="42" t="e">
        <v>#VALUE!</v>
      </c>
      <c r="AD366" s="42" t="e">
        <v>#VALUE!</v>
      </c>
      <c r="AE366" s="50" t="e">
        <v>#VALUE!</v>
      </c>
      <c r="AF366" s="42" t="e">
        <v>#VALUE!</v>
      </c>
      <c r="AG366" s="42" t="e">
        <v>#VALUE!</v>
      </c>
      <c r="AH366" s="42" t="e">
        <v>#VALUE!</v>
      </c>
      <c r="AI366" s="42" t="e">
        <v>#VALUE!</v>
      </c>
      <c r="AJ366" s="42" t="e">
        <v>#VALUE!</v>
      </c>
      <c r="AK366" s="42" t="e">
        <v>#VALUE!</v>
      </c>
      <c r="AL366" s="42" t="e">
        <v>#VALUE!</v>
      </c>
      <c r="AM366" s="42" t="e">
        <v>#VALUE!</v>
      </c>
      <c r="AN366" s="42" t="e">
        <v>#VALUE!</v>
      </c>
      <c r="AP366" s="51" t="e">
        <f t="shared" si="29"/>
        <v>#VALUE!</v>
      </c>
      <c r="AQ366" s="42" t="e">
        <v>#VALUE!</v>
      </c>
      <c r="AR366" s="42" t="e">
        <v>#VALUE!</v>
      </c>
      <c r="AS366" s="42" t="e">
        <v>#VALUE!</v>
      </c>
      <c r="AT366" s="42" t="e">
        <v>#VALUE!</v>
      </c>
      <c r="AU366" s="42" t="e">
        <v>#VALUE!</v>
      </c>
      <c r="AV366" s="50" t="e">
        <v>#VALUE!</v>
      </c>
      <c r="AW366" s="42" t="e">
        <v>#VALUE!</v>
      </c>
      <c r="AX366" s="42" t="e">
        <v>#VALUE!</v>
      </c>
      <c r="AY366" s="42" t="e">
        <v>#VALUE!</v>
      </c>
      <c r="AZ366" s="42" t="e">
        <v>#VALUE!</v>
      </c>
      <c r="BA366" s="42" t="e">
        <v>#VALUE!</v>
      </c>
      <c r="BB366" s="42" t="e">
        <v>#VALUE!</v>
      </c>
      <c r="BC366" s="42" t="e">
        <v>#VALUE!</v>
      </c>
      <c r="BD366" s="42" t="e">
        <v>#VALUE!</v>
      </c>
      <c r="BE366" s="42" t="e">
        <v>#VALUE!</v>
      </c>
    </row>
    <row r="367" spans="1:57" ht="13.5" customHeight="1" x14ac:dyDescent="0.3">
      <c r="A367" s="94" t="s">
        <v>11</v>
      </c>
      <c r="B367" s="108" t="s">
        <v>386</v>
      </c>
      <c r="C367" s="95">
        <v>10</v>
      </c>
      <c r="D367" s="160"/>
      <c r="E367" s="38" t="s">
        <v>85</v>
      </c>
      <c r="F367" s="39" t="e">
        <f t="shared" si="27"/>
        <v>#REF!</v>
      </c>
      <c r="H367" s="37" t="e">
        <v>#REF!</v>
      </c>
      <c r="I367" s="37" t="e">
        <v>#REF!</v>
      </c>
      <c r="J367" s="37" t="e">
        <v>#REF!</v>
      </c>
      <c r="K367" s="37" t="e">
        <v>#REF!</v>
      </c>
      <c r="L367" s="37" t="e">
        <v>#REF!</v>
      </c>
      <c r="M367" s="37" t="e">
        <v>#REF!</v>
      </c>
      <c r="N367" s="37" t="e">
        <v>#REF!</v>
      </c>
      <c r="O367" s="37" t="e">
        <v>#REF!</v>
      </c>
      <c r="P367" s="37" t="e">
        <v>#REF!</v>
      </c>
      <c r="Q367" s="37" t="e">
        <v>#REF!</v>
      </c>
      <c r="R367" s="37" t="e">
        <v>#REF!</v>
      </c>
      <c r="S367" s="37" t="e">
        <v>#REF!</v>
      </c>
      <c r="T367" s="37" t="e">
        <v>#REF!</v>
      </c>
      <c r="U367" s="37" t="e">
        <v>#REF!</v>
      </c>
      <c r="V367" s="37" t="e">
        <v>#REF!</v>
      </c>
      <c r="Y367" s="42" t="e">
        <f t="shared" si="28"/>
        <v>#VALUE!</v>
      </c>
      <c r="Z367" s="42" t="e">
        <v>#VALUE!</v>
      </c>
      <c r="AA367" s="42" t="e">
        <v>#VALUE!</v>
      </c>
      <c r="AB367" s="42" t="e">
        <v>#VALUE!</v>
      </c>
      <c r="AC367" s="42" t="e">
        <v>#VALUE!</v>
      </c>
      <c r="AD367" s="42" t="e">
        <v>#VALUE!</v>
      </c>
      <c r="AE367" s="50" t="e">
        <v>#VALUE!</v>
      </c>
      <c r="AF367" s="42" t="e">
        <v>#VALUE!</v>
      </c>
      <c r="AG367" s="42" t="e">
        <v>#VALUE!</v>
      </c>
      <c r="AH367" s="42" t="e">
        <v>#VALUE!</v>
      </c>
      <c r="AI367" s="42" t="e">
        <v>#VALUE!</v>
      </c>
      <c r="AJ367" s="42" t="e">
        <v>#VALUE!</v>
      </c>
      <c r="AK367" s="42" t="e">
        <v>#VALUE!</v>
      </c>
      <c r="AL367" s="42" t="e">
        <v>#VALUE!</v>
      </c>
      <c r="AM367" s="42" t="e">
        <v>#VALUE!</v>
      </c>
      <c r="AN367" s="42" t="e">
        <v>#VALUE!</v>
      </c>
      <c r="AP367" s="51" t="e">
        <f t="shared" si="29"/>
        <v>#VALUE!</v>
      </c>
      <c r="AQ367" s="42" t="e">
        <v>#VALUE!</v>
      </c>
      <c r="AR367" s="42" t="e">
        <v>#VALUE!</v>
      </c>
      <c r="AS367" s="42" t="e">
        <v>#VALUE!</v>
      </c>
      <c r="AT367" s="42" t="e">
        <v>#VALUE!</v>
      </c>
      <c r="AU367" s="42" t="e">
        <v>#VALUE!</v>
      </c>
      <c r="AV367" s="50" t="e">
        <v>#VALUE!</v>
      </c>
      <c r="AW367" s="42" t="e">
        <v>#VALUE!</v>
      </c>
      <c r="AX367" s="42" t="e">
        <v>#VALUE!</v>
      </c>
      <c r="AY367" s="42" t="e">
        <v>#VALUE!</v>
      </c>
      <c r="AZ367" s="42" t="e">
        <v>#VALUE!</v>
      </c>
      <c r="BA367" s="42" t="e">
        <v>#VALUE!</v>
      </c>
      <c r="BB367" s="42" t="e">
        <v>#VALUE!</v>
      </c>
      <c r="BC367" s="42" t="e">
        <v>#VALUE!</v>
      </c>
      <c r="BD367" s="42" t="e">
        <v>#VALUE!</v>
      </c>
      <c r="BE367" s="42" t="e">
        <v>#VALUE!</v>
      </c>
    </row>
    <row r="368" spans="1:57" ht="13.5" customHeight="1" x14ac:dyDescent="0.3">
      <c r="A368" s="94" t="s">
        <v>11</v>
      </c>
      <c r="B368" s="108" t="s">
        <v>386</v>
      </c>
      <c r="C368" s="95">
        <v>11</v>
      </c>
      <c r="E368" s="38" t="s">
        <v>85</v>
      </c>
      <c r="F368" s="39" t="e">
        <f t="shared" si="27"/>
        <v>#REF!</v>
      </c>
      <c r="H368" s="37" t="e">
        <v>#REF!</v>
      </c>
      <c r="I368" s="37" t="e">
        <v>#REF!</v>
      </c>
      <c r="J368" s="37" t="e">
        <v>#REF!</v>
      </c>
      <c r="K368" s="37" t="e">
        <v>#REF!</v>
      </c>
      <c r="L368" s="37" t="e">
        <v>#REF!</v>
      </c>
      <c r="M368" s="37" t="e">
        <v>#REF!</v>
      </c>
      <c r="N368" s="37" t="e">
        <v>#REF!</v>
      </c>
      <c r="O368" s="37" t="e">
        <v>#REF!</v>
      </c>
      <c r="P368" s="37" t="e">
        <v>#REF!</v>
      </c>
      <c r="Q368" s="37" t="e">
        <v>#REF!</v>
      </c>
      <c r="R368" s="37" t="e">
        <v>#REF!</v>
      </c>
      <c r="S368" s="37" t="e">
        <v>#REF!</v>
      </c>
      <c r="T368" s="37" t="e">
        <v>#REF!</v>
      </c>
      <c r="U368" s="37" t="e">
        <v>#REF!</v>
      </c>
      <c r="V368" s="37" t="e">
        <v>#REF!</v>
      </c>
      <c r="Y368" s="42" t="e">
        <f t="shared" si="28"/>
        <v>#VALUE!</v>
      </c>
      <c r="Z368" s="42" t="e">
        <v>#VALUE!</v>
      </c>
      <c r="AA368" s="42" t="e">
        <v>#VALUE!</v>
      </c>
      <c r="AB368" s="42" t="e">
        <v>#VALUE!</v>
      </c>
      <c r="AC368" s="42" t="e">
        <v>#VALUE!</v>
      </c>
      <c r="AD368" s="42" t="e">
        <v>#VALUE!</v>
      </c>
      <c r="AE368" s="50" t="e">
        <v>#VALUE!</v>
      </c>
      <c r="AF368" s="42" t="e">
        <v>#VALUE!</v>
      </c>
      <c r="AG368" s="42" t="e">
        <v>#VALUE!</v>
      </c>
      <c r="AH368" s="42" t="e">
        <v>#VALUE!</v>
      </c>
      <c r="AI368" s="42" t="e">
        <v>#VALUE!</v>
      </c>
      <c r="AJ368" s="42" t="e">
        <v>#VALUE!</v>
      </c>
      <c r="AK368" s="42" t="e">
        <v>#VALUE!</v>
      </c>
      <c r="AL368" s="42" t="e">
        <v>#VALUE!</v>
      </c>
      <c r="AM368" s="42" t="e">
        <v>#VALUE!</v>
      </c>
      <c r="AN368" s="42" t="e">
        <v>#VALUE!</v>
      </c>
      <c r="AP368" s="51" t="e">
        <f t="shared" si="29"/>
        <v>#VALUE!</v>
      </c>
      <c r="AQ368" s="42" t="e">
        <v>#VALUE!</v>
      </c>
      <c r="AR368" s="42" t="e">
        <v>#VALUE!</v>
      </c>
      <c r="AS368" s="42" t="e">
        <v>#VALUE!</v>
      </c>
      <c r="AT368" s="42" t="e">
        <v>#VALUE!</v>
      </c>
      <c r="AU368" s="42" t="e">
        <v>#VALUE!</v>
      </c>
      <c r="AV368" s="50" t="e">
        <v>#VALUE!</v>
      </c>
      <c r="AW368" s="42" t="e">
        <v>#VALUE!</v>
      </c>
      <c r="AX368" s="42" t="e">
        <v>#VALUE!</v>
      </c>
      <c r="AY368" s="42" t="e">
        <v>#VALUE!</v>
      </c>
      <c r="AZ368" s="42" t="e">
        <v>#VALUE!</v>
      </c>
      <c r="BA368" s="42" t="e">
        <v>#VALUE!</v>
      </c>
      <c r="BB368" s="42" t="e">
        <v>#VALUE!</v>
      </c>
      <c r="BC368" s="42" t="e">
        <v>#VALUE!</v>
      </c>
      <c r="BD368" s="42" t="e">
        <v>#VALUE!</v>
      </c>
      <c r="BE368" s="42" t="e">
        <v>#VALUE!</v>
      </c>
    </row>
    <row r="369" spans="1:57" ht="13.5" customHeight="1" x14ac:dyDescent="0.3">
      <c r="A369" s="94" t="s">
        <v>11</v>
      </c>
      <c r="B369" s="108" t="s">
        <v>386</v>
      </c>
      <c r="C369" s="95">
        <v>12</v>
      </c>
      <c r="D369" s="159"/>
      <c r="E369" s="38" t="s">
        <v>85</v>
      </c>
      <c r="F369" s="39" t="e">
        <f t="shared" si="27"/>
        <v>#REF!</v>
      </c>
      <c r="H369" s="37" t="e">
        <v>#REF!</v>
      </c>
      <c r="I369" s="37" t="e">
        <v>#REF!</v>
      </c>
      <c r="J369" s="37" t="e">
        <v>#REF!</v>
      </c>
      <c r="K369" s="37" t="e">
        <v>#REF!</v>
      </c>
      <c r="L369" s="37" t="e">
        <v>#REF!</v>
      </c>
      <c r="M369" s="37" t="e">
        <v>#REF!</v>
      </c>
      <c r="N369" s="37" t="e">
        <v>#REF!</v>
      </c>
      <c r="O369" s="37" t="e">
        <v>#REF!</v>
      </c>
      <c r="P369" s="37" t="e">
        <v>#REF!</v>
      </c>
      <c r="Q369" s="37" t="e">
        <v>#REF!</v>
      </c>
      <c r="R369" s="37" t="e">
        <v>#REF!</v>
      </c>
      <c r="S369" s="37" t="e">
        <v>#REF!</v>
      </c>
      <c r="T369" s="37" t="e">
        <v>#REF!</v>
      </c>
      <c r="U369" s="37" t="e">
        <v>#REF!</v>
      </c>
      <c r="V369" s="37" t="e">
        <v>#REF!</v>
      </c>
      <c r="Y369" s="42" t="e">
        <f t="shared" si="28"/>
        <v>#VALUE!</v>
      </c>
      <c r="Z369" s="42" t="e">
        <v>#VALUE!</v>
      </c>
      <c r="AA369" s="42" t="e">
        <v>#VALUE!</v>
      </c>
      <c r="AB369" s="42" t="e">
        <v>#VALUE!</v>
      </c>
      <c r="AC369" s="42" t="e">
        <v>#VALUE!</v>
      </c>
      <c r="AD369" s="42" t="e">
        <v>#VALUE!</v>
      </c>
      <c r="AE369" s="50" t="e">
        <v>#VALUE!</v>
      </c>
      <c r="AF369" s="42" t="e">
        <v>#VALUE!</v>
      </c>
      <c r="AG369" s="42" t="e">
        <v>#VALUE!</v>
      </c>
      <c r="AH369" s="42" t="e">
        <v>#VALUE!</v>
      </c>
      <c r="AI369" s="42" t="e">
        <v>#VALUE!</v>
      </c>
      <c r="AJ369" s="42" t="e">
        <v>#VALUE!</v>
      </c>
      <c r="AK369" s="42" t="e">
        <v>#VALUE!</v>
      </c>
      <c r="AL369" s="42" t="e">
        <v>#VALUE!</v>
      </c>
      <c r="AM369" s="42" t="e">
        <v>#VALUE!</v>
      </c>
      <c r="AN369" s="42" t="e">
        <v>#VALUE!</v>
      </c>
      <c r="AP369" s="51" t="e">
        <f t="shared" si="29"/>
        <v>#VALUE!</v>
      </c>
      <c r="AQ369" s="42" t="e">
        <v>#VALUE!</v>
      </c>
      <c r="AR369" s="42" t="e">
        <v>#VALUE!</v>
      </c>
      <c r="AS369" s="42" t="e">
        <v>#VALUE!</v>
      </c>
      <c r="AT369" s="42" t="e">
        <v>#VALUE!</v>
      </c>
      <c r="AU369" s="42" t="e">
        <v>#VALUE!</v>
      </c>
      <c r="AV369" s="50" t="e">
        <v>#VALUE!</v>
      </c>
      <c r="AW369" s="42" t="e">
        <v>#VALUE!</v>
      </c>
      <c r="AX369" s="42" t="e">
        <v>#VALUE!</v>
      </c>
      <c r="AY369" s="42" t="e">
        <v>#VALUE!</v>
      </c>
      <c r="AZ369" s="42" t="e">
        <v>#VALUE!</v>
      </c>
      <c r="BA369" s="42" t="e">
        <v>#VALUE!</v>
      </c>
      <c r="BB369" s="42" t="e">
        <v>#VALUE!</v>
      </c>
      <c r="BC369" s="42" t="e">
        <v>#VALUE!</v>
      </c>
      <c r="BD369" s="42" t="e">
        <v>#VALUE!</v>
      </c>
      <c r="BE369" s="42" t="e">
        <v>#VALUE!</v>
      </c>
    </row>
    <row r="370" spans="1:57" ht="13.5" customHeight="1" x14ac:dyDescent="0.3">
      <c r="A370" s="94" t="s">
        <v>11</v>
      </c>
      <c r="B370" s="108" t="s">
        <v>386</v>
      </c>
      <c r="C370" s="95">
        <v>13</v>
      </c>
      <c r="D370" s="159"/>
      <c r="E370" s="38" t="s">
        <v>85</v>
      </c>
      <c r="F370" s="39" t="e">
        <f t="shared" si="27"/>
        <v>#REF!</v>
      </c>
      <c r="H370" s="37" t="e">
        <v>#REF!</v>
      </c>
      <c r="I370" s="37" t="e">
        <v>#REF!</v>
      </c>
      <c r="J370" s="37" t="e">
        <v>#REF!</v>
      </c>
      <c r="K370" s="37" t="e">
        <v>#REF!</v>
      </c>
      <c r="L370" s="37" t="e">
        <v>#REF!</v>
      </c>
      <c r="M370" s="37" t="e">
        <v>#REF!</v>
      </c>
      <c r="N370" s="37" t="e">
        <v>#REF!</v>
      </c>
      <c r="O370" s="37" t="e">
        <v>#REF!</v>
      </c>
      <c r="P370" s="37" t="e">
        <v>#REF!</v>
      </c>
      <c r="Q370" s="37" t="e">
        <v>#REF!</v>
      </c>
      <c r="R370" s="37" t="e">
        <v>#REF!</v>
      </c>
      <c r="S370" s="37" t="e">
        <v>#REF!</v>
      </c>
      <c r="T370" s="37" t="e">
        <v>#REF!</v>
      </c>
      <c r="U370" s="37" t="e">
        <v>#REF!</v>
      </c>
      <c r="V370" s="37" t="e">
        <v>#REF!</v>
      </c>
      <c r="Y370" s="42" t="e">
        <f t="shared" si="28"/>
        <v>#VALUE!</v>
      </c>
      <c r="Z370" s="42" t="e">
        <v>#VALUE!</v>
      </c>
      <c r="AA370" s="42" t="e">
        <v>#VALUE!</v>
      </c>
      <c r="AB370" s="42" t="e">
        <v>#VALUE!</v>
      </c>
      <c r="AC370" s="42" t="e">
        <v>#VALUE!</v>
      </c>
      <c r="AD370" s="42" t="e">
        <v>#VALUE!</v>
      </c>
      <c r="AE370" s="50" t="e">
        <v>#VALUE!</v>
      </c>
      <c r="AF370" s="42" t="e">
        <v>#VALUE!</v>
      </c>
      <c r="AG370" s="42" t="e">
        <v>#VALUE!</v>
      </c>
      <c r="AH370" s="42" t="e">
        <v>#VALUE!</v>
      </c>
      <c r="AI370" s="42" t="e">
        <v>#VALUE!</v>
      </c>
      <c r="AJ370" s="42" t="e">
        <v>#VALUE!</v>
      </c>
      <c r="AK370" s="42" t="e">
        <v>#VALUE!</v>
      </c>
      <c r="AL370" s="42" t="e">
        <v>#VALUE!</v>
      </c>
      <c r="AM370" s="42" t="e">
        <v>#VALUE!</v>
      </c>
      <c r="AN370" s="42" t="e">
        <v>#VALUE!</v>
      </c>
      <c r="AP370" s="51" t="e">
        <f t="shared" si="29"/>
        <v>#VALUE!</v>
      </c>
      <c r="AQ370" s="42" t="e">
        <v>#VALUE!</v>
      </c>
      <c r="AR370" s="42" t="e">
        <v>#VALUE!</v>
      </c>
      <c r="AS370" s="42" t="e">
        <v>#VALUE!</v>
      </c>
      <c r="AT370" s="42" t="e">
        <v>#VALUE!</v>
      </c>
      <c r="AU370" s="42" t="e">
        <v>#VALUE!</v>
      </c>
      <c r="AV370" s="50" t="e">
        <v>#VALUE!</v>
      </c>
      <c r="AW370" s="42" t="e">
        <v>#VALUE!</v>
      </c>
      <c r="AX370" s="42" t="e">
        <v>#VALUE!</v>
      </c>
      <c r="AY370" s="42" t="e">
        <v>#VALUE!</v>
      </c>
      <c r="AZ370" s="42" t="e">
        <v>#VALUE!</v>
      </c>
      <c r="BA370" s="42" t="e">
        <v>#VALUE!</v>
      </c>
      <c r="BB370" s="42" t="e">
        <v>#VALUE!</v>
      </c>
      <c r="BC370" s="42" t="e">
        <v>#VALUE!</v>
      </c>
      <c r="BD370" s="42" t="e">
        <v>#VALUE!</v>
      </c>
      <c r="BE370" s="42" t="e">
        <v>#VALUE!</v>
      </c>
    </row>
    <row r="371" spans="1:57" ht="13.5" customHeight="1" x14ac:dyDescent="0.3">
      <c r="A371" s="94" t="s">
        <v>11</v>
      </c>
      <c r="B371" s="108" t="s">
        <v>386</v>
      </c>
      <c r="C371" s="95">
        <v>14</v>
      </c>
      <c r="D371" s="159" t="s">
        <v>87</v>
      </c>
      <c r="E371" s="38" t="s">
        <v>85</v>
      </c>
      <c r="F371" s="39" t="e">
        <f t="shared" si="27"/>
        <v>#REF!</v>
      </c>
      <c r="H371" s="37" t="e">
        <v>#REF!</v>
      </c>
      <c r="I371" s="37" t="e">
        <v>#REF!</v>
      </c>
      <c r="J371" s="37" t="e">
        <v>#REF!</v>
      </c>
      <c r="K371" s="37" t="e">
        <v>#REF!</v>
      </c>
      <c r="L371" s="37" t="e">
        <v>#REF!</v>
      </c>
      <c r="M371" s="37" t="e">
        <v>#REF!</v>
      </c>
      <c r="N371" s="37" t="e">
        <v>#REF!</v>
      </c>
      <c r="O371" s="37" t="e">
        <v>#REF!</v>
      </c>
      <c r="P371" s="37" t="e">
        <v>#REF!</v>
      </c>
      <c r="Q371" s="37" t="e">
        <v>#REF!</v>
      </c>
      <c r="R371" s="37" t="e">
        <v>#REF!</v>
      </c>
      <c r="S371" s="37" t="e">
        <v>#REF!</v>
      </c>
      <c r="T371" s="37" t="e">
        <v>#REF!</v>
      </c>
      <c r="U371" s="37" t="e">
        <v>#REF!</v>
      </c>
      <c r="V371" s="37" t="e">
        <v>#REF!</v>
      </c>
      <c r="Y371" s="42" t="e">
        <f t="shared" si="28"/>
        <v>#VALUE!</v>
      </c>
      <c r="Z371" s="42" t="e">
        <v>#VALUE!</v>
      </c>
      <c r="AA371" s="42" t="e">
        <v>#VALUE!</v>
      </c>
      <c r="AB371" s="42" t="e">
        <v>#VALUE!</v>
      </c>
      <c r="AC371" s="42" t="e">
        <v>#VALUE!</v>
      </c>
      <c r="AD371" s="42" t="e">
        <v>#VALUE!</v>
      </c>
      <c r="AE371" s="50" t="e">
        <v>#VALUE!</v>
      </c>
      <c r="AF371" s="42" t="e">
        <v>#VALUE!</v>
      </c>
      <c r="AG371" s="42" t="e">
        <v>#VALUE!</v>
      </c>
      <c r="AH371" s="42" t="e">
        <v>#VALUE!</v>
      </c>
      <c r="AI371" s="42" t="e">
        <v>#VALUE!</v>
      </c>
      <c r="AJ371" s="42" t="e">
        <v>#VALUE!</v>
      </c>
      <c r="AK371" s="42" t="e">
        <v>#VALUE!</v>
      </c>
      <c r="AL371" s="42" t="e">
        <v>#VALUE!</v>
      </c>
      <c r="AM371" s="42" t="e">
        <v>#VALUE!</v>
      </c>
      <c r="AN371" s="42" t="e">
        <v>#VALUE!</v>
      </c>
      <c r="AP371" s="51" t="e">
        <f t="shared" si="29"/>
        <v>#VALUE!</v>
      </c>
      <c r="AQ371" s="42" t="e">
        <v>#VALUE!</v>
      </c>
      <c r="AR371" s="42" t="e">
        <v>#VALUE!</v>
      </c>
      <c r="AS371" s="42" t="e">
        <v>#VALUE!</v>
      </c>
      <c r="AT371" s="42" t="e">
        <v>#VALUE!</v>
      </c>
      <c r="AU371" s="42" t="e">
        <v>#VALUE!</v>
      </c>
      <c r="AV371" s="50" t="e">
        <v>#VALUE!</v>
      </c>
      <c r="AW371" s="42" t="e">
        <v>#VALUE!</v>
      </c>
      <c r="AX371" s="42" t="e">
        <v>#VALUE!</v>
      </c>
      <c r="AY371" s="42" t="e">
        <v>#VALUE!</v>
      </c>
      <c r="AZ371" s="42" t="e">
        <v>#VALUE!</v>
      </c>
      <c r="BA371" s="42" t="e">
        <v>#VALUE!</v>
      </c>
      <c r="BB371" s="42" t="e">
        <v>#VALUE!</v>
      </c>
      <c r="BC371" s="42" t="e">
        <v>#VALUE!</v>
      </c>
      <c r="BD371" s="42" t="e">
        <v>#VALUE!</v>
      </c>
      <c r="BE371" s="42" t="e">
        <v>#VALUE!</v>
      </c>
    </row>
    <row r="372" spans="1:57" ht="13.5" customHeight="1" x14ac:dyDescent="0.3">
      <c r="A372" s="94"/>
      <c r="B372" s="101"/>
      <c r="C372" s="93"/>
      <c r="D372" s="159"/>
      <c r="H372" s="37" t="e">
        <v>#REF!</v>
      </c>
      <c r="I372" s="37" t="e">
        <v>#REF!</v>
      </c>
      <c r="J372" s="37" t="e">
        <v>#REF!</v>
      </c>
      <c r="K372" s="37" t="e">
        <v>#REF!</v>
      </c>
      <c r="L372" s="37" t="e">
        <v>#REF!</v>
      </c>
      <c r="M372" s="37" t="e">
        <v>#REF!</v>
      </c>
      <c r="N372" s="37" t="e">
        <v>#REF!</v>
      </c>
      <c r="O372" s="37" t="e">
        <v>#REF!</v>
      </c>
      <c r="P372" s="37" t="e">
        <v>#REF!</v>
      </c>
      <c r="Q372" s="37" t="e">
        <v>#REF!</v>
      </c>
      <c r="R372" s="37" t="e">
        <v>#REF!</v>
      </c>
      <c r="S372" s="37" t="e">
        <v>#REF!</v>
      </c>
      <c r="T372" s="37" t="e">
        <v>#REF!</v>
      </c>
      <c r="U372" s="37" t="e">
        <v>#REF!</v>
      </c>
      <c r="V372" s="37" t="e">
        <v>#REF!</v>
      </c>
      <c r="Y372" s="42" t="e">
        <f t="shared" si="28"/>
        <v>#VALUE!</v>
      </c>
      <c r="Z372" s="42" t="e">
        <v>#VALUE!</v>
      </c>
      <c r="AA372" s="42" t="e">
        <v>#VALUE!</v>
      </c>
      <c r="AB372" s="42" t="e">
        <v>#VALUE!</v>
      </c>
      <c r="AC372" s="42" t="e">
        <v>#VALUE!</v>
      </c>
      <c r="AD372" s="42" t="e">
        <v>#VALUE!</v>
      </c>
      <c r="AE372" s="50" t="e">
        <v>#VALUE!</v>
      </c>
      <c r="AF372" s="42" t="e">
        <v>#VALUE!</v>
      </c>
      <c r="AG372" s="42" t="e">
        <v>#VALUE!</v>
      </c>
      <c r="AH372" s="42" t="e">
        <v>#VALUE!</v>
      </c>
      <c r="AI372" s="42" t="e">
        <v>#VALUE!</v>
      </c>
      <c r="AJ372" s="42" t="e">
        <v>#VALUE!</v>
      </c>
      <c r="AK372" s="42" t="e">
        <v>#VALUE!</v>
      </c>
      <c r="AL372" s="42" t="e">
        <v>#VALUE!</v>
      </c>
      <c r="AM372" s="42" t="e">
        <v>#VALUE!</v>
      </c>
      <c r="AN372" s="42" t="e">
        <v>#VALUE!</v>
      </c>
      <c r="AP372" s="51" t="e">
        <f t="shared" si="29"/>
        <v>#VALUE!</v>
      </c>
      <c r="AQ372" s="42" t="e">
        <v>#VALUE!</v>
      </c>
      <c r="AR372" s="42" t="e">
        <v>#VALUE!</v>
      </c>
      <c r="AS372" s="42" t="e">
        <v>#VALUE!</v>
      </c>
      <c r="AT372" s="42" t="e">
        <v>#VALUE!</v>
      </c>
      <c r="AU372" s="42" t="e">
        <v>#VALUE!</v>
      </c>
      <c r="AV372" s="50" t="e">
        <v>#VALUE!</v>
      </c>
      <c r="AW372" s="42" t="e">
        <v>#VALUE!</v>
      </c>
      <c r="AX372" s="42" t="e">
        <v>#VALUE!</v>
      </c>
      <c r="AY372" s="42" t="e">
        <v>#VALUE!</v>
      </c>
      <c r="AZ372" s="42" t="e">
        <v>#VALUE!</v>
      </c>
      <c r="BA372" s="42" t="e">
        <v>#VALUE!</v>
      </c>
      <c r="BB372" s="42" t="e">
        <v>#VALUE!</v>
      </c>
      <c r="BC372" s="42" t="e">
        <v>#VALUE!</v>
      </c>
      <c r="BD372" s="42" t="e">
        <v>#VALUE!</v>
      </c>
      <c r="BE372" s="42" t="e">
        <v>#VALUE!</v>
      </c>
    </row>
    <row r="373" spans="1:57" ht="13.5" customHeight="1" x14ac:dyDescent="0.3">
      <c r="A373" s="98" t="s">
        <v>11</v>
      </c>
      <c r="B373" s="99" t="s">
        <v>272</v>
      </c>
      <c r="C373" s="93"/>
      <c r="D373" s="159" t="s">
        <v>87</v>
      </c>
      <c r="E373" s="38" t="s">
        <v>85</v>
      </c>
      <c r="F373" s="39" t="e">
        <f t="shared" si="27"/>
        <v>#REF!</v>
      </c>
      <c r="H373" s="37" t="e">
        <v>#REF!</v>
      </c>
      <c r="I373" s="37" t="e">
        <v>#REF!</v>
      </c>
      <c r="J373" s="37" t="e">
        <v>#REF!</v>
      </c>
      <c r="K373" s="37" t="e">
        <v>#REF!</v>
      </c>
      <c r="L373" s="37" t="e">
        <v>#REF!</v>
      </c>
      <c r="M373" s="37" t="e">
        <v>#REF!</v>
      </c>
      <c r="N373" s="37" t="e">
        <v>#REF!</v>
      </c>
      <c r="O373" s="37" t="e">
        <v>#REF!</v>
      </c>
      <c r="P373" s="37" t="e">
        <v>#REF!</v>
      </c>
      <c r="Q373" s="37" t="e">
        <v>#REF!</v>
      </c>
      <c r="R373" s="37" t="e">
        <v>#REF!</v>
      </c>
      <c r="S373" s="37" t="e">
        <v>#REF!</v>
      </c>
      <c r="T373" s="37" t="e">
        <v>#REF!</v>
      </c>
      <c r="U373" s="37" t="e">
        <v>#REF!</v>
      </c>
      <c r="V373" s="37" t="e">
        <v>#REF!</v>
      </c>
      <c r="Y373" s="42" t="e">
        <f t="shared" si="28"/>
        <v>#VALUE!</v>
      </c>
      <c r="Z373" s="42" t="e">
        <v>#VALUE!</v>
      </c>
      <c r="AA373" s="42" t="e">
        <v>#VALUE!</v>
      </c>
      <c r="AB373" s="42" t="e">
        <v>#VALUE!</v>
      </c>
      <c r="AC373" s="42" t="e">
        <v>#VALUE!</v>
      </c>
      <c r="AD373" s="42" t="e">
        <v>#VALUE!</v>
      </c>
      <c r="AE373" s="50" t="e">
        <v>#VALUE!</v>
      </c>
      <c r="AF373" s="42" t="e">
        <v>#VALUE!</v>
      </c>
      <c r="AG373" s="42" t="e">
        <v>#VALUE!</v>
      </c>
      <c r="AH373" s="42" t="e">
        <v>#VALUE!</v>
      </c>
      <c r="AI373" s="42" t="e">
        <v>#VALUE!</v>
      </c>
      <c r="AJ373" s="42" t="e">
        <v>#VALUE!</v>
      </c>
      <c r="AK373" s="42" t="e">
        <v>#VALUE!</v>
      </c>
      <c r="AL373" s="42" t="e">
        <v>#VALUE!</v>
      </c>
      <c r="AM373" s="42" t="e">
        <v>#VALUE!</v>
      </c>
      <c r="AN373" s="42" t="e">
        <v>#VALUE!</v>
      </c>
      <c r="AP373" s="51" t="e">
        <f t="shared" si="29"/>
        <v>#VALUE!</v>
      </c>
      <c r="AQ373" s="42" t="e">
        <v>#VALUE!</v>
      </c>
      <c r="AR373" s="42" t="e">
        <v>#VALUE!</v>
      </c>
      <c r="AS373" s="42" t="e">
        <v>#VALUE!</v>
      </c>
      <c r="AT373" s="42" t="e">
        <v>#VALUE!</v>
      </c>
      <c r="AU373" s="42" t="e">
        <v>#VALUE!</v>
      </c>
      <c r="AV373" s="50" t="e">
        <v>#VALUE!</v>
      </c>
      <c r="AW373" s="42" t="e">
        <v>#VALUE!</v>
      </c>
      <c r="AX373" s="42" t="e">
        <v>#VALUE!</v>
      </c>
      <c r="AY373" s="42" t="e">
        <v>#VALUE!</v>
      </c>
      <c r="AZ373" s="42" t="e">
        <v>#VALUE!</v>
      </c>
      <c r="BA373" s="42" t="e">
        <v>#VALUE!</v>
      </c>
      <c r="BB373" s="42" t="e">
        <v>#VALUE!</v>
      </c>
      <c r="BC373" s="42" t="e">
        <v>#VALUE!</v>
      </c>
      <c r="BD373" s="42" t="e">
        <v>#VALUE!</v>
      </c>
      <c r="BE373" s="42" t="e">
        <v>#VALUE!</v>
      </c>
    </row>
    <row r="374" spans="1:57" ht="13.5" customHeight="1" x14ac:dyDescent="0.3">
      <c r="A374" s="94" t="s">
        <v>11</v>
      </c>
      <c r="B374" s="159" t="s">
        <v>272</v>
      </c>
      <c r="C374" s="95">
        <v>1</v>
      </c>
      <c r="D374" s="427" t="s">
        <v>390</v>
      </c>
      <c r="E374" s="38" t="s">
        <v>85</v>
      </c>
      <c r="F374" s="39" t="e">
        <f t="shared" si="27"/>
        <v>#REF!</v>
      </c>
      <c r="H374" s="37" t="e">
        <v>#REF!</v>
      </c>
      <c r="I374" s="37" t="e">
        <v>#REF!</v>
      </c>
      <c r="J374" s="37" t="e">
        <v>#REF!</v>
      </c>
      <c r="K374" s="37" t="e">
        <v>#REF!</v>
      </c>
      <c r="L374" s="37" t="e">
        <v>#REF!</v>
      </c>
      <c r="M374" s="37" t="e">
        <v>#REF!</v>
      </c>
      <c r="N374" s="37" t="e">
        <v>#REF!</v>
      </c>
      <c r="O374" s="37" t="e">
        <v>#REF!</v>
      </c>
      <c r="P374" s="37" t="e">
        <v>#REF!</v>
      </c>
      <c r="Q374" s="37" t="e">
        <v>#REF!</v>
      </c>
      <c r="R374" s="37" t="e">
        <v>#REF!</v>
      </c>
      <c r="S374" s="37" t="e">
        <v>#REF!</v>
      </c>
      <c r="T374" s="37" t="e">
        <v>#REF!</v>
      </c>
      <c r="U374" s="37" t="e">
        <v>#REF!</v>
      </c>
      <c r="V374" s="37" t="e">
        <v>#REF!</v>
      </c>
      <c r="Y374" s="42" t="e">
        <f t="shared" si="28"/>
        <v>#VALUE!</v>
      </c>
      <c r="Z374" s="42" t="e">
        <v>#VALUE!</v>
      </c>
      <c r="AA374" s="42" t="e">
        <v>#VALUE!</v>
      </c>
      <c r="AB374" s="42" t="e">
        <v>#VALUE!</v>
      </c>
      <c r="AC374" s="42" t="e">
        <v>#VALUE!</v>
      </c>
      <c r="AD374" s="42" t="e">
        <v>#VALUE!</v>
      </c>
      <c r="AE374" s="50" t="e">
        <v>#VALUE!</v>
      </c>
      <c r="AF374" s="42" t="e">
        <v>#VALUE!</v>
      </c>
      <c r="AG374" s="42" t="e">
        <v>#VALUE!</v>
      </c>
      <c r="AH374" s="42" t="e">
        <v>#VALUE!</v>
      </c>
      <c r="AI374" s="42" t="e">
        <v>#VALUE!</v>
      </c>
      <c r="AJ374" s="42" t="e">
        <v>#VALUE!</v>
      </c>
      <c r="AK374" s="42" t="e">
        <v>#VALUE!</v>
      </c>
      <c r="AL374" s="42" t="e">
        <v>#VALUE!</v>
      </c>
      <c r="AM374" s="42" t="e">
        <v>#VALUE!</v>
      </c>
      <c r="AN374" s="42" t="e">
        <v>#VALUE!</v>
      </c>
      <c r="AP374" s="51" t="e">
        <f t="shared" si="29"/>
        <v>#VALUE!</v>
      </c>
      <c r="AQ374" s="42" t="e">
        <v>#VALUE!</v>
      </c>
      <c r="AR374" s="42" t="e">
        <v>#VALUE!</v>
      </c>
      <c r="AS374" s="42" t="e">
        <v>#VALUE!</v>
      </c>
      <c r="AT374" s="42" t="e">
        <v>#VALUE!</v>
      </c>
      <c r="AU374" s="42" t="e">
        <v>#VALUE!</v>
      </c>
      <c r="AV374" s="50" t="e">
        <v>#VALUE!</v>
      </c>
      <c r="AW374" s="42" t="e">
        <v>#VALUE!</v>
      </c>
      <c r="AX374" s="42" t="e">
        <v>#VALUE!</v>
      </c>
      <c r="AY374" s="42" t="e">
        <v>#VALUE!</v>
      </c>
      <c r="AZ374" s="42" t="e">
        <v>#VALUE!</v>
      </c>
      <c r="BA374" s="42" t="e">
        <v>#VALUE!</v>
      </c>
      <c r="BB374" s="42" t="e">
        <v>#VALUE!</v>
      </c>
      <c r="BC374" s="42" t="e">
        <v>#VALUE!</v>
      </c>
      <c r="BD374" s="42" t="e">
        <v>#VALUE!</v>
      </c>
      <c r="BE374" s="42" t="e">
        <v>#VALUE!</v>
      </c>
    </row>
    <row r="375" spans="1:57" ht="13.5" customHeight="1" x14ac:dyDescent="0.3">
      <c r="A375" s="94" t="s">
        <v>11</v>
      </c>
      <c r="B375" s="159" t="s">
        <v>272</v>
      </c>
      <c r="C375" s="95">
        <v>2</v>
      </c>
      <c r="D375" s="427" t="s">
        <v>391</v>
      </c>
      <c r="E375" s="38" t="s">
        <v>85</v>
      </c>
      <c r="F375" s="39" t="e">
        <f t="shared" si="27"/>
        <v>#REF!</v>
      </c>
      <c r="H375" s="37" t="e">
        <v>#REF!</v>
      </c>
      <c r="I375" s="37" t="e">
        <v>#REF!</v>
      </c>
      <c r="J375" s="37" t="e">
        <v>#REF!</v>
      </c>
      <c r="K375" s="37" t="e">
        <v>#REF!</v>
      </c>
      <c r="L375" s="37" t="e">
        <v>#REF!</v>
      </c>
      <c r="M375" s="37" t="e">
        <v>#REF!</v>
      </c>
      <c r="N375" s="37" t="e">
        <v>#REF!</v>
      </c>
      <c r="O375" s="37" t="e">
        <v>#REF!</v>
      </c>
      <c r="P375" s="37" t="e">
        <v>#REF!</v>
      </c>
      <c r="Q375" s="37" t="e">
        <v>#REF!</v>
      </c>
      <c r="R375" s="37" t="e">
        <v>#REF!</v>
      </c>
      <c r="S375" s="37" t="e">
        <v>#REF!</v>
      </c>
      <c r="T375" s="37" t="e">
        <v>#REF!</v>
      </c>
      <c r="U375" s="37" t="e">
        <v>#REF!</v>
      </c>
      <c r="V375" s="37" t="e">
        <v>#REF!</v>
      </c>
      <c r="Y375" s="42" t="e">
        <f t="shared" si="28"/>
        <v>#VALUE!</v>
      </c>
      <c r="Z375" s="42" t="e">
        <v>#VALUE!</v>
      </c>
      <c r="AA375" s="42" t="e">
        <v>#VALUE!</v>
      </c>
      <c r="AB375" s="42" t="e">
        <v>#VALUE!</v>
      </c>
      <c r="AC375" s="42" t="e">
        <v>#VALUE!</v>
      </c>
      <c r="AD375" s="42" t="e">
        <v>#VALUE!</v>
      </c>
      <c r="AE375" s="50" t="e">
        <v>#VALUE!</v>
      </c>
      <c r="AF375" s="42" t="e">
        <v>#VALUE!</v>
      </c>
      <c r="AG375" s="42" t="e">
        <v>#VALUE!</v>
      </c>
      <c r="AH375" s="42" t="e">
        <v>#VALUE!</v>
      </c>
      <c r="AI375" s="42" t="e">
        <v>#VALUE!</v>
      </c>
      <c r="AJ375" s="42" t="e">
        <v>#VALUE!</v>
      </c>
      <c r="AK375" s="42" t="e">
        <v>#VALUE!</v>
      </c>
      <c r="AL375" s="42" t="e">
        <v>#VALUE!</v>
      </c>
      <c r="AM375" s="42" t="e">
        <v>#VALUE!</v>
      </c>
      <c r="AN375" s="42" t="e">
        <v>#VALUE!</v>
      </c>
      <c r="AP375" s="51" t="e">
        <f t="shared" si="29"/>
        <v>#VALUE!</v>
      </c>
      <c r="AQ375" s="42" t="e">
        <v>#VALUE!</v>
      </c>
      <c r="AR375" s="42" t="e">
        <v>#VALUE!</v>
      </c>
      <c r="AS375" s="42" t="e">
        <v>#VALUE!</v>
      </c>
      <c r="AT375" s="42" t="e">
        <v>#VALUE!</v>
      </c>
      <c r="AU375" s="42" t="e">
        <v>#VALUE!</v>
      </c>
      <c r="AV375" s="50" t="e">
        <v>#VALUE!</v>
      </c>
      <c r="AW375" s="42" t="e">
        <v>#VALUE!</v>
      </c>
      <c r="AX375" s="42" t="e">
        <v>#VALUE!</v>
      </c>
      <c r="AY375" s="42" t="e">
        <v>#VALUE!</v>
      </c>
      <c r="AZ375" s="42" t="e">
        <v>#VALUE!</v>
      </c>
      <c r="BA375" s="42" t="e">
        <v>#VALUE!</v>
      </c>
      <c r="BB375" s="42" t="e">
        <v>#VALUE!</v>
      </c>
      <c r="BC375" s="42" t="e">
        <v>#VALUE!</v>
      </c>
      <c r="BD375" s="42" t="e">
        <v>#VALUE!</v>
      </c>
      <c r="BE375" s="42" t="e">
        <v>#VALUE!</v>
      </c>
    </row>
    <row r="376" spans="1:57" ht="13.5" customHeight="1" x14ac:dyDescent="0.3">
      <c r="A376" s="94" t="s">
        <v>11</v>
      </c>
      <c r="B376" s="159" t="s">
        <v>272</v>
      </c>
      <c r="C376" s="95">
        <v>3</v>
      </c>
      <c r="D376" s="427" t="s">
        <v>392</v>
      </c>
      <c r="E376" s="38" t="s">
        <v>85</v>
      </c>
      <c r="F376" s="39" t="e">
        <f t="shared" si="27"/>
        <v>#REF!</v>
      </c>
      <c r="H376" s="37" t="e">
        <v>#REF!</v>
      </c>
      <c r="I376" s="37" t="e">
        <v>#REF!</v>
      </c>
      <c r="J376" s="37" t="e">
        <v>#REF!</v>
      </c>
      <c r="K376" s="37" t="e">
        <v>#REF!</v>
      </c>
      <c r="L376" s="37" t="e">
        <v>#REF!</v>
      </c>
      <c r="M376" s="37" t="e">
        <v>#REF!</v>
      </c>
      <c r="N376" s="37" t="e">
        <v>#REF!</v>
      </c>
      <c r="O376" s="37" t="e">
        <v>#REF!</v>
      </c>
      <c r="P376" s="37" t="e">
        <v>#REF!</v>
      </c>
      <c r="Q376" s="37" t="e">
        <v>#REF!</v>
      </c>
      <c r="R376" s="37" t="e">
        <v>#REF!</v>
      </c>
      <c r="S376" s="37" t="e">
        <v>#REF!</v>
      </c>
      <c r="T376" s="37" t="e">
        <v>#REF!</v>
      </c>
      <c r="U376" s="37" t="e">
        <v>#REF!</v>
      </c>
      <c r="V376" s="37" t="e">
        <v>#REF!</v>
      </c>
      <c r="Y376" s="42" t="e">
        <f t="shared" si="28"/>
        <v>#VALUE!</v>
      </c>
      <c r="Z376" s="42" t="e">
        <v>#VALUE!</v>
      </c>
      <c r="AA376" s="42" t="e">
        <v>#VALUE!</v>
      </c>
      <c r="AB376" s="42" t="e">
        <v>#VALUE!</v>
      </c>
      <c r="AC376" s="42" t="e">
        <v>#VALUE!</v>
      </c>
      <c r="AD376" s="42" t="e">
        <v>#VALUE!</v>
      </c>
      <c r="AE376" s="50" t="e">
        <v>#VALUE!</v>
      </c>
      <c r="AF376" s="42" t="e">
        <v>#VALUE!</v>
      </c>
      <c r="AG376" s="42" t="e">
        <v>#VALUE!</v>
      </c>
      <c r="AH376" s="42" t="e">
        <v>#VALUE!</v>
      </c>
      <c r="AI376" s="42" t="e">
        <v>#VALUE!</v>
      </c>
      <c r="AJ376" s="42" t="e">
        <v>#VALUE!</v>
      </c>
      <c r="AK376" s="42" t="e">
        <v>#VALUE!</v>
      </c>
      <c r="AL376" s="42" t="e">
        <v>#VALUE!</v>
      </c>
      <c r="AM376" s="42" t="e">
        <v>#VALUE!</v>
      </c>
      <c r="AN376" s="42" t="e">
        <v>#VALUE!</v>
      </c>
      <c r="AP376" s="51" t="e">
        <f t="shared" si="29"/>
        <v>#VALUE!</v>
      </c>
      <c r="AQ376" s="42" t="e">
        <v>#VALUE!</v>
      </c>
      <c r="AR376" s="42" t="e">
        <v>#VALUE!</v>
      </c>
      <c r="AS376" s="42" t="e">
        <v>#VALUE!</v>
      </c>
      <c r="AT376" s="42" t="e">
        <v>#VALUE!</v>
      </c>
      <c r="AU376" s="42" t="e">
        <v>#VALUE!</v>
      </c>
      <c r="AV376" s="50" t="e">
        <v>#VALUE!</v>
      </c>
      <c r="AW376" s="42" t="e">
        <v>#VALUE!</v>
      </c>
      <c r="AX376" s="42" t="e">
        <v>#VALUE!</v>
      </c>
      <c r="AY376" s="42" t="e">
        <v>#VALUE!</v>
      </c>
      <c r="AZ376" s="42" t="e">
        <v>#VALUE!</v>
      </c>
      <c r="BA376" s="42" t="e">
        <v>#VALUE!</v>
      </c>
      <c r="BB376" s="42" t="e">
        <v>#VALUE!</v>
      </c>
      <c r="BC376" s="42" t="e">
        <v>#VALUE!</v>
      </c>
      <c r="BD376" s="42" t="e">
        <v>#VALUE!</v>
      </c>
      <c r="BE376" s="42" t="e">
        <v>#VALUE!</v>
      </c>
    </row>
    <row r="377" spans="1:57" ht="13.5" customHeight="1" x14ac:dyDescent="0.3">
      <c r="A377" s="94" t="s">
        <v>11</v>
      </c>
      <c r="B377" s="159" t="s">
        <v>272</v>
      </c>
      <c r="C377" s="95">
        <v>4</v>
      </c>
      <c r="D377" s="168"/>
      <c r="E377" s="38" t="s">
        <v>85</v>
      </c>
      <c r="F377" s="39" t="e">
        <f t="shared" si="27"/>
        <v>#REF!</v>
      </c>
      <c r="H377" s="37" t="e">
        <v>#REF!</v>
      </c>
      <c r="I377" s="37" t="e">
        <v>#REF!</v>
      </c>
      <c r="J377" s="37" t="e">
        <v>#REF!</v>
      </c>
      <c r="K377" s="37" t="e">
        <v>#REF!</v>
      </c>
      <c r="L377" s="37" t="e">
        <v>#REF!</v>
      </c>
      <c r="M377" s="37" t="e">
        <v>#REF!</v>
      </c>
      <c r="N377" s="37" t="e">
        <v>#REF!</v>
      </c>
      <c r="O377" s="37" t="e">
        <v>#REF!</v>
      </c>
      <c r="P377" s="37" t="e">
        <v>#REF!</v>
      </c>
      <c r="Q377" s="37" t="e">
        <v>#REF!</v>
      </c>
      <c r="R377" s="37" t="e">
        <v>#REF!</v>
      </c>
      <c r="S377" s="37" t="e">
        <v>#REF!</v>
      </c>
      <c r="T377" s="37" t="e">
        <v>#REF!</v>
      </c>
      <c r="U377" s="37" t="e">
        <v>#REF!</v>
      </c>
      <c r="V377" s="37" t="e">
        <v>#REF!</v>
      </c>
      <c r="Y377" s="42" t="e">
        <f t="shared" si="28"/>
        <v>#VALUE!</v>
      </c>
      <c r="Z377" s="42" t="e">
        <v>#VALUE!</v>
      </c>
      <c r="AA377" s="42" t="e">
        <v>#VALUE!</v>
      </c>
      <c r="AB377" s="42" t="e">
        <v>#VALUE!</v>
      </c>
      <c r="AC377" s="42" t="e">
        <v>#VALUE!</v>
      </c>
      <c r="AD377" s="42" t="e">
        <v>#VALUE!</v>
      </c>
      <c r="AE377" s="50" t="e">
        <v>#VALUE!</v>
      </c>
      <c r="AF377" s="42" t="e">
        <v>#VALUE!</v>
      </c>
      <c r="AG377" s="42" t="e">
        <v>#VALUE!</v>
      </c>
      <c r="AH377" s="42" t="e">
        <v>#VALUE!</v>
      </c>
      <c r="AI377" s="42" t="e">
        <v>#VALUE!</v>
      </c>
      <c r="AJ377" s="42" t="e">
        <v>#VALUE!</v>
      </c>
      <c r="AK377" s="42" t="e">
        <v>#VALUE!</v>
      </c>
      <c r="AL377" s="42" t="e">
        <v>#VALUE!</v>
      </c>
      <c r="AM377" s="42" t="e">
        <v>#VALUE!</v>
      </c>
      <c r="AN377" s="42" t="e">
        <v>#VALUE!</v>
      </c>
      <c r="AP377" s="51" t="e">
        <f t="shared" si="29"/>
        <v>#VALUE!</v>
      </c>
      <c r="AQ377" s="42" t="e">
        <v>#VALUE!</v>
      </c>
      <c r="AR377" s="42" t="e">
        <v>#VALUE!</v>
      </c>
      <c r="AS377" s="42" t="e">
        <v>#VALUE!</v>
      </c>
      <c r="AT377" s="42" t="e">
        <v>#VALUE!</v>
      </c>
      <c r="AU377" s="42" t="e">
        <v>#VALUE!</v>
      </c>
      <c r="AV377" s="50" t="e">
        <v>#VALUE!</v>
      </c>
      <c r="AW377" s="42" t="e">
        <v>#VALUE!</v>
      </c>
      <c r="AX377" s="42" t="e">
        <v>#VALUE!</v>
      </c>
      <c r="AY377" s="42" t="e">
        <v>#VALUE!</v>
      </c>
      <c r="AZ377" s="42" t="e">
        <v>#VALUE!</v>
      </c>
      <c r="BA377" s="42" t="e">
        <v>#VALUE!</v>
      </c>
      <c r="BB377" s="42" t="e">
        <v>#VALUE!</v>
      </c>
      <c r="BC377" s="42" t="e">
        <v>#VALUE!</v>
      </c>
      <c r="BD377" s="42" t="e">
        <v>#VALUE!</v>
      </c>
      <c r="BE377" s="42" t="e">
        <v>#VALUE!</v>
      </c>
    </row>
    <row r="378" spans="1:57" ht="13.5" customHeight="1" x14ac:dyDescent="0.3">
      <c r="A378" s="94" t="s">
        <v>11</v>
      </c>
      <c r="B378" s="159" t="s">
        <v>272</v>
      </c>
      <c r="C378" s="95">
        <v>5</v>
      </c>
      <c r="D378" s="160"/>
      <c r="E378" s="38" t="s">
        <v>85</v>
      </c>
      <c r="F378" s="39" t="e">
        <f t="shared" si="27"/>
        <v>#REF!</v>
      </c>
      <c r="H378" s="37" t="e">
        <v>#REF!</v>
      </c>
      <c r="I378" s="37" t="e">
        <v>#REF!</v>
      </c>
      <c r="J378" s="37" t="e">
        <v>#REF!</v>
      </c>
      <c r="K378" s="37" t="e">
        <v>#REF!</v>
      </c>
      <c r="L378" s="37" t="e">
        <v>#REF!</v>
      </c>
      <c r="M378" s="37" t="e">
        <v>#REF!</v>
      </c>
      <c r="N378" s="37" t="e">
        <v>#REF!</v>
      </c>
      <c r="O378" s="37" t="e">
        <v>#REF!</v>
      </c>
      <c r="P378" s="37" t="e">
        <v>#REF!</v>
      </c>
      <c r="Q378" s="37" t="e">
        <v>#REF!</v>
      </c>
      <c r="R378" s="37" t="e">
        <v>#REF!</v>
      </c>
      <c r="S378" s="37" t="e">
        <v>#REF!</v>
      </c>
      <c r="T378" s="37" t="e">
        <v>#REF!</v>
      </c>
      <c r="U378" s="37" t="e">
        <v>#REF!</v>
      </c>
      <c r="V378" s="37" t="e">
        <v>#REF!</v>
      </c>
      <c r="Y378" s="42" t="e">
        <f t="shared" si="28"/>
        <v>#VALUE!</v>
      </c>
      <c r="Z378" s="42" t="e">
        <v>#VALUE!</v>
      </c>
      <c r="AA378" s="42" t="e">
        <v>#VALUE!</v>
      </c>
      <c r="AB378" s="42" t="e">
        <v>#VALUE!</v>
      </c>
      <c r="AC378" s="42" t="e">
        <v>#VALUE!</v>
      </c>
      <c r="AD378" s="42" t="e">
        <v>#VALUE!</v>
      </c>
      <c r="AE378" s="50" t="e">
        <v>#VALUE!</v>
      </c>
      <c r="AF378" s="42" t="e">
        <v>#VALUE!</v>
      </c>
      <c r="AG378" s="42" t="e">
        <v>#VALUE!</v>
      </c>
      <c r="AH378" s="42" t="e">
        <v>#VALUE!</v>
      </c>
      <c r="AI378" s="42" t="e">
        <v>#VALUE!</v>
      </c>
      <c r="AJ378" s="42" t="e">
        <v>#VALUE!</v>
      </c>
      <c r="AK378" s="42" t="e">
        <v>#VALUE!</v>
      </c>
      <c r="AL378" s="42" t="e">
        <v>#VALUE!</v>
      </c>
      <c r="AM378" s="42" t="e">
        <v>#VALUE!</v>
      </c>
      <c r="AN378" s="42" t="e">
        <v>#VALUE!</v>
      </c>
      <c r="AP378" s="51" t="e">
        <f t="shared" si="29"/>
        <v>#VALUE!</v>
      </c>
      <c r="AQ378" s="42" t="e">
        <v>#VALUE!</v>
      </c>
      <c r="AR378" s="42" t="e">
        <v>#VALUE!</v>
      </c>
      <c r="AS378" s="42" t="e">
        <v>#VALUE!</v>
      </c>
      <c r="AT378" s="42" t="e">
        <v>#VALUE!</v>
      </c>
      <c r="AU378" s="42" t="e">
        <v>#VALUE!</v>
      </c>
      <c r="AV378" s="50" t="e">
        <v>#VALUE!</v>
      </c>
      <c r="AW378" s="42" t="e">
        <v>#VALUE!</v>
      </c>
      <c r="AX378" s="42" t="e">
        <v>#VALUE!</v>
      </c>
      <c r="AY378" s="42" t="e">
        <v>#VALUE!</v>
      </c>
      <c r="AZ378" s="42" t="e">
        <v>#VALUE!</v>
      </c>
      <c r="BA378" s="42" t="e">
        <v>#VALUE!</v>
      </c>
      <c r="BB378" s="42" t="e">
        <v>#VALUE!</v>
      </c>
      <c r="BC378" s="42" t="e">
        <v>#VALUE!</v>
      </c>
      <c r="BD378" s="42" t="e">
        <v>#VALUE!</v>
      </c>
      <c r="BE378" s="42" t="e">
        <v>#VALUE!</v>
      </c>
    </row>
    <row r="379" spans="1:57" ht="13.5" customHeight="1" x14ac:dyDescent="0.3">
      <c r="A379" s="94" t="s">
        <v>11</v>
      </c>
      <c r="B379" s="159" t="s">
        <v>272</v>
      </c>
      <c r="C379" s="95">
        <v>6</v>
      </c>
      <c r="D379" s="160"/>
      <c r="E379" s="38" t="s">
        <v>85</v>
      </c>
      <c r="F379" s="39" t="e">
        <f t="shared" si="27"/>
        <v>#REF!</v>
      </c>
      <c r="H379" s="37" t="e">
        <v>#REF!</v>
      </c>
      <c r="I379" s="37" t="e">
        <v>#REF!</v>
      </c>
      <c r="J379" s="37" t="e">
        <v>#REF!</v>
      </c>
      <c r="K379" s="37" t="e">
        <v>#REF!</v>
      </c>
      <c r="L379" s="37" t="e">
        <v>#REF!</v>
      </c>
      <c r="M379" s="37" t="e">
        <v>#REF!</v>
      </c>
      <c r="N379" s="37" t="e">
        <v>#REF!</v>
      </c>
      <c r="O379" s="37" t="e">
        <v>#REF!</v>
      </c>
      <c r="P379" s="37" t="e">
        <v>#REF!</v>
      </c>
      <c r="Q379" s="37" t="e">
        <v>#REF!</v>
      </c>
      <c r="R379" s="37" t="e">
        <v>#REF!</v>
      </c>
      <c r="S379" s="37" t="e">
        <v>#REF!</v>
      </c>
      <c r="T379" s="37" t="e">
        <v>#REF!</v>
      </c>
      <c r="U379" s="37" t="e">
        <v>#REF!</v>
      </c>
      <c r="V379" s="37" t="e">
        <v>#REF!</v>
      </c>
      <c r="Y379" s="42" t="e">
        <f t="shared" si="28"/>
        <v>#VALUE!</v>
      </c>
      <c r="Z379" s="42" t="e">
        <v>#VALUE!</v>
      </c>
      <c r="AA379" s="42" t="e">
        <v>#VALUE!</v>
      </c>
      <c r="AB379" s="42" t="e">
        <v>#VALUE!</v>
      </c>
      <c r="AC379" s="42" t="e">
        <v>#VALUE!</v>
      </c>
      <c r="AD379" s="42" t="e">
        <v>#VALUE!</v>
      </c>
      <c r="AE379" s="50" t="e">
        <v>#VALUE!</v>
      </c>
      <c r="AF379" s="42" t="e">
        <v>#VALUE!</v>
      </c>
      <c r="AG379" s="42" t="e">
        <v>#VALUE!</v>
      </c>
      <c r="AH379" s="42" t="e">
        <v>#VALUE!</v>
      </c>
      <c r="AI379" s="42" t="e">
        <v>#VALUE!</v>
      </c>
      <c r="AJ379" s="42" t="e">
        <v>#VALUE!</v>
      </c>
      <c r="AK379" s="42" t="e">
        <v>#VALUE!</v>
      </c>
      <c r="AL379" s="42" t="e">
        <v>#VALUE!</v>
      </c>
      <c r="AM379" s="42" t="e">
        <v>#VALUE!</v>
      </c>
      <c r="AN379" s="42" t="e">
        <v>#VALUE!</v>
      </c>
      <c r="AP379" s="51" t="e">
        <f t="shared" si="29"/>
        <v>#VALUE!</v>
      </c>
      <c r="AQ379" s="42" t="e">
        <v>#VALUE!</v>
      </c>
      <c r="AR379" s="42" t="e">
        <v>#VALUE!</v>
      </c>
      <c r="AS379" s="42" t="e">
        <v>#VALUE!</v>
      </c>
      <c r="AT379" s="42" t="e">
        <v>#VALUE!</v>
      </c>
      <c r="AU379" s="42" t="e">
        <v>#VALUE!</v>
      </c>
      <c r="AV379" s="50" t="e">
        <v>#VALUE!</v>
      </c>
      <c r="AW379" s="42" t="e">
        <v>#VALUE!</v>
      </c>
      <c r="AX379" s="42" t="e">
        <v>#VALUE!</v>
      </c>
      <c r="AY379" s="42" t="e">
        <v>#VALUE!</v>
      </c>
      <c r="AZ379" s="42" t="e">
        <v>#VALUE!</v>
      </c>
      <c r="BA379" s="42" t="e">
        <v>#VALUE!</v>
      </c>
      <c r="BB379" s="42" t="e">
        <v>#VALUE!</v>
      </c>
      <c r="BC379" s="42" t="e">
        <v>#VALUE!</v>
      </c>
      <c r="BD379" s="42" t="e">
        <v>#VALUE!</v>
      </c>
      <c r="BE379" s="42" t="e">
        <v>#VALUE!</v>
      </c>
    </row>
    <row r="380" spans="1:57" ht="13.5" customHeight="1" x14ac:dyDescent="0.3">
      <c r="A380" s="94" t="s">
        <v>11</v>
      </c>
      <c r="B380" s="159" t="s">
        <v>272</v>
      </c>
      <c r="C380" s="95">
        <v>7</v>
      </c>
      <c r="D380" s="160"/>
      <c r="E380" s="38" t="s">
        <v>85</v>
      </c>
      <c r="F380" s="39" t="e">
        <f t="shared" si="27"/>
        <v>#REF!</v>
      </c>
      <c r="H380" s="37" t="e">
        <v>#REF!</v>
      </c>
      <c r="I380" s="37" t="e">
        <v>#REF!</v>
      </c>
      <c r="J380" s="37" t="e">
        <v>#REF!</v>
      </c>
      <c r="K380" s="37" t="e">
        <v>#REF!</v>
      </c>
      <c r="L380" s="37" t="e">
        <v>#REF!</v>
      </c>
      <c r="M380" s="37" t="e">
        <v>#REF!</v>
      </c>
      <c r="N380" s="37" t="e">
        <v>#REF!</v>
      </c>
      <c r="O380" s="37" t="e">
        <v>#REF!</v>
      </c>
      <c r="P380" s="37" t="e">
        <v>#REF!</v>
      </c>
      <c r="Q380" s="37" t="e">
        <v>#REF!</v>
      </c>
      <c r="R380" s="37" t="e">
        <v>#REF!</v>
      </c>
      <c r="S380" s="37" t="e">
        <v>#REF!</v>
      </c>
      <c r="T380" s="37" t="e">
        <v>#REF!</v>
      </c>
      <c r="U380" s="37" t="e">
        <v>#REF!</v>
      </c>
      <c r="V380" s="37" t="e">
        <v>#REF!</v>
      </c>
      <c r="Y380" s="42" t="e">
        <f t="shared" si="28"/>
        <v>#VALUE!</v>
      </c>
      <c r="Z380" s="42" t="e">
        <v>#VALUE!</v>
      </c>
      <c r="AA380" s="42" t="e">
        <v>#VALUE!</v>
      </c>
      <c r="AB380" s="42" t="e">
        <v>#VALUE!</v>
      </c>
      <c r="AC380" s="42" t="e">
        <v>#VALUE!</v>
      </c>
      <c r="AD380" s="42" t="e">
        <v>#VALUE!</v>
      </c>
      <c r="AE380" s="50" t="e">
        <v>#VALUE!</v>
      </c>
      <c r="AF380" s="42" t="e">
        <v>#VALUE!</v>
      </c>
      <c r="AG380" s="42" t="e">
        <v>#VALUE!</v>
      </c>
      <c r="AH380" s="42" t="e">
        <v>#VALUE!</v>
      </c>
      <c r="AI380" s="42" t="e">
        <v>#VALUE!</v>
      </c>
      <c r="AJ380" s="42" t="e">
        <v>#VALUE!</v>
      </c>
      <c r="AK380" s="42" t="e">
        <v>#VALUE!</v>
      </c>
      <c r="AL380" s="42" t="e">
        <v>#VALUE!</v>
      </c>
      <c r="AM380" s="42" t="e">
        <v>#VALUE!</v>
      </c>
      <c r="AN380" s="42" t="e">
        <v>#VALUE!</v>
      </c>
      <c r="AP380" s="51" t="e">
        <f t="shared" si="29"/>
        <v>#VALUE!</v>
      </c>
      <c r="AQ380" s="42" t="e">
        <v>#VALUE!</v>
      </c>
      <c r="AR380" s="42" t="e">
        <v>#VALUE!</v>
      </c>
      <c r="AS380" s="42" t="e">
        <v>#VALUE!</v>
      </c>
      <c r="AT380" s="42" t="e">
        <v>#VALUE!</v>
      </c>
      <c r="AU380" s="42" t="e">
        <v>#VALUE!</v>
      </c>
      <c r="AV380" s="50" t="e">
        <v>#VALUE!</v>
      </c>
      <c r="AW380" s="42" t="e">
        <v>#VALUE!</v>
      </c>
      <c r="AX380" s="42" t="e">
        <v>#VALUE!</v>
      </c>
      <c r="AY380" s="42" t="e">
        <v>#VALUE!</v>
      </c>
      <c r="AZ380" s="42" t="e">
        <v>#VALUE!</v>
      </c>
      <c r="BA380" s="42" t="e">
        <v>#VALUE!</v>
      </c>
      <c r="BB380" s="42" t="e">
        <v>#VALUE!</v>
      </c>
      <c r="BC380" s="42" t="e">
        <v>#VALUE!</v>
      </c>
      <c r="BD380" s="42" t="e">
        <v>#VALUE!</v>
      </c>
      <c r="BE380" s="42" t="e">
        <v>#VALUE!</v>
      </c>
    </row>
    <row r="381" spans="1:57" ht="13.5" customHeight="1" x14ac:dyDescent="0.3">
      <c r="A381" s="94" t="s">
        <v>11</v>
      </c>
      <c r="B381" s="159" t="s">
        <v>272</v>
      </c>
      <c r="C381" s="95">
        <v>8</v>
      </c>
      <c r="D381" s="160"/>
      <c r="E381" s="38" t="s">
        <v>85</v>
      </c>
      <c r="F381" s="39" t="e">
        <f t="shared" si="27"/>
        <v>#REF!</v>
      </c>
      <c r="H381" s="37" t="e">
        <v>#REF!</v>
      </c>
      <c r="I381" s="37" t="e">
        <v>#REF!</v>
      </c>
      <c r="J381" s="37" t="e">
        <v>#REF!</v>
      </c>
      <c r="K381" s="37" t="e">
        <v>#REF!</v>
      </c>
      <c r="L381" s="37" t="e">
        <v>#REF!</v>
      </c>
      <c r="M381" s="37" t="e">
        <v>#REF!</v>
      </c>
      <c r="N381" s="37" t="e">
        <v>#REF!</v>
      </c>
      <c r="O381" s="37" t="e">
        <v>#REF!</v>
      </c>
      <c r="P381" s="37" t="e">
        <v>#REF!</v>
      </c>
      <c r="Q381" s="37" t="e">
        <v>#REF!</v>
      </c>
      <c r="R381" s="37" t="e">
        <v>#REF!</v>
      </c>
      <c r="S381" s="37" t="e">
        <v>#REF!</v>
      </c>
      <c r="T381" s="37" t="e">
        <v>#REF!</v>
      </c>
      <c r="U381" s="37" t="e">
        <v>#REF!</v>
      </c>
      <c r="V381" s="37" t="e">
        <v>#REF!</v>
      </c>
      <c r="Y381" s="42" t="e">
        <f t="shared" si="28"/>
        <v>#VALUE!</v>
      </c>
      <c r="Z381" s="42" t="e">
        <v>#VALUE!</v>
      </c>
      <c r="AA381" s="42" t="e">
        <v>#VALUE!</v>
      </c>
      <c r="AB381" s="42" t="e">
        <v>#VALUE!</v>
      </c>
      <c r="AC381" s="42" t="e">
        <v>#VALUE!</v>
      </c>
      <c r="AD381" s="42" t="e">
        <v>#VALUE!</v>
      </c>
      <c r="AE381" s="50" t="e">
        <v>#VALUE!</v>
      </c>
      <c r="AF381" s="42" t="e">
        <v>#VALUE!</v>
      </c>
      <c r="AG381" s="42" t="e">
        <v>#VALUE!</v>
      </c>
      <c r="AH381" s="42" t="e">
        <v>#VALUE!</v>
      </c>
      <c r="AI381" s="42" t="e">
        <v>#VALUE!</v>
      </c>
      <c r="AJ381" s="42" t="e">
        <v>#VALUE!</v>
      </c>
      <c r="AK381" s="42" t="e">
        <v>#VALUE!</v>
      </c>
      <c r="AL381" s="42" t="e">
        <v>#VALUE!</v>
      </c>
      <c r="AM381" s="42" t="e">
        <v>#VALUE!</v>
      </c>
      <c r="AN381" s="42" t="e">
        <v>#VALUE!</v>
      </c>
      <c r="AP381" s="51" t="e">
        <f t="shared" si="29"/>
        <v>#VALUE!</v>
      </c>
      <c r="AQ381" s="42" t="e">
        <v>#VALUE!</v>
      </c>
      <c r="AR381" s="42" t="e">
        <v>#VALUE!</v>
      </c>
      <c r="AS381" s="42" t="e">
        <v>#VALUE!</v>
      </c>
      <c r="AT381" s="42" t="e">
        <v>#VALUE!</v>
      </c>
      <c r="AU381" s="42" t="e">
        <v>#VALUE!</v>
      </c>
      <c r="AV381" s="50" t="e">
        <v>#VALUE!</v>
      </c>
      <c r="AW381" s="42" t="e">
        <v>#VALUE!</v>
      </c>
      <c r="AX381" s="42" t="e">
        <v>#VALUE!</v>
      </c>
      <c r="AY381" s="42" t="e">
        <v>#VALUE!</v>
      </c>
      <c r="AZ381" s="42" t="e">
        <v>#VALUE!</v>
      </c>
      <c r="BA381" s="42" t="e">
        <v>#VALUE!</v>
      </c>
      <c r="BB381" s="42" t="e">
        <v>#VALUE!</v>
      </c>
      <c r="BC381" s="42" t="e">
        <v>#VALUE!</v>
      </c>
      <c r="BD381" s="42" t="e">
        <v>#VALUE!</v>
      </c>
      <c r="BE381" s="42" t="e">
        <v>#VALUE!</v>
      </c>
    </row>
    <row r="382" spans="1:57" ht="13.5" customHeight="1" x14ac:dyDescent="0.3">
      <c r="A382" s="94" t="s">
        <v>11</v>
      </c>
      <c r="B382" s="159" t="s">
        <v>272</v>
      </c>
      <c r="C382" s="95">
        <v>9</v>
      </c>
      <c r="D382" s="160"/>
      <c r="E382" s="38" t="s">
        <v>85</v>
      </c>
      <c r="F382" s="39" t="e">
        <f t="shared" si="27"/>
        <v>#REF!</v>
      </c>
      <c r="H382" s="37" t="e">
        <v>#REF!</v>
      </c>
      <c r="I382" s="37" t="e">
        <v>#REF!</v>
      </c>
      <c r="J382" s="37" t="e">
        <v>#REF!</v>
      </c>
      <c r="K382" s="37" t="e">
        <v>#REF!</v>
      </c>
      <c r="L382" s="37" t="e">
        <v>#REF!</v>
      </c>
      <c r="M382" s="37" t="e">
        <v>#REF!</v>
      </c>
      <c r="N382" s="37" t="e">
        <v>#REF!</v>
      </c>
      <c r="O382" s="37" t="e">
        <v>#REF!</v>
      </c>
      <c r="P382" s="37" t="e">
        <v>#REF!</v>
      </c>
      <c r="Q382" s="37" t="e">
        <v>#REF!</v>
      </c>
      <c r="R382" s="37" t="e">
        <v>#REF!</v>
      </c>
      <c r="S382" s="37" t="e">
        <v>#REF!</v>
      </c>
      <c r="T382" s="37" t="e">
        <v>#REF!</v>
      </c>
      <c r="U382" s="37" t="e">
        <v>#REF!</v>
      </c>
      <c r="V382" s="37" t="e">
        <v>#REF!</v>
      </c>
      <c r="Y382" s="42" t="e">
        <f t="shared" si="28"/>
        <v>#VALUE!</v>
      </c>
      <c r="Z382" s="42" t="e">
        <v>#VALUE!</v>
      </c>
      <c r="AA382" s="42" t="e">
        <v>#VALUE!</v>
      </c>
      <c r="AB382" s="42" t="e">
        <v>#VALUE!</v>
      </c>
      <c r="AC382" s="42" t="e">
        <v>#VALUE!</v>
      </c>
      <c r="AD382" s="42" t="e">
        <v>#VALUE!</v>
      </c>
      <c r="AE382" s="50" t="e">
        <v>#VALUE!</v>
      </c>
      <c r="AF382" s="42" t="e">
        <v>#VALUE!</v>
      </c>
      <c r="AG382" s="42" t="e">
        <v>#VALUE!</v>
      </c>
      <c r="AH382" s="42" t="e">
        <v>#VALUE!</v>
      </c>
      <c r="AI382" s="42" t="e">
        <v>#VALUE!</v>
      </c>
      <c r="AJ382" s="42" t="e">
        <v>#VALUE!</v>
      </c>
      <c r="AK382" s="42" t="e">
        <v>#VALUE!</v>
      </c>
      <c r="AL382" s="42" t="e">
        <v>#VALUE!</v>
      </c>
      <c r="AM382" s="42" t="e">
        <v>#VALUE!</v>
      </c>
      <c r="AN382" s="42" t="e">
        <v>#VALUE!</v>
      </c>
      <c r="AP382" s="51" t="e">
        <f t="shared" si="29"/>
        <v>#VALUE!</v>
      </c>
      <c r="AQ382" s="42" t="e">
        <v>#VALUE!</v>
      </c>
      <c r="AR382" s="42" t="e">
        <v>#VALUE!</v>
      </c>
      <c r="AS382" s="42" t="e">
        <v>#VALUE!</v>
      </c>
      <c r="AT382" s="42" t="e">
        <v>#VALUE!</v>
      </c>
      <c r="AU382" s="42" t="e">
        <v>#VALUE!</v>
      </c>
      <c r="AV382" s="50" t="e">
        <v>#VALUE!</v>
      </c>
      <c r="AW382" s="42" t="e">
        <v>#VALUE!</v>
      </c>
      <c r="AX382" s="42" t="e">
        <v>#VALUE!</v>
      </c>
      <c r="AY382" s="42" t="e">
        <v>#VALUE!</v>
      </c>
      <c r="AZ382" s="42" t="e">
        <v>#VALUE!</v>
      </c>
      <c r="BA382" s="42" t="e">
        <v>#VALUE!</v>
      </c>
      <c r="BB382" s="42" t="e">
        <v>#VALUE!</v>
      </c>
      <c r="BC382" s="42" t="e">
        <v>#VALUE!</v>
      </c>
      <c r="BD382" s="42" t="e">
        <v>#VALUE!</v>
      </c>
      <c r="BE382" s="42" t="e">
        <v>#VALUE!</v>
      </c>
    </row>
    <row r="383" spans="1:57" ht="13.5" customHeight="1" x14ac:dyDescent="0.3">
      <c r="A383" s="94" t="s">
        <v>11</v>
      </c>
      <c r="B383" s="159" t="s">
        <v>272</v>
      </c>
      <c r="C383" s="95">
        <v>10</v>
      </c>
      <c r="D383" s="160"/>
      <c r="E383" s="38" t="s">
        <v>85</v>
      </c>
      <c r="F383" s="39" t="e">
        <f t="shared" si="27"/>
        <v>#REF!</v>
      </c>
      <c r="H383" s="37" t="e">
        <v>#REF!</v>
      </c>
      <c r="I383" s="37" t="e">
        <v>#REF!</v>
      </c>
      <c r="J383" s="37" t="e">
        <v>#REF!</v>
      </c>
      <c r="K383" s="37" t="e">
        <v>#REF!</v>
      </c>
      <c r="L383" s="37" t="e">
        <v>#REF!</v>
      </c>
      <c r="M383" s="37" t="e">
        <v>#REF!</v>
      </c>
      <c r="N383" s="37" t="e">
        <v>#REF!</v>
      </c>
      <c r="O383" s="37" t="e">
        <v>#REF!</v>
      </c>
      <c r="P383" s="37" t="e">
        <v>#REF!</v>
      </c>
      <c r="Q383" s="37" t="e">
        <v>#REF!</v>
      </c>
      <c r="R383" s="37" t="e">
        <v>#REF!</v>
      </c>
      <c r="S383" s="37" t="e">
        <v>#REF!</v>
      </c>
      <c r="T383" s="37" t="e">
        <v>#REF!</v>
      </c>
      <c r="U383" s="37" t="e">
        <v>#REF!</v>
      </c>
      <c r="V383" s="37" t="e">
        <v>#REF!</v>
      </c>
      <c r="Y383" s="42" t="e">
        <f t="shared" si="28"/>
        <v>#VALUE!</v>
      </c>
      <c r="Z383" s="42" t="e">
        <v>#VALUE!</v>
      </c>
      <c r="AA383" s="42" t="e">
        <v>#VALUE!</v>
      </c>
      <c r="AB383" s="42" t="e">
        <v>#VALUE!</v>
      </c>
      <c r="AC383" s="42" t="e">
        <v>#VALUE!</v>
      </c>
      <c r="AD383" s="42" t="e">
        <v>#VALUE!</v>
      </c>
      <c r="AE383" s="50" t="e">
        <v>#VALUE!</v>
      </c>
      <c r="AF383" s="42" t="e">
        <v>#VALUE!</v>
      </c>
      <c r="AG383" s="42" t="e">
        <v>#VALUE!</v>
      </c>
      <c r="AH383" s="42" t="e">
        <v>#VALUE!</v>
      </c>
      <c r="AI383" s="42" t="e">
        <v>#VALUE!</v>
      </c>
      <c r="AJ383" s="42" t="e">
        <v>#VALUE!</v>
      </c>
      <c r="AK383" s="42" t="e">
        <v>#VALUE!</v>
      </c>
      <c r="AL383" s="42" t="e">
        <v>#VALUE!</v>
      </c>
      <c r="AM383" s="42" t="e">
        <v>#VALUE!</v>
      </c>
      <c r="AN383" s="42" t="e">
        <v>#VALUE!</v>
      </c>
      <c r="AP383" s="51" t="e">
        <f t="shared" si="29"/>
        <v>#VALUE!</v>
      </c>
      <c r="AQ383" s="42" t="e">
        <v>#VALUE!</v>
      </c>
      <c r="AR383" s="42" t="e">
        <v>#VALUE!</v>
      </c>
      <c r="AS383" s="42" t="e">
        <v>#VALUE!</v>
      </c>
      <c r="AT383" s="42" t="e">
        <v>#VALUE!</v>
      </c>
      <c r="AU383" s="42" t="e">
        <v>#VALUE!</v>
      </c>
      <c r="AV383" s="50" t="e">
        <v>#VALUE!</v>
      </c>
      <c r="AW383" s="42" t="e">
        <v>#VALUE!</v>
      </c>
      <c r="AX383" s="42" t="e">
        <v>#VALUE!</v>
      </c>
      <c r="AY383" s="42" t="e">
        <v>#VALUE!</v>
      </c>
      <c r="AZ383" s="42" t="e">
        <v>#VALUE!</v>
      </c>
      <c r="BA383" s="42" t="e">
        <v>#VALUE!</v>
      </c>
      <c r="BB383" s="42" t="e">
        <v>#VALUE!</v>
      </c>
      <c r="BC383" s="42" t="e">
        <v>#VALUE!</v>
      </c>
      <c r="BD383" s="42" t="e">
        <v>#VALUE!</v>
      </c>
      <c r="BE383" s="42" t="e">
        <v>#VALUE!</v>
      </c>
    </row>
    <row r="384" spans="1:57" ht="13.5" customHeight="1" x14ac:dyDescent="0.3">
      <c r="A384" s="94" t="s">
        <v>11</v>
      </c>
      <c r="B384" s="159" t="s">
        <v>272</v>
      </c>
      <c r="C384" s="95">
        <v>11</v>
      </c>
      <c r="E384" s="38" t="s">
        <v>85</v>
      </c>
      <c r="F384" s="39" t="e">
        <f t="shared" si="27"/>
        <v>#REF!</v>
      </c>
      <c r="H384" s="37" t="e">
        <v>#REF!</v>
      </c>
      <c r="I384" s="37" t="e">
        <v>#REF!</v>
      </c>
      <c r="J384" s="37" t="e">
        <v>#REF!</v>
      </c>
      <c r="K384" s="37" t="e">
        <v>#REF!</v>
      </c>
      <c r="L384" s="37" t="e">
        <v>#REF!</v>
      </c>
      <c r="M384" s="37" t="e">
        <v>#REF!</v>
      </c>
      <c r="N384" s="37" t="e">
        <v>#REF!</v>
      </c>
      <c r="O384" s="37" t="e">
        <v>#REF!</v>
      </c>
      <c r="P384" s="37" t="e">
        <v>#REF!</v>
      </c>
      <c r="Q384" s="37" t="e">
        <v>#REF!</v>
      </c>
      <c r="R384" s="37" t="e">
        <v>#REF!</v>
      </c>
      <c r="S384" s="37" t="e">
        <v>#REF!</v>
      </c>
      <c r="T384" s="37" t="e">
        <v>#REF!</v>
      </c>
      <c r="U384" s="37" t="e">
        <v>#REF!</v>
      </c>
      <c r="V384" s="37" t="e">
        <v>#REF!</v>
      </c>
      <c r="Y384" s="42" t="e">
        <f t="shared" si="28"/>
        <v>#VALUE!</v>
      </c>
      <c r="Z384" s="42" t="e">
        <v>#VALUE!</v>
      </c>
      <c r="AA384" s="42" t="e">
        <v>#VALUE!</v>
      </c>
      <c r="AB384" s="42" t="e">
        <v>#VALUE!</v>
      </c>
      <c r="AC384" s="42" t="e">
        <v>#VALUE!</v>
      </c>
      <c r="AD384" s="42" t="e">
        <v>#VALUE!</v>
      </c>
      <c r="AE384" s="50" t="e">
        <v>#VALUE!</v>
      </c>
      <c r="AF384" s="42" t="e">
        <v>#VALUE!</v>
      </c>
      <c r="AG384" s="42" t="e">
        <v>#VALUE!</v>
      </c>
      <c r="AH384" s="42" t="e">
        <v>#VALUE!</v>
      </c>
      <c r="AI384" s="42" t="e">
        <v>#VALUE!</v>
      </c>
      <c r="AJ384" s="42" t="e">
        <v>#VALUE!</v>
      </c>
      <c r="AK384" s="42" t="e">
        <v>#VALUE!</v>
      </c>
      <c r="AL384" s="42" t="e">
        <v>#VALUE!</v>
      </c>
      <c r="AM384" s="42" t="e">
        <v>#VALUE!</v>
      </c>
      <c r="AN384" s="42" t="e">
        <v>#VALUE!</v>
      </c>
      <c r="AP384" s="51" t="e">
        <f t="shared" si="29"/>
        <v>#VALUE!</v>
      </c>
      <c r="AQ384" s="42" t="e">
        <v>#VALUE!</v>
      </c>
      <c r="AR384" s="42" t="e">
        <v>#VALUE!</v>
      </c>
      <c r="AS384" s="42" t="e">
        <v>#VALUE!</v>
      </c>
      <c r="AT384" s="42" t="e">
        <v>#VALUE!</v>
      </c>
      <c r="AU384" s="42" t="e">
        <v>#VALUE!</v>
      </c>
      <c r="AV384" s="50" t="e">
        <v>#VALUE!</v>
      </c>
      <c r="AW384" s="42" t="e">
        <v>#VALUE!</v>
      </c>
      <c r="AX384" s="42" t="e">
        <v>#VALUE!</v>
      </c>
      <c r="AY384" s="42" t="e">
        <v>#VALUE!</v>
      </c>
      <c r="AZ384" s="42" t="e">
        <v>#VALUE!</v>
      </c>
      <c r="BA384" s="42" t="e">
        <v>#VALUE!</v>
      </c>
      <c r="BB384" s="42" t="e">
        <v>#VALUE!</v>
      </c>
      <c r="BC384" s="42" t="e">
        <v>#VALUE!</v>
      </c>
      <c r="BD384" s="42" t="e">
        <v>#VALUE!</v>
      </c>
      <c r="BE384" s="42" t="e">
        <v>#VALUE!</v>
      </c>
    </row>
    <row r="385" spans="1:57" ht="13.5" customHeight="1" x14ac:dyDescent="0.3">
      <c r="A385" s="94" t="s">
        <v>11</v>
      </c>
      <c r="B385" s="159" t="s">
        <v>272</v>
      </c>
      <c r="C385" s="95">
        <v>12</v>
      </c>
      <c r="D385" s="159"/>
      <c r="E385" s="38" t="s">
        <v>85</v>
      </c>
      <c r="F385" s="39" t="e">
        <f t="shared" si="27"/>
        <v>#REF!</v>
      </c>
      <c r="H385" s="37" t="e">
        <v>#REF!</v>
      </c>
      <c r="I385" s="37" t="e">
        <v>#REF!</v>
      </c>
      <c r="J385" s="37" t="e">
        <v>#REF!</v>
      </c>
      <c r="K385" s="37" t="e">
        <v>#REF!</v>
      </c>
      <c r="L385" s="37" t="e">
        <v>#REF!</v>
      </c>
      <c r="M385" s="37" t="e">
        <v>#REF!</v>
      </c>
      <c r="N385" s="37" t="e">
        <v>#REF!</v>
      </c>
      <c r="O385" s="37" t="e">
        <v>#REF!</v>
      </c>
      <c r="P385" s="37" t="e">
        <v>#REF!</v>
      </c>
      <c r="Q385" s="37" t="e">
        <v>#REF!</v>
      </c>
      <c r="R385" s="37" t="e">
        <v>#REF!</v>
      </c>
      <c r="S385" s="37" t="e">
        <v>#REF!</v>
      </c>
      <c r="T385" s="37" t="e">
        <v>#REF!</v>
      </c>
      <c r="U385" s="37" t="e">
        <v>#REF!</v>
      </c>
      <c r="V385" s="37" t="e">
        <v>#REF!</v>
      </c>
      <c r="Y385" s="42" t="e">
        <f t="shared" si="28"/>
        <v>#VALUE!</v>
      </c>
      <c r="Z385" s="42" t="e">
        <v>#VALUE!</v>
      </c>
      <c r="AA385" s="42" t="e">
        <v>#VALUE!</v>
      </c>
      <c r="AB385" s="42" t="e">
        <v>#VALUE!</v>
      </c>
      <c r="AC385" s="42" t="e">
        <v>#VALUE!</v>
      </c>
      <c r="AD385" s="42" t="e">
        <v>#VALUE!</v>
      </c>
      <c r="AE385" s="50" t="e">
        <v>#VALUE!</v>
      </c>
      <c r="AF385" s="42" t="e">
        <v>#VALUE!</v>
      </c>
      <c r="AG385" s="42" t="e">
        <v>#VALUE!</v>
      </c>
      <c r="AH385" s="42" t="e">
        <v>#VALUE!</v>
      </c>
      <c r="AI385" s="42" t="e">
        <v>#VALUE!</v>
      </c>
      <c r="AJ385" s="42" t="e">
        <v>#VALUE!</v>
      </c>
      <c r="AK385" s="42" t="e">
        <v>#VALUE!</v>
      </c>
      <c r="AL385" s="42" t="e">
        <v>#VALUE!</v>
      </c>
      <c r="AM385" s="42" t="e">
        <v>#VALUE!</v>
      </c>
      <c r="AN385" s="42" t="e">
        <v>#VALUE!</v>
      </c>
      <c r="AP385" s="51" t="e">
        <f t="shared" si="29"/>
        <v>#VALUE!</v>
      </c>
      <c r="AQ385" s="42" t="e">
        <v>#VALUE!</v>
      </c>
      <c r="AR385" s="42" t="e">
        <v>#VALUE!</v>
      </c>
      <c r="AS385" s="42" t="e">
        <v>#VALUE!</v>
      </c>
      <c r="AT385" s="42" t="e">
        <v>#VALUE!</v>
      </c>
      <c r="AU385" s="42" t="e">
        <v>#VALUE!</v>
      </c>
      <c r="AV385" s="50" t="e">
        <v>#VALUE!</v>
      </c>
      <c r="AW385" s="42" t="e">
        <v>#VALUE!</v>
      </c>
      <c r="AX385" s="42" t="e">
        <v>#VALUE!</v>
      </c>
      <c r="AY385" s="42" t="e">
        <v>#VALUE!</v>
      </c>
      <c r="AZ385" s="42" t="e">
        <v>#VALUE!</v>
      </c>
      <c r="BA385" s="42" t="e">
        <v>#VALUE!</v>
      </c>
      <c r="BB385" s="42" t="e">
        <v>#VALUE!</v>
      </c>
      <c r="BC385" s="42" t="e">
        <v>#VALUE!</v>
      </c>
      <c r="BD385" s="42" t="e">
        <v>#VALUE!</v>
      </c>
      <c r="BE385" s="42" t="e">
        <v>#VALUE!</v>
      </c>
    </row>
    <row r="386" spans="1:57" ht="13.5" customHeight="1" x14ac:dyDescent="0.3">
      <c r="A386" s="94" t="s">
        <v>11</v>
      </c>
      <c r="B386" s="159" t="s">
        <v>272</v>
      </c>
      <c r="C386" s="95">
        <v>13</v>
      </c>
      <c r="D386" s="159"/>
      <c r="E386" s="38" t="s">
        <v>85</v>
      </c>
      <c r="F386" s="39" t="e">
        <f t="shared" si="27"/>
        <v>#REF!</v>
      </c>
      <c r="H386" s="37" t="e">
        <v>#REF!</v>
      </c>
      <c r="I386" s="37" t="e">
        <v>#REF!</v>
      </c>
      <c r="J386" s="37" t="e">
        <v>#REF!</v>
      </c>
      <c r="K386" s="37" t="e">
        <v>#REF!</v>
      </c>
      <c r="L386" s="37" t="e">
        <v>#REF!</v>
      </c>
      <c r="M386" s="37" t="e">
        <v>#REF!</v>
      </c>
      <c r="N386" s="37" t="e">
        <v>#REF!</v>
      </c>
      <c r="O386" s="37" t="e">
        <v>#REF!</v>
      </c>
      <c r="P386" s="37" t="e">
        <v>#REF!</v>
      </c>
      <c r="Q386" s="37" t="e">
        <v>#REF!</v>
      </c>
      <c r="R386" s="37" t="e">
        <v>#REF!</v>
      </c>
      <c r="S386" s="37" t="e">
        <v>#REF!</v>
      </c>
      <c r="T386" s="37" t="e">
        <v>#REF!</v>
      </c>
      <c r="U386" s="37" t="e">
        <v>#REF!</v>
      </c>
      <c r="V386" s="37" t="e">
        <v>#REF!</v>
      </c>
      <c r="Y386" s="42" t="e">
        <f t="shared" si="28"/>
        <v>#VALUE!</v>
      </c>
      <c r="Z386" s="42" t="e">
        <v>#VALUE!</v>
      </c>
      <c r="AA386" s="42" t="e">
        <v>#VALUE!</v>
      </c>
      <c r="AB386" s="42" t="e">
        <v>#VALUE!</v>
      </c>
      <c r="AC386" s="42" t="e">
        <v>#VALUE!</v>
      </c>
      <c r="AD386" s="42" t="e">
        <v>#VALUE!</v>
      </c>
      <c r="AE386" s="50" t="e">
        <v>#VALUE!</v>
      </c>
      <c r="AF386" s="42" t="e">
        <v>#VALUE!</v>
      </c>
      <c r="AG386" s="42" t="e">
        <v>#VALUE!</v>
      </c>
      <c r="AH386" s="42" t="e">
        <v>#VALUE!</v>
      </c>
      <c r="AI386" s="42" t="e">
        <v>#VALUE!</v>
      </c>
      <c r="AJ386" s="42" t="e">
        <v>#VALUE!</v>
      </c>
      <c r="AK386" s="42" t="e">
        <v>#VALUE!</v>
      </c>
      <c r="AL386" s="42" t="e">
        <v>#VALUE!</v>
      </c>
      <c r="AM386" s="42" t="e">
        <v>#VALUE!</v>
      </c>
      <c r="AN386" s="42" t="e">
        <v>#VALUE!</v>
      </c>
      <c r="AP386" s="51" t="e">
        <f t="shared" si="29"/>
        <v>#VALUE!</v>
      </c>
      <c r="AQ386" s="42" t="e">
        <v>#VALUE!</v>
      </c>
      <c r="AR386" s="42" t="e">
        <v>#VALUE!</v>
      </c>
      <c r="AS386" s="42" t="e">
        <v>#VALUE!</v>
      </c>
      <c r="AT386" s="42" t="e">
        <v>#VALUE!</v>
      </c>
      <c r="AU386" s="42" t="e">
        <v>#VALUE!</v>
      </c>
      <c r="AV386" s="50" t="e">
        <v>#VALUE!</v>
      </c>
      <c r="AW386" s="42" t="e">
        <v>#VALUE!</v>
      </c>
      <c r="AX386" s="42" t="e">
        <v>#VALUE!</v>
      </c>
      <c r="AY386" s="42" t="e">
        <v>#VALUE!</v>
      </c>
      <c r="AZ386" s="42" t="e">
        <v>#VALUE!</v>
      </c>
      <c r="BA386" s="42" t="e">
        <v>#VALUE!</v>
      </c>
      <c r="BB386" s="42" t="e">
        <v>#VALUE!</v>
      </c>
      <c r="BC386" s="42" t="e">
        <v>#VALUE!</v>
      </c>
      <c r="BD386" s="42" t="e">
        <v>#VALUE!</v>
      </c>
      <c r="BE386" s="42" t="e">
        <v>#VALUE!</v>
      </c>
    </row>
    <row r="387" spans="1:57" ht="13.5" customHeight="1" x14ac:dyDescent="0.3">
      <c r="A387" s="94" t="s">
        <v>11</v>
      </c>
      <c r="B387" s="159" t="s">
        <v>272</v>
      </c>
      <c r="C387" s="95">
        <v>14</v>
      </c>
      <c r="D387" s="159" t="s">
        <v>87</v>
      </c>
      <c r="E387" s="38" t="s">
        <v>85</v>
      </c>
      <c r="F387" s="39" t="e">
        <f t="shared" si="27"/>
        <v>#REF!</v>
      </c>
      <c r="H387" s="37" t="e">
        <v>#REF!</v>
      </c>
      <c r="I387" s="37" t="e">
        <v>#REF!</v>
      </c>
      <c r="J387" s="37" t="e">
        <v>#REF!</v>
      </c>
      <c r="K387" s="37" t="e">
        <v>#REF!</v>
      </c>
      <c r="L387" s="37" t="e">
        <v>#REF!</v>
      </c>
      <c r="M387" s="37" t="e">
        <v>#REF!</v>
      </c>
      <c r="N387" s="37" t="e">
        <v>#REF!</v>
      </c>
      <c r="O387" s="37" t="e">
        <v>#REF!</v>
      </c>
      <c r="P387" s="37" t="e">
        <v>#REF!</v>
      </c>
      <c r="Q387" s="37" t="e">
        <v>#REF!</v>
      </c>
      <c r="R387" s="37" t="e">
        <v>#REF!</v>
      </c>
      <c r="S387" s="37" t="e">
        <v>#REF!</v>
      </c>
      <c r="T387" s="37" t="e">
        <v>#REF!</v>
      </c>
      <c r="U387" s="37" t="e">
        <v>#REF!</v>
      </c>
      <c r="V387" s="37" t="e">
        <v>#REF!</v>
      </c>
      <c r="Y387" s="42" t="e">
        <f t="shared" si="28"/>
        <v>#VALUE!</v>
      </c>
      <c r="Z387" s="42" t="e">
        <v>#VALUE!</v>
      </c>
      <c r="AA387" s="42" t="e">
        <v>#VALUE!</v>
      </c>
      <c r="AB387" s="42" t="e">
        <v>#VALUE!</v>
      </c>
      <c r="AC387" s="42" t="e">
        <v>#VALUE!</v>
      </c>
      <c r="AD387" s="42" t="e">
        <v>#VALUE!</v>
      </c>
      <c r="AE387" s="50" t="e">
        <v>#VALUE!</v>
      </c>
      <c r="AF387" s="42" t="e">
        <v>#VALUE!</v>
      </c>
      <c r="AG387" s="42" t="e">
        <v>#VALUE!</v>
      </c>
      <c r="AH387" s="42" t="e">
        <v>#VALUE!</v>
      </c>
      <c r="AI387" s="42" t="e">
        <v>#VALUE!</v>
      </c>
      <c r="AJ387" s="42" t="e">
        <v>#VALUE!</v>
      </c>
      <c r="AK387" s="42" t="e">
        <v>#VALUE!</v>
      </c>
      <c r="AL387" s="42" t="e">
        <v>#VALUE!</v>
      </c>
      <c r="AM387" s="42" t="e">
        <v>#VALUE!</v>
      </c>
      <c r="AN387" s="42" t="e">
        <v>#VALUE!</v>
      </c>
      <c r="AP387" s="51" t="e">
        <f t="shared" si="29"/>
        <v>#VALUE!</v>
      </c>
      <c r="AQ387" s="42" t="e">
        <v>#VALUE!</v>
      </c>
      <c r="AR387" s="42" t="e">
        <v>#VALUE!</v>
      </c>
      <c r="AS387" s="42" t="e">
        <v>#VALUE!</v>
      </c>
      <c r="AT387" s="42" t="e">
        <v>#VALUE!</v>
      </c>
      <c r="AU387" s="42" t="e">
        <v>#VALUE!</v>
      </c>
      <c r="AV387" s="50" t="e">
        <v>#VALUE!</v>
      </c>
      <c r="AW387" s="42" t="e">
        <v>#VALUE!</v>
      </c>
      <c r="AX387" s="42" t="e">
        <v>#VALUE!</v>
      </c>
      <c r="AY387" s="42" t="e">
        <v>#VALUE!</v>
      </c>
      <c r="AZ387" s="42" t="e">
        <v>#VALUE!</v>
      </c>
      <c r="BA387" s="42" t="e">
        <v>#VALUE!</v>
      </c>
      <c r="BB387" s="42" t="e">
        <v>#VALUE!</v>
      </c>
      <c r="BC387" s="42" t="e">
        <v>#VALUE!</v>
      </c>
      <c r="BD387" s="42" t="e">
        <v>#VALUE!</v>
      </c>
      <c r="BE387" s="42" t="e">
        <v>#VALUE!</v>
      </c>
    </row>
    <row r="388" spans="1:57" ht="13.5" customHeight="1" x14ac:dyDescent="0.3">
      <c r="A388" s="93"/>
      <c r="B388" s="101"/>
      <c r="C388" s="93"/>
      <c r="D388" s="159" t="s">
        <v>87</v>
      </c>
      <c r="E388" s="38" t="s">
        <v>85</v>
      </c>
      <c r="F388" s="39" t="e">
        <f t="shared" si="27"/>
        <v>#REF!</v>
      </c>
      <c r="H388" s="37" t="e">
        <v>#REF!</v>
      </c>
      <c r="I388" s="37" t="e">
        <v>#REF!</v>
      </c>
      <c r="J388" s="37" t="e">
        <v>#REF!</v>
      </c>
      <c r="K388" s="37" t="e">
        <v>#REF!</v>
      </c>
      <c r="L388" s="37" t="e">
        <v>#REF!</v>
      </c>
      <c r="M388" s="37" t="e">
        <v>#REF!</v>
      </c>
      <c r="N388" s="37" t="e">
        <v>#REF!</v>
      </c>
      <c r="O388" s="37" t="e">
        <v>#REF!</v>
      </c>
      <c r="P388" s="37" t="e">
        <v>#REF!</v>
      </c>
      <c r="Q388" s="37" t="e">
        <v>#REF!</v>
      </c>
      <c r="R388" s="37" t="e">
        <v>#REF!</v>
      </c>
      <c r="S388" s="37" t="e">
        <v>#REF!</v>
      </c>
      <c r="T388" s="37" t="e">
        <v>#REF!</v>
      </c>
      <c r="U388" s="37" t="e">
        <v>#REF!</v>
      </c>
      <c r="V388" s="37" t="e">
        <v>#REF!</v>
      </c>
      <c r="Y388" s="42" t="e">
        <f t="shared" si="28"/>
        <v>#VALUE!</v>
      </c>
      <c r="Z388" s="42" t="e">
        <v>#VALUE!</v>
      </c>
      <c r="AA388" s="42" t="e">
        <v>#VALUE!</v>
      </c>
      <c r="AB388" s="42" t="e">
        <v>#VALUE!</v>
      </c>
      <c r="AC388" s="42" t="e">
        <v>#VALUE!</v>
      </c>
      <c r="AD388" s="42" t="e">
        <v>#VALUE!</v>
      </c>
      <c r="AE388" s="50" t="e">
        <v>#VALUE!</v>
      </c>
      <c r="AF388" s="42" t="e">
        <v>#VALUE!</v>
      </c>
      <c r="AG388" s="42" t="e">
        <v>#VALUE!</v>
      </c>
      <c r="AH388" s="42" t="e">
        <v>#VALUE!</v>
      </c>
      <c r="AI388" s="42" t="e">
        <v>#VALUE!</v>
      </c>
      <c r="AJ388" s="42" t="e">
        <v>#VALUE!</v>
      </c>
      <c r="AK388" s="42" t="e">
        <v>#VALUE!</v>
      </c>
      <c r="AL388" s="42" t="e">
        <v>#VALUE!</v>
      </c>
      <c r="AM388" s="42" t="e">
        <v>#VALUE!</v>
      </c>
      <c r="AN388" s="42" t="e">
        <v>#VALUE!</v>
      </c>
      <c r="AP388" s="51" t="e">
        <f t="shared" si="29"/>
        <v>#VALUE!</v>
      </c>
      <c r="AQ388" s="42" t="e">
        <v>#VALUE!</v>
      </c>
      <c r="AR388" s="42" t="e">
        <v>#VALUE!</v>
      </c>
      <c r="AS388" s="42" t="e">
        <v>#VALUE!</v>
      </c>
      <c r="AT388" s="42" t="e">
        <v>#VALUE!</v>
      </c>
      <c r="AU388" s="42" t="e">
        <v>#VALUE!</v>
      </c>
      <c r="AV388" s="50" t="e">
        <v>#VALUE!</v>
      </c>
      <c r="AW388" s="42" t="e">
        <v>#VALUE!</v>
      </c>
      <c r="AX388" s="42" t="e">
        <v>#VALUE!</v>
      </c>
      <c r="AY388" s="42" t="e">
        <v>#VALUE!</v>
      </c>
      <c r="AZ388" s="42" t="e">
        <v>#VALUE!</v>
      </c>
      <c r="BA388" s="42" t="e">
        <v>#VALUE!</v>
      </c>
      <c r="BB388" s="42" t="e">
        <v>#VALUE!</v>
      </c>
      <c r="BC388" s="42" t="e">
        <v>#VALUE!</v>
      </c>
      <c r="BD388" s="42" t="e">
        <v>#VALUE!</v>
      </c>
      <c r="BE388" s="42" t="e">
        <v>#VALUE!</v>
      </c>
    </row>
    <row r="389" spans="1:57" ht="13.5" customHeight="1" x14ac:dyDescent="0.3">
      <c r="A389" s="98" t="s">
        <v>11</v>
      </c>
      <c r="B389" s="99" t="s">
        <v>397</v>
      </c>
      <c r="C389" s="93"/>
      <c r="D389" s="159" t="s">
        <v>87</v>
      </c>
      <c r="E389" s="38" t="s">
        <v>85</v>
      </c>
      <c r="F389" s="39" t="e">
        <f t="shared" ref="F389:F468" si="30">SUM(H389:V389)</f>
        <v>#REF!</v>
      </c>
      <c r="H389" s="37" t="e">
        <v>#REF!</v>
      </c>
      <c r="I389" s="37" t="e">
        <v>#REF!</v>
      </c>
      <c r="J389" s="37" t="e">
        <v>#REF!</v>
      </c>
      <c r="K389" s="37" t="e">
        <v>#REF!</v>
      </c>
      <c r="L389" s="37" t="e">
        <v>#REF!</v>
      </c>
      <c r="M389" s="37" t="e">
        <v>#REF!</v>
      </c>
      <c r="N389" s="37" t="e">
        <v>#REF!</v>
      </c>
      <c r="O389" s="37" t="e">
        <v>#REF!</v>
      </c>
      <c r="P389" s="37" t="e">
        <v>#REF!</v>
      </c>
      <c r="Q389" s="37" t="e">
        <v>#REF!</v>
      </c>
      <c r="R389" s="37" t="e">
        <v>#REF!</v>
      </c>
      <c r="S389" s="37" t="e">
        <v>#REF!</v>
      </c>
      <c r="T389" s="37" t="e">
        <v>#REF!</v>
      </c>
      <c r="U389" s="37" t="e">
        <v>#REF!</v>
      </c>
      <c r="V389" s="37" t="e">
        <v>#REF!</v>
      </c>
      <c r="Y389" s="42" t="e">
        <f t="shared" ref="Y389:Y452" si="31">SUM(Z389:AO389)</f>
        <v>#VALUE!</v>
      </c>
      <c r="Z389" s="42" t="e">
        <v>#VALUE!</v>
      </c>
      <c r="AA389" s="42" t="e">
        <v>#VALUE!</v>
      </c>
      <c r="AB389" s="42" t="e">
        <v>#VALUE!</v>
      </c>
      <c r="AC389" s="42" t="e">
        <v>#VALUE!</v>
      </c>
      <c r="AD389" s="42" t="e">
        <v>#VALUE!</v>
      </c>
      <c r="AE389" s="50" t="e">
        <v>#VALUE!</v>
      </c>
      <c r="AF389" s="42" t="e">
        <v>#VALUE!</v>
      </c>
      <c r="AG389" s="42" t="e">
        <v>#VALUE!</v>
      </c>
      <c r="AH389" s="42" t="e">
        <v>#VALUE!</v>
      </c>
      <c r="AI389" s="42" t="e">
        <v>#VALUE!</v>
      </c>
      <c r="AJ389" s="42" t="e">
        <v>#VALUE!</v>
      </c>
      <c r="AK389" s="42" t="e">
        <v>#VALUE!</v>
      </c>
      <c r="AL389" s="42" t="e">
        <v>#VALUE!</v>
      </c>
      <c r="AM389" s="42" t="e">
        <v>#VALUE!</v>
      </c>
      <c r="AN389" s="42" t="e">
        <v>#VALUE!</v>
      </c>
      <c r="AP389" s="51" t="e">
        <f t="shared" ref="AP389:AP452" si="32">SUM(AQ389:BE389)</f>
        <v>#VALUE!</v>
      </c>
      <c r="AQ389" s="42" t="e">
        <v>#VALUE!</v>
      </c>
      <c r="AR389" s="42" t="e">
        <v>#VALUE!</v>
      </c>
      <c r="AS389" s="42" t="e">
        <v>#VALUE!</v>
      </c>
      <c r="AT389" s="42" t="e">
        <v>#VALUE!</v>
      </c>
      <c r="AU389" s="42" t="e">
        <v>#VALUE!</v>
      </c>
      <c r="AV389" s="50" t="e">
        <v>#VALUE!</v>
      </c>
      <c r="AW389" s="42" t="e">
        <v>#VALUE!</v>
      </c>
      <c r="AX389" s="42" t="e">
        <v>#VALUE!</v>
      </c>
      <c r="AY389" s="42" t="e">
        <v>#VALUE!</v>
      </c>
      <c r="AZ389" s="42" t="e">
        <v>#VALUE!</v>
      </c>
      <c r="BA389" s="42" t="e">
        <v>#VALUE!</v>
      </c>
      <c r="BB389" s="42" t="e">
        <v>#VALUE!</v>
      </c>
      <c r="BC389" s="42" t="e">
        <v>#VALUE!</v>
      </c>
      <c r="BD389" s="42" t="e">
        <v>#VALUE!</v>
      </c>
      <c r="BE389" s="42" t="e">
        <v>#VALUE!</v>
      </c>
    </row>
    <row r="390" spans="1:57" ht="13.5" customHeight="1" x14ac:dyDescent="0.3">
      <c r="A390" s="94" t="s">
        <v>11</v>
      </c>
      <c r="B390" s="99" t="s">
        <v>397</v>
      </c>
      <c r="C390" s="95">
        <v>1</v>
      </c>
      <c r="D390" s="426" t="s">
        <v>389</v>
      </c>
      <c r="E390" s="38" t="s">
        <v>85</v>
      </c>
      <c r="F390" s="39" t="e">
        <f t="shared" si="30"/>
        <v>#REF!</v>
      </c>
      <c r="H390" s="37" t="e">
        <v>#REF!</v>
      </c>
      <c r="I390" s="37" t="e">
        <v>#REF!</v>
      </c>
      <c r="J390" s="37" t="e">
        <v>#REF!</v>
      </c>
      <c r="K390" s="37" t="e">
        <v>#REF!</v>
      </c>
      <c r="L390" s="37" t="e">
        <v>#REF!</v>
      </c>
      <c r="M390" s="37" t="e">
        <v>#REF!</v>
      </c>
      <c r="N390" s="37" t="e">
        <v>#REF!</v>
      </c>
      <c r="O390" s="37" t="e">
        <v>#REF!</v>
      </c>
      <c r="P390" s="37" t="e">
        <v>#REF!</v>
      </c>
      <c r="Q390" s="37" t="e">
        <v>#REF!</v>
      </c>
      <c r="R390" s="37" t="e">
        <v>#REF!</v>
      </c>
      <c r="S390" s="37" t="e">
        <v>#REF!</v>
      </c>
      <c r="T390" s="37" t="e">
        <v>#REF!</v>
      </c>
      <c r="U390" s="37" t="e">
        <v>#REF!</v>
      </c>
      <c r="V390" s="37" t="e">
        <v>#REF!</v>
      </c>
      <c r="Y390" s="42" t="e">
        <f t="shared" si="31"/>
        <v>#VALUE!</v>
      </c>
      <c r="Z390" s="42" t="e">
        <v>#VALUE!</v>
      </c>
      <c r="AA390" s="42" t="e">
        <v>#VALUE!</v>
      </c>
      <c r="AB390" s="42" t="e">
        <v>#VALUE!</v>
      </c>
      <c r="AC390" s="42" t="e">
        <v>#VALUE!</v>
      </c>
      <c r="AD390" s="42" t="e">
        <v>#VALUE!</v>
      </c>
      <c r="AE390" s="50" t="e">
        <v>#VALUE!</v>
      </c>
      <c r="AF390" s="42" t="e">
        <v>#VALUE!</v>
      </c>
      <c r="AG390" s="42" t="e">
        <v>#VALUE!</v>
      </c>
      <c r="AH390" s="42" t="e">
        <v>#VALUE!</v>
      </c>
      <c r="AI390" s="42" t="e">
        <v>#VALUE!</v>
      </c>
      <c r="AJ390" s="42" t="e">
        <v>#VALUE!</v>
      </c>
      <c r="AK390" s="42" t="e">
        <v>#VALUE!</v>
      </c>
      <c r="AL390" s="42" t="e">
        <v>#VALUE!</v>
      </c>
      <c r="AM390" s="42" t="e">
        <v>#VALUE!</v>
      </c>
      <c r="AN390" s="42" t="e">
        <v>#VALUE!</v>
      </c>
      <c r="AP390" s="51" t="e">
        <f t="shared" si="32"/>
        <v>#VALUE!</v>
      </c>
      <c r="AQ390" s="42" t="e">
        <v>#VALUE!</v>
      </c>
      <c r="AR390" s="42" t="e">
        <v>#VALUE!</v>
      </c>
      <c r="AS390" s="42" t="e">
        <v>#VALUE!</v>
      </c>
      <c r="AT390" s="42" t="e">
        <v>#VALUE!</v>
      </c>
      <c r="AU390" s="42" t="e">
        <v>#VALUE!</v>
      </c>
      <c r="AV390" s="50" t="e">
        <v>#VALUE!</v>
      </c>
      <c r="AW390" s="42" t="e">
        <v>#VALUE!</v>
      </c>
      <c r="AX390" s="42" t="e">
        <v>#VALUE!</v>
      </c>
      <c r="AY390" s="42" t="e">
        <v>#VALUE!</v>
      </c>
      <c r="AZ390" s="42" t="e">
        <v>#VALUE!</v>
      </c>
      <c r="BA390" s="42" t="e">
        <v>#VALUE!</v>
      </c>
      <c r="BB390" s="42" t="e">
        <v>#VALUE!</v>
      </c>
      <c r="BC390" s="42" t="e">
        <v>#VALUE!</v>
      </c>
      <c r="BD390" s="42" t="e">
        <v>#VALUE!</v>
      </c>
      <c r="BE390" s="42" t="e">
        <v>#VALUE!</v>
      </c>
    </row>
    <row r="391" spans="1:57" ht="13.5" customHeight="1" x14ac:dyDescent="0.3">
      <c r="A391" s="94" t="s">
        <v>11</v>
      </c>
      <c r="B391" s="99" t="s">
        <v>397</v>
      </c>
      <c r="C391" s="95">
        <v>2</v>
      </c>
      <c r="D391" s="426" t="s">
        <v>393</v>
      </c>
      <c r="E391" s="38" t="s">
        <v>85</v>
      </c>
      <c r="F391" s="39" t="e">
        <f t="shared" si="30"/>
        <v>#REF!</v>
      </c>
      <c r="H391" s="37" t="e">
        <v>#REF!</v>
      </c>
      <c r="I391" s="37" t="e">
        <v>#REF!</v>
      </c>
      <c r="J391" s="37" t="e">
        <v>#REF!</v>
      </c>
      <c r="K391" s="37" t="e">
        <v>#REF!</v>
      </c>
      <c r="L391" s="37" t="e">
        <v>#REF!</v>
      </c>
      <c r="M391" s="37" t="e">
        <v>#REF!</v>
      </c>
      <c r="N391" s="37" t="e">
        <v>#REF!</v>
      </c>
      <c r="O391" s="37" t="e">
        <v>#REF!</v>
      </c>
      <c r="P391" s="37" t="e">
        <v>#REF!</v>
      </c>
      <c r="Q391" s="37" t="e">
        <v>#REF!</v>
      </c>
      <c r="R391" s="37" t="e">
        <v>#REF!</v>
      </c>
      <c r="S391" s="37" t="e">
        <v>#REF!</v>
      </c>
      <c r="T391" s="37" t="e">
        <v>#REF!</v>
      </c>
      <c r="U391" s="37" t="e">
        <v>#REF!</v>
      </c>
      <c r="V391" s="37" t="e">
        <v>#REF!</v>
      </c>
      <c r="Y391" s="42" t="e">
        <f t="shared" si="31"/>
        <v>#VALUE!</v>
      </c>
      <c r="Z391" s="42" t="e">
        <v>#VALUE!</v>
      </c>
      <c r="AA391" s="42" t="e">
        <v>#VALUE!</v>
      </c>
      <c r="AB391" s="42" t="e">
        <v>#VALUE!</v>
      </c>
      <c r="AC391" s="42" t="e">
        <v>#VALUE!</v>
      </c>
      <c r="AD391" s="42" t="e">
        <v>#VALUE!</v>
      </c>
      <c r="AE391" s="50" t="e">
        <v>#VALUE!</v>
      </c>
      <c r="AF391" s="42" t="e">
        <v>#VALUE!</v>
      </c>
      <c r="AG391" s="42" t="e">
        <v>#VALUE!</v>
      </c>
      <c r="AH391" s="42" t="e">
        <v>#VALUE!</v>
      </c>
      <c r="AI391" s="42" t="e">
        <v>#VALUE!</v>
      </c>
      <c r="AJ391" s="42" t="e">
        <v>#VALUE!</v>
      </c>
      <c r="AK391" s="42" t="e">
        <v>#VALUE!</v>
      </c>
      <c r="AL391" s="42" t="e">
        <v>#VALUE!</v>
      </c>
      <c r="AM391" s="42" t="e">
        <v>#VALUE!</v>
      </c>
      <c r="AN391" s="42" t="e">
        <v>#VALUE!</v>
      </c>
      <c r="AP391" s="51" t="e">
        <f t="shared" si="32"/>
        <v>#VALUE!</v>
      </c>
      <c r="AQ391" s="42" t="e">
        <v>#VALUE!</v>
      </c>
      <c r="AR391" s="42" t="e">
        <v>#VALUE!</v>
      </c>
      <c r="AS391" s="42" t="e">
        <v>#VALUE!</v>
      </c>
      <c r="AT391" s="42" t="e">
        <v>#VALUE!</v>
      </c>
      <c r="AU391" s="42" t="e">
        <v>#VALUE!</v>
      </c>
      <c r="AV391" s="50" t="e">
        <v>#VALUE!</v>
      </c>
      <c r="AW391" s="42" t="e">
        <v>#VALUE!</v>
      </c>
      <c r="AX391" s="42" t="e">
        <v>#VALUE!</v>
      </c>
      <c r="AY391" s="42" t="e">
        <v>#VALUE!</v>
      </c>
      <c r="AZ391" s="42" t="e">
        <v>#VALUE!</v>
      </c>
      <c r="BA391" s="42" t="e">
        <v>#VALUE!</v>
      </c>
      <c r="BB391" s="42" t="e">
        <v>#VALUE!</v>
      </c>
      <c r="BC391" s="42" t="e">
        <v>#VALUE!</v>
      </c>
      <c r="BD391" s="42" t="e">
        <v>#VALUE!</v>
      </c>
      <c r="BE391" s="42" t="e">
        <v>#VALUE!</v>
      </c>
    </row>
    <row r="392" spans="1:57" ht="13.5" customHeight="1" x14ac:dyDescent="0.3">
      <c r="A392" s="94" t="s">
        <v>11</v>
      </c>
      <c r="B392" s="99" t="s">
        <v>397</v>
      </c>
      <c r="C392" s="95">
        <v>3</v>
      </c>
      <c r="D392" s="426" t="s">
        <v>396</v>
      </c>
      <c r="E392" s="38" t="s">
        <v>85</v>
      </c>
      <c r="F392" s="39" t="e">
        <f t="shared" si="30"/>
        <v>#REF!</v>
      </c>
      <c r="H392" s="37" t="e">
        <v>#REF!</v>
      </c>
      <c r="I392" s="37" t="e">
        <v>#REF!</v>
      </c>
      <c r="J392" s="37" t="e">
        <v>#REF!</v>
      </c>
      <c r="K392" s="37" t="e">
        <v>#REF!</v>
      </c>
      <c r="L392" s="37" t="e">
        <v>#REF!</v>
      </c>
      <c r="M392" s="37" t="e">
        <v>#REF!</v>
      </c>
      <c r="N392" s="37" t="e">
        <v>#REF!</v>
      </c>
      <c r="O392" s="37" t="e">
        <v>#REF!</v>
      </c>
      <c r="P392" s="37" t="e">
        <v>#REF!</v>
      </c>
      <c r="Q392" s="37" t="e">
        <v>#REF!</v>
      </c>
      <c r="R392" s="37" t="e">
        <v>#REF!</v>
      </c>
      <c r="S392" s="37" t="e">
        <v>#REF!</v>
      </c>
      <c r="T392" s="37" t="e">
        <v>#REF!</v>
      </c>
      <c r="U392" s="37" t="e">
        <v>#REF!</v>
      </c>
      <c r="V392" s="37" t="e">
        <v>#REF!</v>
      </c>
      <c r="Y392" s="42" t="e">
        <f t="shared" si="31"/>
        <v>#VALUE!</v>
      </c>
      <c r="Z392" s="42" t="e">
        <v>#VALUE!</v>
      </c>
      <c r="AA392" s="42" t="e">
        <v>#VALUE!</v>
      </c>
      <c r="AB392" s="42" t="e">
        <v>#VALUE!</v>
      </c>
      <c r="AC392" s="42" t="e">
        <v>#VALUE!</v>
      </c>
      <c r="AD392" s="42" t="e">
        <v>#VALUE!</v>
      </c>
      <c r="AE392" s="50" t="e">
        <v>#VALUE!</v>
      </c>
      <c r="AF392" s="42" t="e">
        <v>#VALUE!</v>
      </c>
      <c r="AG392" s="42" t="e">
        <v>#VALUE!</v>
      </c>
      <c r="AH392" s="42" t="e">
        <v>#VALUE!</v>
      </c>
      <c r="AI392" s="42" t="e">
        <v>#VALUE!</v>
      </c>
      <c r="AJ392" s="42" t="e">
        <v>#VALUE!</v>
      </c>
      <c r="AK392" s="42" t="e">
        <v>#VALUE!</v>
      </c>
      <c r="AL392" s="42" t="e">
        <v>#VALUE!</v>
      </c>
      <c r="AM392" s="42" t="e">
        <v>#VALUE!</v>
      </c>
      <c r="AN392" s="42" t="e">
        <v>#VALUE!</v>
      </c>
      <c r="AP392" s="51" t="e">
        <f t="shared" si="32"/>
        <v>#VALUE!</v>
      </c>
      <c r="AQ392" s="42" t="e">
        <v>#VALUE!</v>
      </c>
      <c r="AR392" s="42" t="e">
        <v>#VALUE!</v>
      </c>
      <c r="AS392" s="42" t="e">
        <v>#VALUE!</v>
      </c>
      <c r="AT392" s="42" t="e">
        <v>#VALUE!</v>
      </c>
      <c r="AU392" s="42" t="e">
        <v>#VALUE!</v>
      </c>
      <c r="AV392" s="50" t="e">
        <v>#VALUE!</v>
      </c>
      <c r="AW392" s="42" t="e">
        <v>#VALUE!</v>
      </c>
      <c r="AX392" s="42" t="e">
        <v>#VALUE!</v>
      </c>
      <c r="AY392" s="42" t="e">
        <v>#VALUE!</v>
      </c>
      <c r="AZ392" s="42" t="e">
        <v>#VALUE!</v>
      </c>
      <c r="BA392" s="42" t="e">
        <v>#VALUE!</v>
      </c>
      <c r="BB392" s="42" t="e">
        <v>#VALUE!</v>
      </c>
      <c r="BC392" s="42" t="e">
        <v>#VALUE!</v>
      </c>
      <c r="BD392" s="42" t="e">
        <v>#VALUE!</v>
      </c>
      <c r="BE392" s="42" t="e">
        <v>#VALUE!</v>
      </c>
    </row>
    <row r="393" spans="1:57" ht="13.5" customHeight="1" x14ac:dyDescent="0.3">
      <c r="A393" s="94" t="s">
        <v>11</v>
      </c>
      <c r="B393" s="99" t="s">
        <v>397</v>
      </c>
      <c r="C393" s="95">
        <v>4</v>
      </c>
      <c r="D393" s="426"/>
      <c r="E393" s="38" t="s">
        <v>85</v>
      </c>
      <c r="F393" s="39" t="e">
        <f t="shared" si="30"/>
        <v>#REF!</v>
      </c>
      <c r="H393" s="37" t="e">
        <v>#REF!</v>
      </c>
      <c r="I393" s="37" t="e">
        <v>#REF!</v>
      </c>
      <c r="J393" s="37" t="e">
        <v>#REF!</v>
      </c>
      <c r="K393" s="37" t="e">
        <v>#REF!</v>
      </c>
      <c r="L393" s="37" t="e">
        <v>#REF!</v>
      </c>
      <c r="M393" s="37" t="e">
        <v>#REF!</v>
      </c>
      <c r="N393" s="37" t="e">
        <v>#REF!</v>
      </c>
      <c r="O393" s="37" t="e">
        <v>#REF!</v>
      </c>
      <c r="P393" s="37" t="e">
        <v>#REF!</v>
      </c>
      <c r="Q393" s="37" t="e">
        <v>#REF!</v>
      </c>
      <c r="R393" s="37" t="e">
        <v>#REF!</v>
      </c>
      <c r="S393" s="37" t="e">
        <v>#REF!</v>
      </c>
      <c r="T393" s="37" t="e">
        <v>#REF!</v>
      </c>
      <c r="U393" s="37" t="e">
        <v>#REF!</v>
      </c>
      <c r="V393" s="37" t="e">
        <v>#REF!</v>
      </c>
      <c r="Y393" s="42" t="e">
        <f t="shared" si="31"/>
        <v>#VALUE!</v>
      </c>
      <c r="Z393" s="42" t="e">
        <v>#VALUE!</v>
      </c>
      <c r="AA393" s="42" t="e">
        <v>#VALUE!</v>
      </c>
      <c r="AB393" s="42" t="e">
        <v>#VALUE!</v>
      </c>
      <c r="AC393" s="42" t="e">
        <v>#VALUE!</v>
      </c>
      <c r="AD393" s="42" t="e">
        <v>#VALUE!</v>
      </c>
      <c r="AE393" s="50" t="e">
        <v>#VALUE!</v>
      </c>
      <c r="AF393" s="42" t="e">
        <v>#VALUE!</v>
      </c>
      <c r="AG393" s="42" t="e">
        <v>#VALUE!</v>
      </c>
      <c r="AH393" s="42" t="e">
        <v>#VALUE!</v>
      </c>
      <c r="AI393" s="42" t="e">
        <v>#VALUE!</v>
      </c>
      <c r="AJ393" s="42" t="e">
        <v>#VALUE!</v>
      </c>
      <c r="AK393" s="42" t="e">
        <v>#VALUE!</v>
      </c>
      <c r="AL393" s="42" t="e">
        <v>#VALUE!</v>
      </c>
      <c r="AM393" s="42" t="e">
        <v>#VALUE!</v>
      </c>
      <c r="AN393" s="42" t="e">
        <v>#VALUE!</v>
      </c>
      <c r="AP393" s="51" t="e">
        <f t="shared" si="32"/>
        <v>#VALUE!</v>
      </c>
      <c r="AQ393" s="42" t="e">
        <v>#VALUE!</v>
      </c>
      <c r="AR393" s="42" t="e">
        <v>#VALUE!</v>
      </c>
      <c r="AS393" s="42" t="e">
        <v>#VALUE!</v>
      </c>
      <c r="AT393" s="42" t="e">
        <v>#VALUE!</v>
      </c>
      <c r="AU393" s="42" t="e">
        <v>#VALUE!</v>
      </c>
      <c r="AV393" s="50" t="e">
        <v>#VALUE!</v>
      </c>
      <c r="AW393" s="42" t="e">
        <v>#VALUE!</v>
      </c>
      <c r="AX393" s="42" t="e">
        <v>#VALUE!</v>
      </c>
      <c r="AY393" s="42" t="e">
        <v>#VALUE!</v>
      </c>
      <c r="AZ393" s="42" t="e">
        <v>#VALUE!</v>
      </c>
      <c r="BA393" s="42" t="e">
        <v>#VALUE!</v>
      </c>
      <c r="BB393" s="42" t="e">
        <v>#VALUE!</v>
      </c>
      <c r="BC393" s="42" t="e">
        <v>#VALUE!</v>
      </c>
      <c r="BD393" s="42" t="e">
        <v>#VALUE!</v>
      </c>
      <c r="BE393" s="42" t="e">
        <v>#VALUE!</v>
      </c>
    </row>
    <row r="394" spans="1:57" ht="13.5" customHeight="1" x14ac:dyDescent="0.3">
      <c r="A394" s="94" t="s">
        <v>11</v>
      </c>
      <c r="B394" s="99" t="s">
        <v>397</v>
      </c>
      <c r="C394" s="95">
        <v>5</v>
      </c>
      <c r="E394" s="38" t="s">
        <v>85</v>
      </c>
      <c r="F394" s="39" t="e">
        <f t="shared" si="30"/>
        <v>#REF!</v>
      </c>
      <c r="H394" s="37" t="e">
        <v>#REF!</v>
      </c>
      <c r="I394" s="37" t="e">
        <v>#REF!</v>
      </c>
      <c r="J394" s="37" t="e">
        <v>#REF!</v>
      </c>
      <c r="K394" s="37" t="e">
        <v>#REF!</v>
      </c>
      <c r="L394" s="37" t="e">
        <v>#REF!</v>
      </c>
      <c r="M394" s="37" t="e">
        <v>#REF!</v>
      </c>
      <c r="N394" s="37" t="e">
        <v>#REF!</v>
      </c>
      <c r="O394" s="37" t="e">
        <v>#REF!</v>
      </c>
      <c r="P394" s="37" t="e">
        <v>#REF!</v>
      </c>
      <c r="Q394" s="37" t="e">
        <v>#REF!</v>
      </c>
      <c r="R394" s="37" t="e">
        <v>#REF!</v>
      </c>
      <c r="S394" s="37" t="e">
        <v>#REF!</v>
      </c>
      <c r="T394" s="37" t="e">
        <v>#REF!</v>
      </c>
      <c r="U394" s="37" t="e">
        <v>#REF!</v>
      </c>
      <c r="V394" s="37" t="e">
        <v>#REF!</v>
      </c>
      <c r="Y394" s="42" t="e">
        <f t="shared" si="31"/>
        <v>#VALUE!</v>
      </c>
      <c r="Z394" s="42" t="e">
        <v>#VALUE!</v>
      </c>
      <c r="AA394" s="42" t="e">
        <v>#VALUE!</v>
      </c>
      <c r="AB394" s="42" t="e">
        <v>#VALUE!</v>
      </c>
      <c r="AC394" s="42" t="e">
        <v>#VALUE!</v>
      </c>
      <c r="AD394" s="42" t="e">
        <v>#VALUE!</v>
      </c>
      <c r="AE394" s="50" t="e">
        <v>#VALUE!</v>
      </c>
      <c r="AF394" s="42" t="e">
        <v>#VALUE!</v>
      </c>
      <c r="AG394" s="42" t="e">
        <v>#VALUE!</v>
      </c>
      <c r="AH394" s="42" t="e">
        <v>#VALUE!</v>
      </c>
      <c r="AI394" s="42" t="e">
        <v>#VALUE!</v>
      </c>
      <c r="AJ394" s="42" t="e">
        <v>#VALUE!</v>
      </c>
      <c r="AK394" s="42" t="e">
        <v>#VALUE!</v>
      </c>
      <c r="AL394" s="42" t="e">
        <v>#VALUE!</v>
      </c>
      <c r="AM394" s="42" t="e">
        <v>#VALUE!</v>
      </c>
      <c r="AN394" s="42" t="e">
        <v>#VALUE!</v>
      </c>
      <c r="AP394" s="51" t="e">
        <f t="shared" si="32"/>
        <v>#VALUE!</v>
      </c>
      <c r="AQ394" s="42" t="e">
        <v>#VALUE!</v>
      </c>
      <c r="AR394" s="42" t="e">
        <v>#VALUE!</v>
      </c>
      <c r="AS394" s="42" t="e">
        <v>#VALUE!</v>
      </c>
      <c r="AT394" s="42" t="e">
        <v>#VALUE!</v>
      </c>
      <c r="AU394" s="42" t="e">
        <v>#VALUE!</v>
      </c>
      <c r="AV394" s="50" t="e">
        <v>#VALUE!</v>
      </c>
      <c r="AW394" s="42" t="e">
        <v>#VALUE!</v>
      </c>
      <c r="AX394" s="42" t="e">
        <v>#VALUE!</v>
      </c>
      <c r="AY394" s="42" t="e">
        <v>#VALUE!</v>
      </c>
      <c r="AZ394" s="42" t="e">
        <v>#VALUE!</v>
      </c>
      <c r="BA394" s="42" t="e">
        <v>#VALUE!</v>
      </c>
      <c r="BB394" s="42" t="e">
        <v>#VALUE!</v>
      </c>
      <c r="BC394" s="42" t="e">
        <v>#VALUE!</v>
      </c>
      <c r="BD394" s="42" t="e">
        <v>#VALUE!</v>
      </c>
      <c r="BE394" s="42" t="e">
        <v>#VALUE!</v>
      </c>
    </row>
    <row r="395" spans="1:57" ht="13.5" customHeight="1" x14ac:dyDescent="0.3">
      <c r="A395" s="94" t="s">
        <v>11</v>
      </c>
      <c r="B395" s="99" t="s">
        <v>397</v>
      </c>
      <c r="C395" s="95">
        <v>6</v>
      </c>
      <c r="E395" s="38" t="s">
        <v>85</v>
      </c>
      <c r="F395" s="39" t="e">
        <f t="shared" si="30"/>
        <v>#REF!</v>
      </c>
      <c r="H395" s="37" t="e">
        <v>#REF!</v>
      </c>
      <c r="I395" s="37" t="e">
        <v>#REF!</v>
      </c>
      <c r="J395" s="37" t="e">
        <v>#REF!</v>
      </c>
      <c r="K395" s="37" t="e">
        <v>#REF!</v>
      </c>
      <c r="L395" s="37" t="e">
        <v>#REF!</v>
      </c>
      <c r="M395" s="37" t="e">
        <v>#REF!</v>
      </c>
      <c r="N395" s="37" t="e">
        <v>#REF!</v>
      </c>
      <c r="O395" s="37" t="e">
        <v>#REF!</v>
      </c>
      <c r="P395" s="37" t="e">
        <v>#REF!</v>
      </c>
      <c r="Q395" s="37" t="e">
        <v>#REF!</v>
      </c>
      <c r="R395" s="37" t="e">
        <v>#REF!</v>
      </c>
      <c r="S395" s="37" t="e">
        <v>#REF!</v>
      </c>
      <c r="T395" s="37" t="e">
        <v>#REF!</v>
      </c>
      <c r="U395" s="37" t="e">
        <v>#REF!</v>
      </c>
      <c r="V395" s="37" t="e">
        <v>#REF!</v>
      </c>
      <c r="Y395" s="42" t="e">
        <f t="shared" si="31"/>
        <v>#VALUE!</v>
      </c>
      <c r="Z395" s="42" t="e">
        <v>#VALUE!</v>
      </c>
      <c r="AA395" s="42" t="e">
        <v>#VALUE!</v>
      </c>
      <c r="AB395" s="42" t="e">
        <v>#VALUE!</v>
      </c>
      <c r="AC395" s="42" t="e">
        <v>#VALUE!</v>
      </c>
      <c r="AD395" s="42" t="e">
        <v>#VALUE!</v>
      </c>
      <c r="AE395" s="50" t="e">
        <v>#VALUE!</v>
      </c>
      <c r="AF395" s="42" t="e">
        <v>#VALUE!</v>
      </c>
      <c r="AG395" s="42" t="e">
        <v>#VALUE!</v>
      </c>
      <c r="AH395" s="42" t="e">
        <v>#VALUE!</v>
      </c>
      <c r="AI395" s="42" t="e">
        <v>#VALUE!</v>
      </c>
      <c r="AJ395" s="42" t="e">
        <v>#VALUE!</v>
      </c>
      <c r="AK395" s="42" t="e">
        <v>#VALUE!</v>
      </c>
      <c r="AL395" s="42" t="e">
        <v>#VALUE!</v>
      </c>
      <c r="AM395" s="42" t="e">
        <v>#VALUE!</v>
      </c>
      <c r="AN395" s="42" t="e">
        <v>#VALUE!</v>
      </c>
      <c r="AP395" s="51" t="e">
        <f t="shared" si="32"/>
        <v>#VALUE!</v>
      </c>
      <c r="AQ395" s="42" t="e">
        <v>#VALUE!</v>
      </c>
      <c r="AR395" s="42" t="e">
        <v>#VALUE!</v>
      </c>
      <c r="AS395" s="42" t="e">
        <v>#VALUE!</v>
      </c>
      <c r="AT395" s="42" t="e">
        <v>#VALUE!</v>
      </c>
      <c r="AU395" s="42" t="e">
        <v>#VALUE!</v>
      </c>
      <c r="AV395" s="50" t="e">
        <v>#VALUE!</v>
      </c>
      <c r="AW395" s="42" t="e">
        <v>#VALUE!</v>
      </c>
      <c r="AX395" s="42" t="e">
        <v>#VALUE!</v>
      </c>
      <c r="AY395" s="42" t="e">
        <v>#VALUE!</v>
      </c>
      <c r="AZ395" s="42" t="e">
        <v>#VALUE!</v>
      </c>
      <c r="BA395" s="42" t="e">
        <v>#VALUE!</v>
      </c>
      <c r="BB395" s="42" t="e">
        <v>#VALUE!</v>
      </c>
      <c r="BC395" s="42" t="e">
        <v>#VALUE!</v>
      </c>
      <c r="BD395" s="42" t="e">
        <v>#VALUE!</v>
      </c>
      <c r="BE395" s="42" t="e">
        <v>#VALUE!</v>
      </c>
    </row>
    <row r="396" spans="1:57" ht="13.5" customHeight="1" x14ac:dyDescent="0.3">
      <c r="A396" s="94" t="s">
        <v>11</v>
      </c>
      <c r="B396" s="99" t="s">
        <v>397</v>
      </c>
      <c r="C396" s="95">
        <v>7</v>
      </c>
      <c r="E396" s="38" t="s">
        <v>85</v>
      </c>
      <c r="F396" s="39" t="e">
        <f t="shared" si="30"/>
        <v>#REF!</v>
      </c>
      <c r="H396" s="37" t="e">
        <v>#REF!</v>
      </c>
      <c r="I396" s="37" t="e">
        <v>#REF!</v>
      </c>
      <c r="J396" s="37" t="e">
        <v>#REF!</v>
      </c>
      <c r="K396" s="37" t="e">
        <v>#REF!</v>
      </c>
      <c r="L396" s="37" t="e">
        <v>#REF!</v>
      </c>
      <c r="M396" s="37" t="e">
        <v>#REF!</v>
      </c>
      <c r="N396" s="37" t="e">
        <v>#REF!</v>
      </c>
      <c r="O396" s="37" t="e">
        <v>#REF!</v>
      </c>
      <c r="P396" s="37" t="e">
        <v>#REF!</v>
      </c>
      <c r="Q396" s="37" t="e">
        <v>#REF!</v>
      </c>
      <c r="R396" s="37" t="e">
        <v>#REF!</v>
      </c>
      <c r="S396" s="37" t="e">
        <v>#REF!</v>
      </c>
      <c r="T396" s="37" t="e">
        <v>#REF!</v>
      </c>
      <c r="U396" s="37" t="e">
        <v>#REF!</v>
      </c>
      <c r="V396" s="37" t="e">
        <v>#REF!</v>
      </c>
      <c r="Y396" s="42" t="e">
        <f t="shared" si="31"/>
        <v>#VALUE!</v>
      </c>
      <c r="Z396" s="42" t="e">
        <v>#VALUE!</v>
      </c>
      <c r="AA396" s="42" t="e">
        <v>#VALUE!</v>
      </c>
      <c r="AB396" s="42" t="e">
        <v>#VALUE!</v>
      </c>
      <c r="AC396" s="42" t="e">
        <v>#VALUE!</v>
      </c>
      <c r="AD396" s="42" t="e">
        <v>#VALUE!</v>
      </c>
      <c r="AE396" s="50" t="e">
        <v>#VALUE!</v>
      </c>
      <c r="AF396" s="42" t="e">
        <v>#VALUE!</v>
      </c>
      <c r="AG396" s="42" t="e">
        <v>#VALUE!</v>
      </c>
      <c r="AH396" s="42" t="e">
        <v>#VALUE!</v>
      </c>
      <c r="AI396" s="42" t="e">
        <v>#VALUE!</v>
      </c>
      <c r="AJ396" s="42" t="e">
        <v>#VALUE!</v>
      </c>
      <c r="AK396" s="42" t="e">
        <v>#VALUE!</v>
      </c>
      <c r="AL396" s="42" t="e">
        <v>#VALUE!</v>
      </c>
      <c r="AM396" s="42" t="e">
        <v>#VALUE!</v>
      </c>
      <c r="AN396" s="42" t="e">
        <v>#VALUE!</v>
      </c>
      <c r="AP396" s="51" t="e">
        <f t="shared" si="32"/>
        <v>#VALUE!</v>
      </c>
      <c r="AQ396" s="42" t="e">
        <v>#VALUE!</v>
      </c>
      <c r="AR396" s="42" t="e">
        <v>#VALUE!</v>
      </c>
      <c r="AS396" s="42" t="e">
        <v>#VALUE!</v>
      </c>
      <c r="AT396" s="42" t="e">
        <v>#VALUE!</v>
      </c>
      <c r="AU396" s="42" t="e">
        <v>#VALUE!</v>
      </c>
      <c r="AV396" s="50" t="e">
        <v>#VALUE!</v>
      </c>
      <c r="AW396" s="42" t="e">
        <v>#VALUE!</v>
      </c>
      <c r="AX396" s="42" t="e">
        <v>#VALUE!</v>
      </c>
      <c r="AY396" s="42" t="e">
        <v>#VALUE!</v>
      </c>
      <c r="AZ396" s="42" t="e">
        <v>#VALUE!</v>
      </c>
      <c r="BA396" s="42" t="e">
        <v>#VALUE!</v>
      </c>
      <c r="BB396" s="42" t="e">
        <v>#VALUE!</v>
      </c>
      <c r="BC396" s="42" t="e">
        <v>#VALUE!</v>
      </c>
      <c r="BD396" s="42" t="e">
        <v>#VALUE!</v>
      </c>
      <c r="BE396" s="42" t="e">
        <v>#VALUE!</v>
      </c>
    </row>
    <row r="397" spans="1:57" ht="13.5" customHeight="1" x14ac:dyDescent="0.3">
      <c r="A397" s="94" t="s">
        <v>11</v>
      </c>
      <c r="B397" s="99" t="s">
        <v>397</v>
      </c>
      <c r="C397" s="95">
        <v>8</v>
      </c>
      <c r="E397" s="38" t="s">
        <v>85</v>
      </c>
      <c r="F397" s="39" t="e">
        <f t="shared" si="30"/>
        <v>#REF!</v>
      </c>
      <c r="H397" s="37" t="e">
        <v>#REF!</v>
      </c>
      <c r="I397" s="37" t="e">
        <v>#REF!</v>
      </c>
      <c r="J397" s="37" t="e">
        <v>#REF!</v>
      </c>
      <c r="K397" s="37" t="e">
        <v>#REF!</v>
      </c>
      <c r="L397" s="37" t="e">
        <v>#REF!</v>
      </c>
      <c r="M397" s="37" t="e">
        <v>#REF!</v>
      </c>
      <c r="N397" s="37" t="e">
        <v>#REF!</v>
      </c>
      <c r="O397" s="37" t="e">
        <v>#REF!</v>
      </c>
      <c r="P397" s="37" t="e">
        <v>#REF!</v>
      </c>
      <c r="Q397" s="37" t="e">
        <v>#REF!</v>
      </c>
      <c r="R397" s="37" t="e">
        <v>#REF!</v>
      </c>
      <c r="S397" s="37" t="e">
        <v>#REF!</v>
      </c>
      <c r="T397" s="37" t="e">
        <v>#REF!</v>
      </c>
      <c r="U397" s="37" t="e">
        <v>#REF!</v>
      </c>
      <c r="V397" s="37" t="e">
        <v>#REF!</v>
      </c>
      <c r="Y397" s="42" t="e">
        <f t="shared" si="31"/>
        <v>#VALUE!</v>
      </c>
      <c r="Z397" s="42" t="e">
        <v>#VALUE!</v>
      </c>
      <c r="AA397" s="42" t="e">
        <v>#VALUE!</v>
      </c>
      <c r="AB397" s="42" t="e">
        <v>#VALUE!</v>
      </c>
      <c r="AC397" s="42" t="e">
        <v>#VALUE!</v>
      </c>
      <c r="AD397" s="42" t="e">
        <v>#VALUE!</v>
      </c>
      <c r="AE397" s="50" t="e">
        <v>#VALUE!</v>
      </c>
      <c r="AF397" s="42" t="e">
        <v>#VALUE!</v>
      </c>
      <c r="AG397" s="42" t="e">
        <v>#VALUE!</v>
      </c>
      <c r="AH397" s="42" t="e">
        <v>#VALUE!</v>
      </c>
      <c r="AI397" s="42" t="e">
        <v>#VALUE!</v>
      </c>
      <c r="AJ397" s="42" t="e">
        <v>#VALUE!</v>
      </c>
      <c r="AK397" s="42" t="e">
        <v>#VALUE!</v>
      </c>
      <c r="AL397" s="42" t="e">
        <v>#VALUE!</v>
      </c>
      <c r="AM397" s="42" t="e">
        <v>#VALUE!</v>
      </c>
      <c r="AN397" s="42" t="e">
        <v>#VALUE!</v>
      </c>
      <c r="AP397" s="51" t="e">
        <f t="shared" si="32"/>
        <v>#VALUE!</v>
      </c>
      <c r="AQ397" s="42" t="e">
        <v>#VALUE!</v>
      </c>
      <c r="AR397" s="42" t="e">
        <v>#VALUE!</v>
      </c>
      <c r="AS397" s="42" t="e">
        <v>#VALUE!</v>
      </c>
      <c r="AT397" s="42" t="e">
        <v>#VALUE!</v>
      </c>
      <c r="AU397" s="42" t="e">
        <v>#VALUE!</v>
      </c>
      <c r="AV397" s="50" t="e">
        <v>#VALUE!</v>
      </c>
      <c r="AW397" s="42" t="e">
        <v>#VALUE!</v>
      </c>
      <c r="AX397" s="42" t="e">
        <v>#VALUE!</v>
      </c>
      <c r="AY397" s="42" t="e">
        <v>#VALUE!</v>
      </c>
      <c r="AZ397" s="42" t="e">
        <v>#VALUE!</v>
      </c>
      <c r="BA397" s="42" t="e">
        <v>#VALUE!</v>
      </c>
      <c r="BB397" s="42" t="e">
        <v>#VALUE!</v>
      </c>
      <c r="BC397" s="42" t="e">
        <v>#VALUE!</v>
      </c>
      <c r="BD397" s="42" t="e">
        <v>#VALUE!</v>
      </c>
      <c r="BE397" s="42" t="e">
        <v>#VALUE!</v>
      </c>
    </row>
    <row r="398" spans="1:57" ht="13.5" customHeight="1" x14ac:dyDescent="0.3">
      <c r="A398" s="94" t="s">
        <v>11</v>
      </c>
      <c r="B398" s="99" t="s">
        <v>397</v>
      </c>
      <c r="C398" s="95">
        <v>9</v>
      </c>
      <c r="D398" s="426"/>
      <c r="E398" s="38" t="s">
        <v>85</v>
      </c>
      <c r="F398" s="39" t="e">
        <f t="shared" si="30"/>
        <v>#REF!</v>
      </c>
      <c r="H398" s="37" t="e">
        <v>#REF!</v>
      </c>
      <c r="I398" s="37" t="e">
        <v>#REF!</v>
      </c>
      <c r="J398" s="37" t="e">
        <v>#REF!</v>
      </c>
      <c r="K398" s="37" t="e">
        <v>#REF!</v>
      </c>
      <c r="L398" s="37" t="e">
        <v>#REF!</v>
      </c>
      <c r="M398" s="37" t="e">
        <v>#REF!</v>
      </c>
      <c r="N398" s="37" t="e">
        <v>#REF!</v>
      </c>
      <c r="O398" s="37" t="e">
        <v>#REF!</v>
      </c>
      <c r="P398" s="37" t="e">
        <v>#REF!</v>
      </c>
      <c r="Q398" s="37" t="e">
        <v>#REF!</v>
      </c>
      <c r="R398" s="37" t="e">
        <v>#REF!</v>
      </c>
      <c r="S398" s="37" t="e">
        <v>#REF!</v>
      </c>
      <c r="T398" s="37" t="e">
        <v>#REF!</v>
      </c>
      <c r="U398" s="37" t="e">
        <v>#REF!</v>
      </c>
      <c r="V398" s="37" t="e">
        <v>#REF!</v>
      </c>
      <c r="Y398" s="42" t="e">
        <f t="shared" si="31"/>
        <v>#VALUE!</v>
      </c>
      <c r="Z398" s="42" t="e">
        <v>#VALUE!</v>
      </c>
      <c r="AA398" s="42" t="e">
        <v>#VALUE!</v>
      </c>
      <c r="AB398" s="42" t="e">
        <v>#VALUE!</v>
      </c>
      <c r="AC398" s="42" t="e">
        <v>#VALUE!</v>
      </c>
      <c r="AD398" s="42" t="e">
        <v>#VALUE!</v>
      </c>
      <c r="AE398" s="50" t="e">
        <v>#VALUE!</v>
      </c>
      <c r="AF398" s="42" t="e">
        <v>#VALUE!</v>
      </c>
      <c r="AG398" s="42" t="e">
        <v>#VALUE!</v>
      </c>
      <c r="AH398" s="42" t="e">
        <v>#VALUE!</v>
      </c>
      <c r="AI398" s="42" t="e">
        <v>#VALUE!</v>
      </c>
      <c r="AJ398" s="42" t="e">
        <v>#VALUE!</v>
      </c>
      <c r="AK398" s="42" t="e">
        <v>#VALUE!</v>
      </c>
      <c r="AL398" s="42" t="e">
        <v>#VALUE!</v>
      </c>
      <c r="AM398" s="42" t="e">
        <v>#VALUE!</v>
      </c>
      <c r="AN398" s="42" t="e">
        <v>#VALUE!</v>
      </c>
      <c r="AP398" s="51" t="e">
        <f t="shared" si="32"/>
        <v>#VALUE!</v>
      </c>
      <c r="AQ398" s="42" t="e">
        <v>#VALUE!</v>
      </c>
      <c r="AR398" s="42" t="e">
        <v>#VALUE!</v>
      </c>
      <c r="AS398" s="42" t="e">
        <v>#VALUE!</v>
      </c>
      <c r="AT398" s="42" t="e">
        <v>#VALUE!</v>
      </c>
      <c r="AU398" s="42" t="e">
        <v>#VALUE!</v>
      </c>
      <c r="AV398" s="50" t="e">
        <v>#VALUE!</v>
      </c>
      <c r="AW398" s="42" t="e">
        <v>#VALUE!</v>
      </c>
      <c r="AX398" s="42" t="e">
        <v>#VALUE!</v>
      </c>
      <c r="AY398" s="42" t="e">
        <v>#VALUE!</v>
      </c>
      <c r="AZ398" s="42" t="e">
        <v>#VALUE!</v>
      </c>
      <c r="BA398" s="42" t="e">
        <v>#VALUE!</v>
      </c>
      <c r="BB398" s="42" t="e">
        <v>#VALUE!</v>
      </c>
      <c r="BC398" s="42" t="e">
        <v>#VALUE!</v>
      </c>
      <c r="BD398" s="42" t="e">
        <v>#VALUE!</v>
      </c>
      <c r="BE398" s="42" t="e">
        <v>#VALUE!</v>
      </c>
    </row>
    <row r="399" spans="1:57" ht="13.5" customHeight="1" x14ac:dyDescent="0.3">
      <c r="A399" s="94" t="s">
        <v>11</v>
      </c>
      <c r="B399" s="99" t="s">
        <v>397</v>
      </c>
      <c r="C399" s="95">
        <v>10</v>
      </c>
      <c r="D399" s="426"/>
      <c r="E399" s="38" t="s">
        <v>85</v>
      </c>
      <c r="F399" s="39" t="e">
        <f t="shared" si="30"/>
        <v>#REF!</v>
      </c>
      <c r="H399" s="37" t="e">
        <v>#REF!</v>
      </c>
      <c r="I399" s="37" t="e">
        <v>#REF!</v>
      </c>
      <c r="J399" s="37" t="e">
        <v>#REF!</v>
      </c>
      <c r="K399" s="37" t="e">
        <v>#REF!</v>
      </c>
      <c r="L399" s="37" t="e">
        <v>#REF!</v>
      </c>
      <c r="M399" s="37" t="e">
        <v>#REF!</v>
      </c>
      <c r="N399" s="37" t="e">
        <v>#REF!</v>
      </c>
      <c r="O399" s="37" t="e">
        <v>#REF!</v>
      </c>
      <c r="P399" s="37" t="e">
        <v>#REF!</v>
      </c>
      <c r="Q399" s="37" t="e">
        <v>#REF!</v>
      </c>
      <c r="R399" s="37" t="e">
        <v>#REF!</v>
      </c>
      <c r="S399" s="37" t="e">
        <v>#REF!</v>
      </c>
      <c r="T399" s="37" t="e">
        <v>#REF!</v>
      </c>
      <c r="U399" s="37" t="e">
        <v>#REF!</v>
      </c>
      <c r="V399" s="37" t="e">
        <v>#REF!</v>
      </c>
      <c r="Y399" s="42" t="e">
        <f t="shared" si="31"/>
        <v>#VALUE!</v>
      </c>
      <c r="Z399" s="42" t="e">
        <v>#VALUE!</v>
      </c>
      <c r="AA399" s="42" t="e">
        <v>#VALUE!</v>
      </c>
      <c r="AB399" s="42" t="e">
        <v>#VALUE!</v>
      </c>
      <c r="AC399" s="42" t="e">
        <v>#VALUE!</v>
      </c>
      <c r="AD399" s="42" t="e">
        <v>#VALUE!</v>
      </c>
      <c r="AE399" s="50" t="e">
        <v>#VALUE!</v>
      </c>
      <c r="AF399" s="42" t="e">
        <v>#VALUE!</v>
      </c>
      <c r="AG399" s="42" t="e">
        <v>#VALUE!</v>
      </c>
      <c r="AH399" s="42" t="e">
        <v>#VALUE!</v>
      </c>
      <c r="AI399" s="42" t="e">
        <v>#VALUE!</v>
      </c>
      <c r="AJ399" s="42" t="e">
        <v>#VALUE!</v>
      </c>
      <c r="AK399" s="42" t="e">
        <v>#VALUE!</v>
      </c>
      <c r="AL399" s="42" t="e">
        <v>#VALUE!</v>
      </c>
      <c r="AM399" s="42" t="e">
        <v>#VALUE!</v>
      </c>
      <c r="AN399" s="42" t="e">
        <v>#VALUE!</v>
      </c>
      <c r="AP399" s="51" t="e">
        <f t="shared" si="32"/>
        <v>#VALUE!</v>
      </c>
      <c r="AQ399" s="42" t="e">
        <v>#VALUE!</v>
      </c>
      <c r="AR399" s="42" t="e">
        <v>#VALUE!</v>
      </c>
      <c r="AS399" s="42" t="e">
        <v>#VALUE!</v>
      </c>
      <c r="AT399" s="42" t="e">
        <v>#VALUE!</v>
      </c>
      <c r="AU399" s="42" t="e">
        <v>#VALUE!</v>
      </c>
      <c r="AV399" s="50" t="e">
        <v>#VALUE!</v>
      </c>
      <c r="AW399" s="42" t="e">
        <v>#VALUE!</v>
      </c>
      <c r="AX399" s="42" t="e">
        <v>#VALUE!</v>
      </c>
      <c r="AY399" s="42" t="e">
        <v>#VALUE!</v>
      </c>
      <c r="AZ399" s="42" t="e">
        <v>#VALUE!</v>
      </c>
      <c r="BA399" s="42" t="e">
        <v>#VALUE!</v>
      </c>
      <c r="BB399" s="42" t="e">
        <v>#VALUE!</v>
      </c>
      <c r="BC399" s="42" t="e">
        <v>#VALUE!</v>
      </c>
      <c r="BD399" s="42" t="e">
        <v>#VALUE!</v>
      </c>
      <c r="BE399" s="42" t="e">
        <v>#VALUE!</v>
      </c>
    </row>
    <row r="400" spans="1:57" ht="13.5" customHeight="1" x14ac:dyDescent="0.3">
      <c r="A400" s="94" t="s">
        <v>11</v>
      </c>
      <c r="B400" s="99" t="s">
        <v>397</v>
      </c>
      <c r="C400" s="95">
        <v>11</v>
      </c>
      <c r="D400" s="426"/>
      <c r="E400" s="38" t="s">
        <v>85</v>
      </c>
      <c r="F400" s="39" t="e">
        <f t="shared" si="30"/>
        <v>#REF!</v>
      </c>
      <c r="H400" s="37" t="e">
        <v>#REF!</v>
      </c>
      <c r="I400" s="37" t="e">
        <v>#REF!</v>
      </c>
      <c r="J400" s="37" t="e">
        <v>#REF!</v>
      </c>
      <c r="K400" s="37" t="e">
        <v>#REF!</v>
      </c>
      <c r="L400" s="37" t="e">
        <v>#REF!</v>
      </c>
      <c r="M400" s="37" t="e">
        <v>#REF!</v>
      </c>
      <c r="N400" s="37" t="e">
        <v>#REF!</v>
      </c>
      <c r="O400" s="37" t="e">
        <v>#REF!</v>
      </c>
      <c r="P400" s="37" t="e">
        <v>#REF!</v>
      </c>
      <c r="Q400" s="37" t="e">
        <v>#REF!</v>
      </c>
      <c r="R400" s="37" t="e">
        <v>#REF!</v>
      </c>
      <c r="S400" s="37" t="e">
        <v>#REF!</v>
      </c>
      <c r="T400" s="37" t="e">
        <v>#REF!</v>
      </c>
      <c r="U400" s="37" t="e">
        <v>#REF!</v>
      </c>
      <c r="V400" s="37" t="e">
        <v>#REF!</v>
      </c>
      <c r="Y400" s="42" t="e">
        <f t="shared" si="31"/>
        <v>#VALUE!</v>
      </c>
      <c r="Z400" s="42" t="e">
        <v>#VALUE!</v>
      </c>
      <c r="AA400" s="42" t="e">
        <v>#VALUE!</v>
      </c>
      <c r="AB400" s="42" t="e">
        <v>#VALUE!</v>
      </c>
      <c r="AC400" s="42" t="e">
        <v>#VALUE!</v>
      </c>
      <c r="AD400" s="42" t="e">
        <v>#VALUE!</v>
      </c>
      <c r="AE400" s="50" t="e">
        <v>#VALUE!</v>
      </c>
      <c r="AF400" s="42" t="e">
        <v>#VALUE!</v>
      </c>
      <c r="AG400" s="42" t="e">
        <v>#VALUE!</v>
      </c>
      <c r="AH400" s="42" t="e">
        <v>#VALUE!</v>
      </c>
      <c r="AI400" s="42" t="e">
        <v>#VALUE!</v>
      </c>
      <c r="AJ400" s="42" t="e">
        <v>#VALUE!</v>
      </c>
      <c r="AK400" s="42" t="e">
        <v>#VALUE!</v>
      </c>
      <c r="AL400" s="42" t="e">
        <v>#VALUE!</v>
      </c>
      <c r="AM400" s="42" t="e">
        <v>#VALUE!</v>
      </c>
      <c r="AN400" s="42" t="e">
        <v>#VALUE!</v>
      </c>
      <c r="AP400" s="51" t="e">
        <f t="shared" si="32"/>
        <v>#VALUE!</v>
      </c>
      <c r="AQ400" s="42" t="e">
        <v>#VALUE!</v>
      </c>
      <c r="AR400" s="42" t="e">
        <v>#VALUE!</v>
      </c>
      <c r="AS400" s="42" t="e">
        <v>#VALUE!</v>
      </c>
      <c r="AT400" s="42" t="e">
        <v>#VALUE!</v>
      </c>
      <c r="AU400" s="42" t="e">
        <v>#VALUE!</v>
      </c>
      <c r="AV400" s="50" t="e">
        <v>#VALUE!</v>
      </c>
      <c r="AW400" s="42" t="e">
        <v>#VALUE!</v>
      </c>
      <c r="AX400" s="42" t="e">
        <v>#VALUE!</v>
      </c>
      <c r="AY400" s="42" t="e">
        <v>#VALUE!</v>
      </c>
      <c r="AZ400" s="42" t="e">
        <v>#VALUE!</v>
      </c>
      <c r="BA400" s="42" t="e">
        <v>#VALUE!</v>
      </c>
      <c r="BB400" s="42" t="e">
        <v>#VALUE!</v>
      </c>
      <c r="BC400" s="42" t="e">
        <v>#VALUE!</v>
      </c>
      <c r="BD400" s="42" t="e">
        <v>#VALUE!</v>
      </c>
      <c r="BE400" s="42" t="e">
        <v>#VALUE!</v>
      </c>
    </row>
    <row r="401" spans="1:57" ht="13.5" customHeight="1" x14ac:dyDescent="0.3">
      <c r="A401" s="94" t="s">
        <v>11</v>
      </c>
      <c r="B401" s="99" t="s">
        <v>397</v>
      </c>
      <c r="C401" s="95">
        <v>12</v>
      </c>
      <c r="D401" s="159"/>
      <c r="E401" s="38" t="s">
        <v>85</v>
      </c>
      <c r="F401" s="39" t="e">
        <f t="shared" si="30"/>
        <v>#REF!</v>
      </c>
      <c r="H401" s="37" t="e">
        <v>#REF!</v>
      </c>
      <c r="I401" s="37" t="e">
        <v>#REF!</v>
      </c>
      <c r="J401" s="37" t="e">
        <v>#REF!</v>
      </c>
      <c r="K401" s="37" t="e">
        <v>#REF!</v>
      </c>
      <c r="L401" s="37" t="e">
        <v>#REF!</v>
      </c>
      <c r="M401" s="37" t="e">
        <v>#REF!</v>
      </c>
      <c r="N401" s="37" t="e">
        <v>#REF!</v>
      </c>
      <c r="O401" s="37" t="e">
        <v>#REF!</v>
      </c>
      <c r="P401" s="37" t="e">
        <v>#REF!</v>
      </c>
      <c r="Q401" s="37" t="e">
        <v>#REF!</v>
      </c>
      <c r="R401" s="37" t="e">
        <v>#REF!</v>
      </c>
      <c r="S401" s="37" t="e">
        <v>#REF!</v>
      </c>
      <c r="T401" s="37" t="e">
        <v>#REF!</v>
      </c>
      <c r="U401" s="37" t="e">
        <v>#REF!</v>
      </c>
      <c r="V401" s="37" t="e">
        <v>#REF!</v>
      </c>
      <c r="Y401" s="42" t="e">
        <f t="shared" si="31"/>
        <v>#VALUE!</v>
      </c>
      <c r="Z401" s="42" t="e">
        <v>#VALUE!</v>
      </c>
      <c r="AA401" s="42" t="e">
        <v>#VALUE!</v>
      </c>
      <c r="AB401" s="42" t="e">
        <v>#VALUE!</v>
      </c>
      <c r="AC401" s="42" t="e">
        <v>#VALUE!</v>
      </c>
      <c r="AD401" s="42" t="e">
        <v>#VALUE!</v>
      </c>
      <c r="AE401" s="50" t="e">
        <v>#VALUE!</v>
      </c>
      <c r="AF401" s="42" t="e">
        <v>#VALUE!</v>
      </c>
      <c r="AG401" s="42" t="e">
        <v>#VALUE!</v>
      </c>
      <c r="AH401" s="42" t="e">
        <v>#VALUE!</v>
      </c>
      <c r="AI401" s="42" t="e">
        <v>#VALUE!</v>
      </c>
      <c r="AJ401" s="42" t="e">
        <v>#VALUE!</v>
      </c>
      <c r="AK401" s="42" t="e">
        <v>#VALUE!</v>
      </c>
      <c r="AL401" s="42" t="e">
        <v>#VALUE!</v>
      </c>
      <c r="AM401" s="42" t="e">
        <v>#VALUE!</v>
      </c>
      <c r="AN401" s="42" t="e">
        <v>#VALUE!</v>
      </c>
      <c r="AP401" s="51" t="e">
        <f t="shared" si="32"/>
        <v>#VALUE!</v>
      </c>
      <c r="AQ401" s="42" t="e">
        <v>#VALUE!</v>
      </c>
      <c r="AR401" s="42" t="e">
        <v>#VALUE!</v>
      </c>
      <c r="AS401" s="42" t="e">
        <v>#VALUE!</v>
      </c>
      <c r="AT401" s="42" t="e">
        <v>#VALUE!</v>
      </c>
      <c r="AU401" s="42" t="e">
        <v>#VALUE!</v>
      </c>
      <c r="AV401" s="50" t="e">
        <v>#VALUE!</v>
      </c>
      <c r="AW401" s="42" t="e">
        <v>#VALUE!</v>
      </c>
      <c r="AX401" s="42" t="e">
        <v>#VALUE!</v>
      </c>
      <c r="AY401" s="42" t="e">
        <v>#VALUE!</v>
      </c>
      <c r="AZ401" s="42" t="e">
        <v>#VALUE!</v>
      </c>
      <c r="BA401" s="42" t="e">
        <v>#VALUE!</v>
      </c>
      <c r="BB401" s="42" t="e">
        <v>#VALUE!</v>
      </c>
      <c r="BC401" s="42" t="e">
        <v>#VALUE!</v>
      </c>
      <c r="BD401" s="42" t="e">
        <v>#VALUE!</v>
      </c>
      <c r="BE401" s="42" t="e">
        <v>#VALUE!</v>
      </c>
    </row>
    <row r="402" spans="1:57" ht="13.5" customHeight="1" x14ac:dyDescent="0.3">
      <c r="A402" s="94" t="s">
        <v>11</v>
      </c>
      <c r="B402" s="99" t="s">
        <v>397</v>
      </c>
      <c r="C402" s="95">
        <v>13</v>
      </c>
      <c r="D402" s="159" t="s">
        <v>87</v>
      </c>
      <c r="E402" s="38" t="s">
        <v>85</v>
      </c>
      <c r="F402" s="39" t="e">
        <f t="shared" si="30"/>
        <v>#REF!</v>
      </c>
      <c r="H402" s="37" t="e">
        <v>#REF!</v>
      </c>
      <c r="I402" s="37" t="e">
        <v>#REF!</v>
      </c>
      <c r="J402" s="37" t="e">
        <v>#REF!</v>
      </c>
      <c r="K402" s="37" t="e">
        <v>#REF!</v>
      </c>
      <c r="L402" s="37" t="e">
        <v>#REF!</v>
      </c>
      <c r="M402" s="37" t="e">
        <v>#REF!</v>
      </c>
      <c r="N402" s="37" t="e">
        <v>#REF!</v>
      </c>
      <c r="O402" s="37" t="e">
        <v>#REF!</v>
      </c>
      <c r="P402" s="37" t="e">
        <v>#REF!</v>
      </c>
      <c r="Q402" s="37" t="e">
        <v>#REF!</v>
      </c>
      <c r="R402" s="37" t="e">
        <v>#REF!</v>
      </c>
      <c r="S402" s="37" t="e">
        <v>#REF!</v>
      </c>
      <c r="T402" s="37" t="e">
        <v>#REF!</v>
      </c>
      <c r="U402" s="37" t="e">
        <v>#REF!</v>
      </c>
      <c r="V402" s="37" t="e">
        <v>#REF!</v>
      </c>
      <c r="Y402" s="42" t="e">
        <f t="shared" si="31"/>
        <v>#VALUE!</v>
      </c>
      <c r="Z402" s="42" t="e">
        <v>#VALUE!</v>
      </c>
      <c r="AA402" s="42" t="e">
        <v>#VALUE!</v>
      </c>
      <c r="AB402" s="42" t="e">
        <v>#VALUE!</v>
      </c>
      <c r="AC402" s="42" t="e">
        <v>#VALUE!</v>
      </c>
      <c r="AD402" s="42" t="e">
        <v>#VALUE!</v>
      </c>
      <c r="AE402" s="50" t="e">
        <v>#VALUE!</v>
      </c>
      <c r="AF402" s="42" t="e">
        <v>#VALUE!</v>
      </c>
      <c r="AG402" s="42" t="e">
        <v>#VALUE!</v>
      </c>
      <c r="AH402" s="42" t="e">
        <v>#VALUE!</v>
      </c>
      <c r="AI402" s="42" t="e">
        <v>#VALUE!</v>
      </c>
      <c r="AJ402" s="42" t="e">
        <v>#VALUE!</v>
      </c>
      <c r="AK402" s="42" t="e">
        <v>#VALUE!</v>
      </c>
      <c r="AL402" s="42" t="e">
        <v>#VALUE!</v>
      </c>
      <c r="AM402" s="42" t="e">
        <v>#VALUE!</v>
      </c>
      <c r="AN402" s="42" t="e">
        <v>#VALUE!</v>
      </c>
      <c r="AP402" s="51" t="e">
        <f t="shared" si="32"/>
        <v>#VALUE!</v>
      </c>
      <c r="AQ402" s="42" t="e">
        <v>#VALUE!</v>
      </c>
      <c r="AR402" s="42" t="e">
        <v>#VALUE!</v>
      </c>
      <c r="AS402" s="42" t="e">
        <v>#VALUE!</v>
      </c>
      <c r="AT402" s="42" t="e">
        <v>#VALUE!</v>
      </c>
      <c r="AU402" s="42" t="e">
        <v>#VALUE!</v>
      </c>
      <c r="AV402" s="50" t="e">
        <v>#VALUE!</v>
      </c>
      <c r="AW402" s="42" t="e">
        <v>#VALUE!</v>
      </c>
      <c r="AX402" s="42" t="e">
        <v>#VALUE!</v>
      </c>
      <c r="AY402" s="42" t="e">
        <v>#VALUE!</v>
      </c>
      <c r="AZ402" s="42" t="e">
        <v>#VALUE!</v>
      </c>
      <c r="BA402" s="42" t="e">
        <v>#VALUE!</v>
      </c>
      <c r="BB402" s="42" t="e">
        <v>#VALUE!</v>
      </c>
      <c r="BC402" s="42" t="e">
        <v>#VALUE!</v>
      </c>
      <c r="BD402" s="42" t="e">
        <v>#VALUE!</v>
      </c>
      <c r="BE402" s="42" t="e">
        <v>#VALUE!</v>
      </c>
    </row>
    <row r="403" spans="1:57" ht="13.5" customHeight="1" x14ac:dyDescent="0.3">
      <c r="A403" s="94" t="s">
        <v>11</v>
      </c>
      <c r="B403" s="99" t="s">
        <v>397</v>
      </c>
      <c r="C403" s="95">
        <v>14</v>
      </c>
      <c r="D403" s="159" t="s">
        <v>87</v>
      </c>
      <c r="E403" s="38" t="s">
        <v>85</v>
      </c>
      <c r="F403" s="39" t="e">
        <f t="shared" si="30"/>
        <v>#REF!</v>
      </c>
      <c r="H403" s="37" t="e">
        <v>#REF!</v>
      </c>
      <c r="I403" s="37" t="e">
        <v>#REF!</v>
      </c>
      <c r="J403" s="37" t="e">
        <v>#REF!</v>
      </c>
      <c r="K403" s="37" t="e">
        <v>#REF!</v>
      </c>
      <c r="L403" s="37" t="e">
        <v>#REF!</v>
      </c>
      <c r="M403" s="37" t="e">
        <v>#REF!</v>
      </c>
      <c r="N403" s="37" t="e">
        <v>#REF!</v>
      </c>
      <c r="O403" s="37" t="e">
        <v>#REF!</v>
      </c>
      <c r="P403" s="37" t="e">
        <v>#REF!</v>
      </c>
      <c r="Q403" s="37" t="e">
        <v>#REF!</v>
      </c>
      <c r="R403" s="37" t="e">
        <v>#REF!</v>
      </c>
      <c r="S403" s="37" t="e">
        <v>#REF!</v>
      </c>
      <c r="T403" s="37" t="e">
        <v>#REF!</v>
      </c>
      <c r="U403" s="37" t="e">
        <v>#REF!</v>
      </c>
      <c r="V403" s="37" t="e">
        <v>#REF!</v>
      </c>
      <c r="Y403" s="42" t="e">
        <f t="shared" si="31"/>
        <v>#VALUE!</v>
      </c>
      <c r="Z403" s="42" t="e">
        <v>#VALUE!</v>
      </c>
      <c r="AA403" s="42" t="e">
        <v>#VALUE!</v>
      </c>
      <c r="AB403" s="42" t="e">
        <v>#VALUE!</v>
      </c>
      <c r="AC403" s="42" t="e">
        <v>#VALUE!</v>
      </c>
      <c r="AD403" s="42" t="e">
        <v>#VALUE!</v>
      </c>
      <c r="AE403" s="50" t="e">
        <v>#VALUE!</v>
      </c>
      <c r="AF403" s="42" t="e">
        <v>#VALUE!</v>
      </c>
      <c r="AG403" s="42" t="e">
        <v>#VALUE!</v>
      </c>
      <c r="AH403" s="42" t="e">
        <v>#VALUE!</v>
      </c>
      <c r="AI403" s="42" t="e">
        <v>#VALUE!</v>
      </c>
      <c r="AJ403" s="42" t="e">
        <v>#VALUE!</v>
      </c>
      <c r="AK403" s="42" t="e">
        <v>#VALUE!</v>
      </c>
      <c r="AL403" s="42" t="e">
        <v>#VALUE!</v>
      </c>
      <c r="AM403" s="42" t="e">
        <v>#VALUE!</v>
      </c>
      <c r="AN403" s="42" t="e">
        <v>#VALUE!</v>
      </c>
      <c r="AP403" s="51" t="e">
        <f t="shared" si="32"/>
        <v>#VALUE!</v>
      </c>
      <c r="AQ403" s="42" t="e">
        <v>#VALUE!</v>
      </c>
      <c r="AR403" s="42" t="e">
        <v>#VALUE!</v>
      </c>
      <c r="AS403" s="42" t="e">
        <v>#VALUE!</v>
      </c>
      <c r="AT403" s="42" t="e">
        <v>#VALUE!</v>
      </c>
      <c r="AU403" s="42" t="e">
        <v>#VALUE!</v>
      </c>
      <c r="AV403" s="50" t="e">
        <v>#VALUE!</v>
      </c>
      <c r="AW403" s="42" t="e">
        <v>#VALUE!</v>
      </c>
      <c r="AX403" s="42" t="e">
        <v>#VALUE!</v>
      </c>
      <c r="AY403" s="42" t="e">
        <v>#VALUE!</v>
      </c>
      <c r="AZ403" s="42" t="e">
        <v>#VALUE!</v>
      </c>
      <c r="BA403" s="42" t="e">
        <v>#VALUE!</v>
      </c>
      <c r="BB403" s="42" t="e">
        <v>#VALUE!</v>
      </c>
      <c r="BC403" s="42" t="e">
        <v>#VALUE!</v>
      </c>
      <c r="BD403" s="42" t="e">
        <v>#VALUE!</v>
      </c>
      <c r="BE403" s="42" t="e">
        <v>#VALUE!</v>
      </c>
    </row>
    <row r="404" spans="1:57" ht="13.5" customHeight="1" x14ac:dyDescent="0.3">
      <c r="A404" s="93"/>
      <c r="B404" s="101"/>
      <c r="C404" s="93"/>
      <c r="D404" s="159" t="s">
        <v>87</v>
      </c>
      <c r="E404" s="38" t="s">
        <v>85</v>
      </c>
      <c r="F404" s="39" t="e">
        <f t="shared" si="30"/>
        <v>#REF!</v>
      </c>
      <c r="H404" s="37" t="e">
        <v>#REF!</v>
      </c>
      <c r="I404" s="37" t="e">
        <v>#REF!</v>
      </c>
      <c r="J404" s="37" t="e">
        <v>#REF!</v>
      </c>
      <c r="K404" s="37" t="e">
        <v>#REF!</v>
      </c>
      <c r="L404" s="37" t="e">
        <v>#REF!</v>
      </c>
      <c r="M404" s="37" t="e">
        <v>#REF!</v>
      </c>
      <c r="N404" s="37" t="e">
        <v>#REF!</v>
      </c>
      <c r="O404" s="37" t="e">
        <v>#REF!</v>
      </c>
      <c r="P404" s="37" t="e">
        <v>#REF!</v>
      </c>
      <c r="Q404" s="37" t="e">
        <v>#REF!</v>
      </c>
      <c r="R404" s="37" t="e">
        <v>#REF!</v>
      </c>
      <c r="S404" s="37" t="e">
        <v>#REF!</v>
      </c>
      <c r="T404" s="37" t="e">
        <v>#REF!</v>
      </c>
      <c r="U404" s="37" t="e">
        <v>#REF!</v>
      </c>
      <c r="V404" s="37" t="e">
        <v>#REF!</v>
      </c>
      <c r="Y404" s="42" t="e">
        <f t="shared" si="31"/>
        <v>#VALUE!</v>
      </c>
      <c r="Z404" s="42" t="e">
        <v>#VALUE!</v>
      </c>
      <c r="AA404" s="42" t="e">
        <v>#VALUE!</v>
      </c>
      <c r="AB404" s="42" t="e">
        <v>#VALUE!</v>
      </c>
      <c r="AC404" s="42" t="e">
        <v>#VALUE!</v>
      </c>
      <c r="AD404" s="42" t="e">
        <v>#VALUE!</v>
      </c>
      <c r="AE404" s="50" t="e">
        <v>#VALUE!</v>
      </c>
      <c r="AF404" s="42" t="e">
        <v>#VALUE!</v>
      </c>
      <c r="AG404" s="42" t="e">
        <v>#VALUE!</v>
      </c>
      <c r="AH404" s="42" t="e">
        <v>#VALUE!</v>
      </c>
      <c r="AI404" s="42" t="e">
        <v>#VALUE!</v>
      </c>
      <c r="AJ404" s="42" t="e">
        <v>#VALUE!</v>
      </c>
      <c r="AK404" s="42" t="e">
        <v>#VALUE!</v>
      </c>
      <c r="AL404" s="42" t="e">
        <v>#VALUE!</v>
      </c>
      <c r="AM404" s="42" t="e">
        <v>#VALUE!</v>
      </c>
      <c r="AN404" s="42" t="e">
        <v>#VALUE!</v>
      </c>
      <c r="AP404" s="51" t="e">
        <f t="shared" si="32"/>
        <v>#VALUE!</v>
      </c>
      <c r="AQ404" s="42" t="e">
        <v>#VALUE!</v>
      </c>
      <c r="AR404" s="42" t="e">
        <v>#VALUE!</v>
      </c>
      <c r="AS404" s="42" t="e">
        <v>#VALUE!</v>
      </c>
      <c r="AT404" s="42" t="e">
        <v>#VALUE!</v>
      </c>
      <c r="AU404" s="42" t="e">
        <v>#VALUE!</v>
      </c>
      <c r="AV404" s="50" t="e">
        <v>#VALUE!</v>
      </c>
      <c r="AW404" s="42" t="e">
        <v>#VALUE!</v>
      </c>
      <c r="AX404" s="42" t="e">
        <v>#VALUE!</v>
      </c>
      <c r="AY404" s="42" t="e">
        <v>#VALUE!</v>
      </c>
      <c r="AZ404" s="42" t="e">
        <v>#VALUE!</v>
      </c>
      <c r="BA404" s="42" t="e">
        <v>#VALUE!</v>
      </c>
      <c r="BB404" s="42" t="e">
        <v>#VALUE!</v>
      </c>
      <c r="BC404" s="42" t="e">
        <v>#VALUE!</v>
      </c>
      <c r="BD404" s="42" t="e">
        <v>#VALUE!</v>
      </c>
      <c r="BE404" s="42" t="e">
        <v>#VALUE!</v>
      </c>
    </row>
    <row r="405" spans="1:57" ht="13.5" customHeight="1" x14ac:dyDescent="0.3">
      <c r="A405" s="98" t="s">
        <v>11</v>
      </c>
      <c r="B405" s="99"/>
      <c r="C405" s="93"/>
      <c r="D405" s="159" t="s">
        <v>87</v>
      </c>
      <c r="E405" s="38" t="s">
        <v>85</v>
      </c>
      <c r="F405" s="39" t="e">
        <f t="shared" ref="F405:F419" si="33">SUM(H405:V405)</f>
        <v>#REF!</v>
      </c>
      <c r="H405" s="37" t="e">
        <v>#REF!</v>
      </c>
      <c r="I405" s="37" t="e">
        <v>#REF!</v>
      </c>
      <c r="J405" s="37" t="e">
        <v>#REF!</v>
      </c>
      <c r="K405" s="37" t="e">
        <v>#REF!</v>
      </c>
      <c r="L405" s="37" t="e">
        <v>#REF!</v>
      </c>
      <c r="M405" s="37" t="e">
        <v>#REF!</v>
      </c>
      <c r="N405" s="37" t="e">
        <v>#REF!</v>
      </c>
      <c r="O405" s="37" t="e">
        <v>#REF!</v>
      </c>
      <c r="P405" s="37" t="e">
        <v>#REF!</v>
      </c>
      <c r="Q405" s="37" t="e">
        <v>#REF!</v>
      </c>
      <c r="R405" s="37" t="e">
        <v>#REF!</v>
      </c>
      <c r="S405" s="37" t="e">
        <v>#REF!</v>
      </c>
      <c r="T405" s="37" t="e">
        <v>#REF!</v>
      </c>
      <c r="U405" s="37" t="e">
        <v>#REF!</v>
      </c>
      <c r="V405" s="37" t="e">
        <v>#REF!</v>
      </c>
      <c r="Y405" s="42" t="e">
        <f t="shared" si="31"/>
        <v>#VALUE!</v>
      </c>
      <c r="Z405" s="42" t="e">
        <v>#VALUE!</v>
      </c>
      <c r="AA405" s="42" t="e">
        <v>#VALUE!</v>
      </c>
      <c r="AB405" s="42" t="e">
        <v>#VALUE!</v>
      </c>
      <c r="AC405" s="42" t="e">
        <v>#VALUE!</v>
      </c>
      <c r="AD405" s="42" t="e">
        <v>#VALUE!</v>
      </c>
      <c r="AE405" s="50" t="e">
        <v>#VALUE!</v>
      </c>
      <c r="AF405" s="42" t="e">
        <v>#VALUE!</v>
      </c>
      <c r="AG405" s="42" t="e">
        <v>#VALUE!</v>
      </c>
      <c r="AH405" s="42" t="e">
        <v>#VALUE!</v>
      </c>
      <c r="AI405" s="42" t="e">
        <v>#VALUE!</v>
      </c>
      <c r="AJ405" s="42" t="e">
        <v>#VALUE!</v>
      </c>
      <c r="AK405" s="42" t="e">
        <v>#VALUE!</v>
      </c>
      <c r="AL405" s="42" t="e">
        <v>#VALUE!</v>
      </c>
      <c r="AM405" s="42" t="e">
        <v>#VALUE!</v>
      </c>
      <c r="AN405" s="42" t="e">
        <v>#VALUE!</v>
      </c>
      <c r="AP405" s="51" t="e">
        <f t="shared" si="32"/>
        <v>#VALUE!</v>
      </c>
      <c r="AQ405" s="42" t="e">
        <v>#VALUE!</v>
      </c>
      <c r="AR405" s="42" t="e">
        <v>#VALUE!</v>
      </c>
      <c r="AS405" s="42" t="e">
        <v>#VALUE!</v>
      </c>
      <c r="AT405" s="42" t="e">
        <v>#VALUE!</v>
      </c>
      <c r="AU405" s="42" t="e">
        <v>#VALUE!</v>
      </c>
      <c r="AV405" s="50" t="e">
        <v>#VALUE!</v>
      </c>
      <c r="AW405" s="42" t="e">
        <v>#VALUE!</v>
      </c>
      <c r="AX405" s="42" t="e">
        <v>#VALUE!</v>
      </c>
      <c r="AY405" s="42" t="e">
        <v>#VALUE!</v>
      </c>
      <c r="AZ405" s="42" t="e">
        <v>#VALUE!</v>
      </c>
      <c r="BA405" s="42" t="e">
        <v>#VALUE!</v>
      </c>
      <c r="BB405" s="42" t="e">
        <v>#VALUE!</v>
      </c>
      <c r="BC405" s="42" t="e">
        <v>#VALUE!</v>
      </c>
      <c r="BD405" s="42" t="e">
        <v>#VALUE!</v>
      </c>
      <c r="BE405" s="42" t="e">
        <v>#VALUE!</v>
      </c>
    </row>
    <row r="406" spans="1:57" ht="13.5" customHeight="1" x14ac:dyDescent="0.3">
      <c r="A406" s="94" t="s">
        <v>11</v>
      </c>
      <c r="B406" s="99"/>
      <c r="C406" s="95">
        <v>1</v>
      </c>
      <c r="D406" s="159"/>
      <c r="E406" s="38" t="s">
        <v>85</v>
      </c>
      <c r="F406" s="39" t="e">
        <f t="shared" si="33"/>
        <v>#REF!</v>
      </c>
      <c r="H406" s="37" t="e">
        <v>#REF!</v>
      </c>
      <c r="I406" s="37" t="e">
        <v>#REF!</v>
      </c>
      <c r="J406" s="37" t="e">
        <v>#REF!</v>
      </c>
      <c r="K406" s="37" t="e">
        <v>#REF!</v>
      </c>
      <c r="L406" s="37" t="e">
        <v>#REF!</v>
      </c>
      <c r="M406" s="37" t="e">
        <v>#REF!</v>
      </c>
      <c r="N406" s="37" t="e">
        <v>#REF!</v>
      </c>
      <c r="O406" s="37" t="e">
        <v>#REF!</v>
      </c>
      <c r="P406" s="37" t="e">
        <v>#REF!</v>
      </c>
      <c r="Q406" s="37" t="e">
        <v>#REF!</v>
      </c>
      <c r="R406" s="37" t="e">
        <v>#REF!</v>
      </c>
      <c r="S406" s="37" t="e">
        <v>#REF!</v>
      </c>
      <c r="T406" s="37" t="e">
        <v>#REF!</v>
      </c>
      <c r="U406" s="37" t="e">
        <v>#REF!</v>
      </c>
      <c r="V406" s="37" t="e">
        <v>#REF!</v>
      </c>
      <c r="Y406" s="42" t="e">
        <f t="shared" si="31"/>
        <v>#VALUE!</v>
      </c>
      <c r="Z406" s="42" t="e">
        <v>#VALUE!</v>
      </c>
      <c r="AA406" s="42" t="e">
        <v>#VALUE!</v>
      </c>
      <c r="AB406" s="42" t="e">
        <v>#VALUE!</v>
      </c>
      <c r="AC406" s="42" t="e">
        <v>#VALUE!</v>
      </c>
      <c r="AD406" s="42" t="e">
        <v>#VALUE!</v>
      </c>
      <c r="AE406" s="50" t="e">
        <v>#VALUE!</v>
      </c>
      <c r="AF406" s="42" t="e">
        <v>#VALUE!</v>
      </c>
      <c r="AG406" s="42" t="e">
        <v>#VALUE!</v>
      </c>
      <c r="AH406" s="42" t="e">
        <v>#VALUE!</v>
      </c>
      <c r="AI406" s="42" t="e">
        <v>#VALUE!</v>
      </c>
      <c r="AJ406" s="42" t="e">
        <v>#VALUE!</v>
      </c>
      <c r="AK406" s="42" t="e">
        <v>#VALUE!</v>
      </c>
      <c r="AL406" s="42" t="e">
        <v>#VALUE!</v>
      </c>
      <c r="AM406" s="42" t="e">
        <v>#VALUE!</v>
      </c>
      <c r="AN406" s="42" t="e">
        <v>#VALUE!</v>
      </c>
      <c r="AP406" s="51" t="e">
        <f t="shared" si="32"/>
        <v>#VALUE!</v>
      </c>
      <c r="AQ406" s="42" t="e">
        <v>#VALUE!</v>
      </c>
      <c r="AR406" s="42" t="e">
        <v>#VALUE!</v>
      </c>
      <c r="AS406" s="42" t="e">
        <v>#VALUE!</v>
      </c>
      <c r="AT406" s="42" t="e">
        <v>#VALUE!</v>
      </c>
      <c r="AU406" s="42" t="e">
        <v>#VALUE!</v>
      </c>
      <c r="AV406" s="50" t="e">
        <v>#VALUE!</v>
      </c>
      <c r="AW406" s="42" t="e">
        <v>#VALUE!</v>
      </c>
      <c r="AX406" s="42" t="e">
        <v>#VALUE!</v>
      </c>
      <c r="AY406" s="42" t="e">
        <v>#VALUE!</v>
      </c>
      <c r="AZ406" s="42" t="e">
        <v>#VALUE!</v>
      </c>
      <c r="BA406" s="42" t="e">
        <v>#VALUE!</v>
      </c>
      <c r="BB406" s="42" t="e">
        <v>#VALUE!</v>
      </c>
      <c r="BC406" s="42" t="e">
        <v>#VALUE!</v>
      </c>
      <c r="BD406" s="42" t="e">
        <v>#VALUE!</v>
      </c>
      <c r="BE406" s="42" t="e">
        <v>#VALUE!</v>
      </c>
    </row>
    <row r="407" spans="1:57" ht="13.5" customHeight="1" x14ac:dyDescent="0.3">
      <c r="A407" s="94" t="s">
        <v>11</v>
      </c>
      <c r="B407" s="99"/>
      <c r="C407" s="95">
        <v>2</v>
      </c>
      <c r="D407" s="159"/>
      <c r="E407" s="38" t="s">
        <v>85</v>
      </c>
      <c r="F407" s="39" t="e">
        <f t="shared" si="33"/>
        <v>#REF!</v>
      </c>
      <c r="H407" s="37" t="e">
        <v>#REF!</v>
      </c>
      <c r="I407" s="37" t="e">
        <v>#REF!</v>
      </c>
      <c r="J407" s="37" t="e">
        <v>#REF!</v>
      </c>
      <c r="K407" s="37" t="e">
        <v>#REF!</v>
      </c>
      <c r="L407" s="37" t="e">
        <v>#REF!</v>
      </c>
      <c r="M407" s="37" t="e">
        <v>#REF!</v>
      </c>
      <c r="N407" s="37" t="e">
        <v>#REF!</v>
      </c>
      <c r="O407" s="37" t="e">
        <v>#REF!</v>
      </c>
      <c r="P407" s="37" t="e">
        <v>#REF!</v>
      </c>
      <c r="Q407" s="37" t="e">
        <v>#REF!</v>
      </c>
      <c r="R407" s="37" t="e">
        <v>#REF!</v>
      </c>
      <c r="S407" s="37" t="e">
        <v>#REF!</v>
      </c>
      <c r="T407" s="37" t="e">
        <v>#REF!</v>
      </c>
      <c r="U407" s="37" t="e">
        <v>#REF!</v>
      </c>
      <c r="V407" s="37" t="e">
        <v>#REF!</v>
      </c>
      <c r="Y407" s="42" t="e">
        <f t="shared" si="31"/>
        <v>#VALUE!</v>
      </c>
      <c r="Z407" s="42" t="e">
        <v>#VALUE!</v>
      </c>
      <c r="AA407" s="42" t="e">
        <v>#VALUE!</v>
      </c>
      <c r="AB407" s="42" t="e">
        <v>#VALUE!</v>
      </c>
      <c r="AC407" s="42" t="e">
        <v>#VALUE!</v>
      </c>
      <c r="AD407" s="42" t="e">
        <v>#VALUE!</v>
      </c>
      <c r="AE407" s="50" t="e">
        <v>#VALUE!</v>
      </c>
      <c r="AF407" s="42" t="e">
        <v>#VALUE!</v>
      </c>
      <c r="AG407" s="42" t="e">
        <v>#VALUE!</v>
      </c>
      <c r="AH407" s="42" t="e">
        <v>#VALUE!</v>
      </c>
      <c r="AI407" s="42" t="e">
        <v>#VALUE!</v>
      </c>
      <c r="AJ407" s="42" t="e">
        <v>#VALUE!</v>
      </c>
      <c r="AK407" s="42" t="e">
        <v>#VALUE!</v>
      </c>
      <c r="AL407" s="42" t="e">
        <v>#VALUE!</v>
      </c>
      <c r="AM407" s="42" t="e">
        <v>#VALUE!</v>
      </c>
      <c r="AN407" s="42" t="e">
        <v>#VALUE!</v>
      </c>
      <c r="AP407" s="51" t="e">
        <f t="shared" si="32"/>
        <v>#VALUE!</v>
      </c>
      <c r="AQ407" s="42" t="e">
        <v>#VALUE!</v>
      </c>
      <c r="AR407" s="42" t="e">
        <v>#VALUE!</v>
      </c>
      <c r="AS407" s="42" t="e">
        <v>#VALUE!</v>
      </c>
      <c r="AT407" s="42" t="e">
        <v>#VALUE!</v>
      </c>
      <c r="AU407" s="42" t="e">
        <v>#VALUE!</v>
      </c>
      <c r="AV407" s="50" t="e">
        <v>#VALUE!</v>
      </c>
      <c r="AW407" s="42" t="e">
        <v>#VALUE!</v>
      </c>
      <c r="AX407" s="42" t="e">
        <v>#VALUE!</v>
      </c>
      <c r="AY407" s="42" t="e">
        <v>#VALUE!</v>
      </c>
      <c r="AZ407" s="42" t="e">
        <v>#VALUE!</v>
      </c>
      <c r="BA407" s="42" t="e">
        <v>#VALUE!</v>
      </c>
      <c r="BB407" s="42" t="e">
        <v>#VALUE!</v>
      </c>
      <c r="BC407" s="42" t="e">
        <v>#VALUE!</v>
      </c>
      <c r="BD407" s="42" t="e">
        <v>#VALUE!</v>
      </c>
      <c r="BE407" s="42" t="e">
        <v>#VALUE!</v>
      </c>
    </row>
    <row r="408" spans="1:57" ht="13.5" customHeight="1" x14ac:dyDescent="0.3">
      <c r="A408" s="94" t="s">
        <v>11</v>
      </c>
      <c r="B408" s="99"/>
      <c r="C408" s="95">
        <v>3</v>
      </c>
      <c r="D408" s="159"/>
      <c r="E408" s="38" t="s">
        <v>85</v>
      </c>
      <c r="F408" s="39" t="e">
        <f t="shared" si="33"/>
        <v>#REF!</v>
      </c>
      <c r="H408" s="37" t="e">
        <v>#REF!</v>
      </c>
      <c r="I408" s="37" t="e">
        <v>#REF!</v>
      </c>
      <c r="J408" s="37" t="e">
        <v>#REF!</v>
      </c>
      <c r="K408" s="37" t="e">
        <v>#REF!</v>
      </c>
      <c r="L408" s="37" t="e">
        <v>#REF!</v>
      </c>
      <c r="M408" s="37" t="e">
        <v>#REF!</v>
      </c>
      <c r="N408" s="37" t="e">
        <v>#REF!</v>
      </c>
      <c r="O408" s="37" t="e">
        <v>#REF!</v>
      </c>
      <c r="P408" s="37" t="e">
        <v>#REF!</v>
      </c>
      <c r="Q408" s="37" t="e">
        <v>#REF!</v>
      </c>
      <c r="R408" s="37" t="e">
        <v>#REF!</v>
      </c>
      <c r="S408" s="37" t="e">
        <v>#REF!</v>
      </c>
      <c r="T408" s="37" t="e">
        <v>#REF!</v>
      </c>
      <c r="U408" s="37" t="e">
        <v>#REF!</v>
      </c>
      <c r="V408" s="37" t="e">
        <v>#REF!</v>
      </c>
      <c r="Y408" s="42" t="e">
        <f t="shared" si="31"/>
        <v>#VALUE!</v>
      </c>
      <c r="Z408" s="42" t="e">
        <v>#VALUE!</v>
      </c>
      <c r="AA408" s="42" t="e">
        <v>#VALUE!</v>
      </c>
      <c r="AB408" s="42" t="e">
        <v>#VALUE!</v>
      </c>
      <c r="AC408" s="42" t="e">
        <v>#VALUE!</v>
      </c>
      <c r="AD408" s="42" t="e">
        <v>#VALUE!</v>
      </c>
      <c r="AE408" s="50" t="e">
        <v>#VALUE!</v>
      </c>
      <c r="AF408" s="42" t="e">
        <v>#VALUE!</v>
      </c>
      <c r="AG408" s="42" t="e">
        <v>#VALUE!</v>
      </c>
      <c r="AH408" s="42" t="e">
        <v>#VALUE!</v>
      </c>
      <c r="AI408" s="42" t="e">
        <v>#VALUE!</v>
      </c>
      <c r="AJ408" s="42" t="e">
        <v>#VALUE!</v>
      </c>
      <c r="AK408" s="42" t="e">
        <v>#VALUE!</v>
      </c>
      <c r="AL408" s="42" t="e">
        <v>#VALUE!</v>
      </c>
      <c r="AM408" s="42" t="e">
        <v>#VALUE!</v>
      </c>
      <c r="AN408" s="42" t="e">
        <v>#VALUE!</v>
      </c>
      <c r="AP408" s="51" t="e">
        <f t="shared" si="32"/>
        <v>#VALUE!</v>
      </c>
      <c r="AQ408" s="42" t="e">
        <v>#VALUE!</v>
      </c>
      <c r="AR408" s="42" t="e">
        <v>#VALUE!</v>
      </c>
      <c r="AS408" s="42" t="e">
        <v>#VALUE!</v>
      </c>
      <c r="AT408" s="42" t="e">
        <v>#VALUE!</v>
      </c>
      <c r="AU408" s="42" t="e">
        <v>#VALUE!</v>
      </c>
      <c r="AV408" s="50" t="e">
        <v>#VALUE!</v>
      </c>
      <c r="AW408" s="42" t="e">
        <v>#VALUE!</v>
      </c>
      <c r="AX408" s="42" t="e">
        <v>#VALUE!</v>
      </c>
      <c r="AY408" s="42" t="e">
        <v>#VALUE!</v>
      </c>
      <c r="AZ408" s="42" t="e">
        <v>#VALUE!</v>
      </c>
      <c r="BA408" s="42" t="e">
        <v>#VALUE!</v>
      </c>
      <c r="BB408" s="42" t="e">
        <v>#VALUE!</v>
      </c>
      <c r="BC408" s="42" t="e">
        <v>#VALUE!</v>
      </c>
      <c r="BD408" s="42" t="e">
        <v>#VALUE!</v>
      </c>
      <c r="BE408" s="42" t="e">
        <v>#VALUE!</v>
      </c>
    </row>
    <row r="409" spans="1:57" ht="13.5" customHeight="1" x14ac:dyDescent="0.3">
      <c r="A409" s="94" t="s">
        <v>11</v>
      </c>
      <c r="B409" s="99"/>
      <c r="C409" s="95">
        <v>4</v>
      </c>
      <c r="D409" s="163"/>
      <c r="E409" s="38" t="s">
        <v>85</v>
      </c>
      <c r="F409" s="39" t="e">
        <f t="shared" si="33"/>
        <v>#REF!</v>
      </c>
      <c r="H409" s="37" t="e">
        <v>#REF!</v>
      </c>
      <c r="I409" s="37" t="e">
        <v>#REF!</v>
      </c>
      <c r="J409" s="37" t="e">
        <v>#REF!</v>
      </c>
      <c r="K409" s="37" t="e">
        <v>#REF!</v>
      </c>
      <c r="L409" s="37" t="e">
        <v>#REF!</v>
      </c>
      <c r="M409" s="37" t="e">
        <v>#REF!</v>
      </c>
      <c r="N409" s="37" t="e">
        <v>#REF!</v>
      </c>
      <c r="O409" s="37" t="e">
        <v>#REF!</v>
      </c>
      <c r="P409" s="37" t="e">
        <v>#REF!</v>
      </c>
      <c r="Q409" s="37" t="e">
        <v>#REF!</v>
      </c>
      <c r="R409" s="37" t="e">
        <v>#REF!</v>
      </c>
      <c r="S409" s="37" t="e">
        <v>#REF!</v>
      </c>
      <c r="T409" s="37" t="e">
        <v>#REF!</v>
      </c>
      <c r="U409" s="37" t="e">
        <v>#REF!</v>
      </c>
      <c r="V409" s="37" t="e">
        <v>#REF!</v>
      </c>
      <c r="Y409" s="42" t="e">
        <f t="shared" si="31"/>
        <v>#VALUE!</v>
      </c>
      <c r="Z409" s="42" t="e">
        <v>#VALUE!</v>
      </c>
      <c r="AA409" s="42" t="e">
        <v>#VALUE!</v>
      </c>
      <c r="AB409" s="42" t="e">
        <v>#VALUE!</v>
      </c>
      <c r="AC409" s="42" t="e">
        <v>#VALUE!</v>
      </c>
      <c r="AD409" s="42" t="e">
        <v>#VALUE!</v>
      </c>
      <c r="AE409" s="50" t="e">
        <v>#VALUE!</v>
      </c>
      <c r="AF409" s="42" t="e">
        <v>#VALUE!</v>
      </c>
      <c r="AG409" s="42" t="e">
        <v>#VALUE!</v>
      </c>
      <c r="AH409" s="42" t="e">
        <v>#VALUE!</v>
      </c>
      <c r="AI409" s="42" t="e">
        <v>#VALUE!</v>
      </c>
      <c r="AJ409" s="42" t="e">
        <v>#VALUE!</v>
      </c>
      <c r="AK409" s="42" t="e">
        <v>#VALUE!</v>
      </c>
      <c r="AL409" s="42" t="e">
        <v>#VALUE!</v>
      </c>
      <c r="AM409" s="42" t="e">
        <v>#VALUE!</v>
      </c>
      <c r="AN409" s="42" t="e">
        <v>#VALUE!</v>
      </c>
      <c r="AP409" s="51" t="e">
        <f t="shared" si="32"/>
        <v>#VALUE!</v>
      </c>
      <c r="AQ409" s="42" t="e">
        <v>#VALUE!</v>
      </c>
      <c r="AR409" s="42" t="e">
        <v>#VALUE!</v>
      </c>
      <c r="AS409" s="42" t="e">
        <v>#VALUE!</v>
      </c>
      <c r="AT409" s="42" t="e">
        <v>#VALUE!</v>
      </c>
      <c r="AU409" s="42" t="e">
        <v>#VALUE!</v>
      </c>
      <c r="AV409" s="50" t="e">
        <v>#VALUE!</v>
      </c>
      <c r="AW409" s="42" t="e">
        <v>#VALUE!</v>
      </c>
      <c r="AX409" s="42" t="e">
        <v>#VALUE!</v>
      </c>
      <c r="AY409" s="42" t="e">
        <v>#VALUE!</v>
      </c>
      <c r="AZ409" s="42" t="e">
        <v>#VALUE!</v>
      </c>
      <c r="BA409" s="42" t="e">
        <v>#VALUE!</v>
      </c>
      <c r="BB409" s="42" t="e">
        <v>#VALUE!</v>
      </c>
      <c r="BC409" s="42" t="e">
        <v>#VALUE!</v>
      </c>
      <c r="BD409" s="42" t="e">
        <v>#VALUE!</v>
      </c>
      <c r="BE409" s="42" t="e">
        <v>#VALUE!</v>
      </c>
    </row>
    <row r="410" spans="1:57" ht="13.5" customHeight="1" x14ac:dyDescent="0.3">
      <c r="A410" s="94" t="s">
        <v>11</v>
      </c>
      <c r="B410" s="99"/>
      <c r="C410" s="95">
        <v>5</v>
      </c>
      <c r="D410" s="159"/>
      <c r="E410" s="38" t="s">
        <v>85</v>
      </c>
      <c r="F410" s="39" t="e">
        <f t="shared" si="33"/>
        <v>#REF!</v>
      </c>
      <c r="H410" s="37" t="e">
        <v>#REF!</v>
      </c>
      <c r="I410" s="37" t="e">
        <v>#REF!</v>
      </c>
      <c r="J410" s="37" t="e">
        <v>#REF!</v>
      </c>
      <c r="K410" s="37" t="e">
        <v>#REF!</v>
      </c>
      <c r="L410" s="37" t="e">
        <v>#REF!</v>
      </c>
      <c r="M410" s="37" t="e">
        <v>#REF!</v>
      </c>
      <c r="N410" s="37" t="e">
        <v>#REF!</v>
      </c>
      <c r="O410" s="37" t="e">
        <v>#REF!</v>
      </c>
      <c r="P410" s="37" t="e">
        <v>#REF!</v>
      </c>
      <c r="Q410" s="37" t="e">
        <v>#REF!</v>
      </c>
      <c r="R410" s="37" t="e">
        <v>#REF!</v>
      </c>
      <c r="S410" s="37" t="e">
        <v>#REF!</v>
      </c>
      <c r="T410" s="37" t="e">
        <v>#REF!</v>
      </c>
      <c r="U410" s="37" t="e">
        <v>#REF!</v>
      </c>
      <c r="V410" s="37" t="e">
        <v>#REF!</v>
      </c>
      <c r="Y410" s="42" t="e">
        <f t="shared" si="31"/>
        <v>#VALUE!</v>
      </c>
      <c r="Z410" s="42" t="e">
        <v>#VALUE!</v>
      </c>
      <c r="AA410" s="42" t="e">
        <v>#VALUE!</v>
      </c>
      <c r="AB410" s="42" t="e">
        <v>#VALUE!</v>
      </c>
      <c r="AC410" s="42" t="e">
        <v>#VALUE!</v>
      </c>
      <c r="AD410" s="42" t="e">
        <v>#VALUE!</v>
      </c>
      <c r="AE410" s="50" t="e">
        <v>#VALUE!</v>
      </c>
      <c r="AF410" s="42" t="e">
        <v>#VALUE!</v>
      </c>
      <c r="AG410" s="42" t="e">
        <v>#VALUE!</v>
      </c>
      <c r="AH410" s="42" t="e">
        <v>#VALUE!</v>
      </c>
      <c r="AI410" s="42" t="e">
        <v>#VALUE!</v>
      </c>
      <c r="AJ410" s="42" t="e">
        <v>#VALUE!</v>
      </c>
      <c r="AK410" s="42" t="e">
        <v>#VALUE!</v>
      </c>
      <c r="AL410" s="42" t="e">
        <v>#VALUE!</v>
      </c>
      <c r="AM410" s="42" t="e">
        <v>#VALUE!</v>
      </c>
      <c r="AN410" s="42" t="e">
        <v>#VALUE!</v>
      </c>
      <c r="AP410" s="51" t="e">
        <f t="shared" si="32"/>
        <v>#VALUE!</v>
      </c>
      <c r="AQ410" s="42" t="e">
        <v>#VALUE!</v>
      </c>
      <c r="AR410" s="42" t="e">
        <v>#VALUE!</v>
      </c>
      <c r="AS410" s="42" t="e">
        <v>#VALUE!</v>
      </c>
      <c r="AT410" s="42" t="e">
        <v>#VALUE!</v>
      </c>
      <c r="AU410" s="42" t="e">
        <v>#VALUE!</v>
      </c>
      <c r="AV410" s="50" t="e">
        <v>#VALUE!</v>
      </c>
      <c r="AW410" s="42" t="e">
        <v>#VALUE!</v>
      </c>
      <c r="AX410" s="42" t="e">
        <v>#VALUE!</v>
      </c>
      <c r="AY410" s="42" t="e">
        <v>#VALUE!</v>
      </c>
      <c r="AZ410" s="42" t="e">
        <v>#VALUE!</v>
      </c>
      <c r="BA410" s="42" t="e">
        <v>#VALUE!</v>
      </c>
      <c r="BB410" s="42" t="e">
        <v>#VALUE!</v>
      </c>
      <c r="BC410" s="42" t="e">
        <v>#VALUE!</v>
      </c>
      <c r="BD410" s="42" t="e">
        <v>#VALUE!</v>
      </c>
      <c r="BE410" s="42" t="e">
        <v>#VALUE!</v>
      </c>
    </row>
    <row r="411" spans="1:57" ht="13.5" customHeight="1" x14ac:dyDescent="0.3">
      <c r="A411" s="94" t="s">
        <v>11</v>
      </c>
      <c r="B411" s="99"/>
      <c r="C411" s="95">
        <v>6</v>
      </c>
      <c r="D411" s="159"/>
      <c r="E411" s="38" t="s">
        <v>85</v>
      </c>
      <c r="F411" s="39" t="e">
        <f t="shared" si="33"/>
        <v>#REF!</v>
      </c>
      <c r="H411" s="37" t="e">
        <v>#REF!</v>
      </c>
      <c r="I411" s="37" t="e">
        <v>#REF!</v>
      </c>
      <c r="J411" s="37" t="e">
        <v>#REF!</v>
      </c>
      <c r="K411" s="37" t="e">
        <v>#REF!</v>
      </c>
      <c r="L411" s="37" t="e">
        <v>#REF!</v>
      </c>
      <c r="M411" s="37" t="e">
        <v>#REF!</v>
      </c>
      <c r="N411" s="37" t="e">
        <v>#REF!</v>
      </c>
      <c r="O411" s="37" t="e">
        <v>#REF!</v>
      </c>
      <c r="P411" s="37" t="e">
        <v>#REF!</v>
      </c>
      <c r="Q411" s="37" t="e">
        <v>#REF!</v>
      </c>
      <c r="R411" s="37" t="e">
        <v>#REF!</v>
      </c>
      <c r="S411" s="37" t="e">
        <v>#REF!</v>
      </c>
      <c r="T411" s="37" t="e">
        <v>#REF!</v>
      </c>
      <c r="U411" s="37" t="e">
        <v>#REF!</v>
      </c>
      <c r="V411" s="37" t="e">
        <v>#REF!</v>
      </c>
      <c r="Y411" s="42" t="e">
        <f t="shared" si="31"/>
        <v>#VALUE!</v>
      </c>
      <c r="Z411" s="42" t="e">
        <v>#VALUE!</v>
      </c>
      <c r="AA411" s="42" t="e">
        <v>#VALUE!</v>
      </c>
      <c r="AB411" s="42" t="e">
        <v>#VALUE!</v>
      </c>
      <c r="AC411" s="42" t="e">
        <v>#VALUE!</v>
      </c>
      <c r="AD411" s="42" t="e">
        <v>#VALUE!</v>
      </c>
      <c r="AE411" s="50" t="e">
        <v>#VALUE!</v>
      </c>
      <c r="AF411" s="42" t="e">
        <v>#VALUE!</v>
      </c>
      <c r="AG411" s="42" t="e">
        <v>#VALUE!</v>
      </c>
      <c r="AH411" s="42" t="e">
        <v>#VALUE!</v>
      </c>
      <c r="AI411" s="42" t="e">
        <v>#VALUE!</v>
      </c>
      <c r="AJ411" s="42" t="e">
        <v>#VALUE!</v>
      </c>
      <c r="AK411" s="42" t="e">
        <v>#VALUE!</v>
      </c>
      <c r="AL411" s="42" t="e">
        <v>#VALUE!</v>
      </c>
      <c r="AM411" s="42" t="e">
        <v>#VALUE!</v>
      </c>
      <c r="AN411" s="42" t="e">
        <v>#VALUE!</v>
      </c>
      <c r="AP411" s="51" t="e">
        <f t="shared" si="32"/>
        <v>#VALUE!</v>
      </c>
      <c r="AQ411" s="42" t="e">
        <v>#VALUE!</v>
      </c>
      <c r="AR411" s="42" t="e">
        <v>#VALUE!</v>
      </c>
      <c r="AS411" s="42" t="e">
        <v>#VALUE!</v>
      </c>
      <c r="AT411" s="42" t="e">
        <v>#VALUE!</v>
      </c>
      <c r="AU411" s="42" t="e">
        <v>#VALUE!</v>
      </c>
      <c r="AV411" s="50" t="e">
        <v>#VALUE!</v>
      </c>
      <c r="AW411" s="42" t="e">
        <v>#VALUE!</v>
      </c>
      <c r="AX411" s="42" t="e">
        <v>#VALUE!</v>
      </c>
      <c r="AY411" s="42" t="e">
        <v>#VALUE!</v>
      </c>
      <c r="AZ411" s="42" t="e">
        <v>#VALUE!</v>
      </c>
      <c r="BA411" s="42" t="e">
        <v>#VALUE!</v>
      </c>
      <c r="BB411" s="42" t="e">
        <v>#VALUE!</v>
      </c>
      <c r="BC411" s="42" t="e">
        <v>#VALUE!</v>
      </c>
      <c r="BD411" s="42" t="e">
        <v>#VALUE!</v>
      </c>
      <c r="BE411" s="42" t="e">
        <v>#VALUE!</v>
      </c>
    </row>
    <row r="412" spans="1:57" ht="13.5" customHeight="1" x14ac:dyDescent="0.3">
      <c r="A412" s="94" t="s">
        <v>11</v>
      </c>
      <c r="B412" s="99"/>
      <c r="C412" s="95">
        <v>7</v>
      </c>
      <c r="D412" s="159"/>
      <c r="E412" s="38" t="s">
        <v>85</v>
      </c>
      <c r="F412" s="39" t="e">
        <f t="shared" si="33"/>
        <v>#REF!</v>
      </c>
      <c r="H412" s="37" t="e">
        <v>#REF!</v>
      </c>
      <c r="I412" s="37" t="e">
        <v>#REF!</v>
      </c>
      <c r="J412" s="37" t="e">
        <v>#REF!</v>
      </c>
      <c r="K412" s="37" t="e">
        <v>#REF!</v>
      </c>
      <c r="L412" s="37" t="e">
        <v>#REF!</v>
      </c>
      <c r="M412" s="37" t="e">
        <v>#REF!</v>
      </c>
      <c r="N412" s="37" t="e">
        <v>#REF!</v>
      </c>
      <c r="O412" s="37" t="e">
        <v>#REF!</v>
      </c>
      <c r="P412" s="37" t="e">
        <v>#REF!</v>
      </c>
      <c r="Q412" s="37" t="e">
        <v>#REF!</v>
      </c>
      <c r="R412" s="37" t="e">
        <v>#REF!</v>
      </c>
      <c r="S412" s="37" t="e">
        <v>#REF!</v>
      </c>
      <c r="T412" s="37" t="e">
        <v>#REF!</v>
      </c>
      <c r="U412" s="37" t="e">
        <v>#REF!</v>
      </c>
      <c r="V412" s="37" t="e">
        <v>#REF!</v>
      </c>
      <c r="Y412" s="42" t="e">
        <f t="shared" si="31"/>
        <v>#VALUE!</v>
      </c>
      <c r="Z412" s="42" t="e">
        <v>#VALUE!</v>
      </c>
      <c r="AA412" s="42" t="e">
        <v>#VALUE!</v>
      </c>
      <c r="AB412" s="42" t="e">
        <v>#VALUE!</v>
      </c>
      <c r="AC412" s="42" t="e">
        <v>#VALUE!</v>
      </c>
      <c r="AD412" s="42" t="e">
        <v>#VALUE!</v>
      </c>
      <c r="AE412" s="50" t="e">
        <v>#VALUE!</v>
      </c>
      <c r="AF412" s="42" t="e">
        <v>#VALUE!</v>
      </c>
      <c r="AG412" s="42" t="e">
        <v>#VALUE!</v>
      </c>
      <c r="AH412" s="42" t="e">
        <v>#VALUE!</v>
      </c>
      <c r="AI412" s="42" t="e">
        <v>#VALUE!</v>
      </c>
      <c r="AJ412" s="42" t="e">
        <v>#VALUE!</v>
      </c>
      <c r="AK412" s="42" t="e">
        <v>#VALUE!</v>
      </c>
      <c r="AL412" s="42" t="e">
        <v>#VALUE!</v>
      </c>
      <c r="AM412" s="42" t="e">
        <v>#VALUE!</v>
      </c>
      <c r="AN412" s="42" t="e">
        <v>#VALUE!</v>
      </c>
      <c r="AP412" s="51" t="e">
        <f t="shared" si="32"/>
        <v>#VALUE!</v>
      </c>
      <c r="AQ412" s="42" t="e">
        <v>#VALUE!</v>
      </c>
      <c r="AR412" s="42" t="e">
        <v>#VALUE!</v>
      </c>
      <c r="AS412" s="42" t="e">
        <v>#VALUE!</v>
      </c>
      <c r="AT412" s="42" t="e">
        <v>#VALUE!</v>
      </c>
      <c r="AU412" s="42" t="e">
        <v>#VALUE!</v>
      </c>
      <c r="AV412" s="50" t="e">
        <v>#VALUE!</v>
      </c>
      <c r="AW412" s="42" t="e">
        <v>#VALUE!</v>
      </c>
      <c r="AX412" s="42" t="e">
        <v>#VALUE!</v>
      </c>
      <c r="AY412" s="42" t="e">
        <v>#VALUE!</v>
      </c>
      <c r="AZ412" s="42" t="e">
        <v>#VALUE!</v>
      </c>
      <c r="BA412" s="42" t="e">
        <v>#VALUE!</v>
      </c>
      <c r="BB412" s="42" t="e">
        <v>#VALUE!</v>
      </c>
      <c r="BC412" s="42" t="e">
        <v>#VALUE!</v>
      </c>
      <c r="BD412" s="42" t="e">
        <v>#VALUE!</v>
      </c>
      <c r="BE412" s="42" t="e">
        <v>#VALUE!</v>
      </c>
    </row>
    <row r="413" spans="1:57" ht="13.5" customHeight="1" x14ac:dyDescent="0.3">
      <c r="A413" s="94" t="s">
        <v>11</v>
      </c>
      <c r="B413" s="99"/>
      <c r="C413" s="95">
        <v>8</v>
      </c>
      <c r="D413" s="159"/>
      <c r="E413" s="38" t="s">
        <v>85</v>
      </c>
      <c r="F413" s="39" t="e">
        <f t="shared" si="33"/>
        <v>#REF!</v>
      </c>
      <c r="H413" s="37" t="e">
        <v>#REF!</v>
      </c>
      <c r="I413" s="37" t="e">
        <v>#REF!</v>
      </c>
      <c r="J413" s="37" t="e">
        <v>#REF!</v>
      </c>
      <c r="K413" s="37" t="e">
        <v>#REF!</v>
      </c>
      <c r="L413" s="37" t="e">
        <v>#REF!</v>
      </c>
      <c r="M413" s="37" t="e">
        <v>#REF!</v>
      </c>
      <c r="N413" s="37" t="e">
        <v>#REF!</v>
      </c>
      <c r="O413" s="37" t="e">
        <v>#REF!</v>
      </c>
      <c r="P413" s="37" t="e">
        <v>#REF!</v>
      </c>
      <c r="Q413" s="37" t="e">
        <v>#REF!</v>
      </c>
      <c r="R413" s="37" t="e">
        <v>#REF!</v>
      </c>
      <c r="S413" s="37" t="e">
        <v>#REF!</v>
      </c>
      <c r="T413" s="37" t="e">
        <v>#REF!</v>
      </c>
      <c r="U413" s="37" t="e">
        <v>#REF!</v>
      </c>
      <c r="V413" s="37" t="e">
        <v>#REF!</v>
      </c>
      <c r="Y413" s="42" t="e">
        <f t="shared" si="31"/>
        <v>#VALUE!</v>
      </c>
      <c r="Z413" s="42" t="e">
        <v>#VALUE!</v>
      </c>
      <c r="AA413" s="42" t="e">
        <v>#VALUE!</v>
      </c>
      <c r="AB413" s="42" t="e">
        <v>#VALUE!</v>
      </c>
      <c r="AC413" s="42" t="e">
        <v>#VALUE!</v>
      </c>
      <c r="AD413" s="42" t="e">
        <v>#VALUE!</v>
      </c>
      <c r="AE413" s="50" t="e">
        <v>#VALUE!</v>
      </c>
      <c r="AF413" s="42" t="e">
        <v>#VALUE!</v>
      </c>
      <c r="AG413" s="42" t="e">
        <v>#VALUE!</v>
      </c>
      <c r="AH413" s="42" t="e">
        <v>#VALUE!</v>
      </c>
      <c r="AI413" s="42" t="e">
        <v>#VALUE!</v>
      </c>
      <c r="AJ413" s="42" t="e">
        <v>#VALUE!</v>
      </c>
      <c r="AK413" s="42" t="e">
        <v>#VALUE!</v>
      </c>
      <c r="AL413" s="42" t="e">
        <v>#VALUE!</v>
      </c>
      <c r="AM413" s="42" t="e">
        <v>#VALUE!</v>
      </c>
      <c r="AN413" s="42" t="e">
        <v>#VALUE!</v>
      </c>
      <c r="AP413" s="51" t="e">
        <f t="shared" si="32"/>
        <v>#VALUE!</v>
      </c>
      <c r="AQ413" s="42" t="e">
        <v>#VALUE!</v>
      </c>
      <c r="AR413" s="42" t="e">
        <v>#VALUE!</v>
      </c>
      <c r="AS413" s="42" t="e">
        <v>#VALUE!</v>
      </c>
      <c r="AT413" s="42" t="e">
        <v>#VALUE!</v>
      </c>
      <c r="AU413" s="42" t="e">
        <v>#VALUE!</v>
      </c>
      <c r="AV413" s="50" t="e">
        <v>#VALUE!</v>
      </c>
      <c r="AW413" s="42" t="e">
        <v>#VALUE!</v>
      </c>
      <c r="AX413" s="42" t="e">
        <v>#VALUE!</v>
      </c>
      <c r="AY413" s="42" t="e">
        <v>#VALUE!</v>
      </c>
      <c r="AZ413" s="42" t="e">
        <v>#VALUE!</v>
      </c>
      <c r="BA413" s="42" t="e">
        <v>#VALUE!</v>
      </c>
      <c r="BB413" s="42" t="e">
        <v>#VALUE!</v>
      </c>
      <c r="BC413" s="42" t="e">
        <v>#VALUE!</v>
      </c>
      <c r="BD413" s="42" t="e">
        <v>#VALUE!</v>
      </c>
      <c r="BE413" s="42" t="e">
        <v>#VALUE!</v>
      </c>
    </row>
    <row r="414" spans="1:57" ht="13.5" customHeight="1" x14ac:dyDescent="0.3">
      <c r="A414" s="94" t="s">
        <v>11</v>
      </c>
      <c r="B414" s="99"/>
      <c r="C414" s="95">
        <v>9</v>
      </c>
      <c r="D414" s="159"/>
      <c r="E414" s="38" t="s">
        <v>85</v>
      </c>
      <c r="F414" s="39" t="e">
        <f t="shared" si="33"/>
        <v>#REF!</v>
      </c>
      <c r="H414" s="37" t="e">
        <v>#REF!</v>
      </c>
      <c r="I414" s="37" t="e">
        <v>#REF!</v>
      </c>
      <c r="J414" s="37" t="e">
        <v>#REF!</v>
      </c>
      <c r="K414" s="37" t="e">
        <v>#REF!</v>
      </c>
      <c r="L414" s="37" t="e">
        <v>#REF!</v>
      </c>
      <c r="M414" s="37" t="e">
        <v>#REF!</v>
      </c>
      <c r="N414" s="37" t="e">
        <v>#REF!</v>
      </c>
      <c r="O414" s="37" t="e">
        <v>#REF!</v>
      </c>
      <c r="P414" s="37" t="e">
        <v>#REF!</v>
      </c>
      <c r="Q414" s="37" t="e">
        <v>#REF!</v>
      </c>
      <c r="R414" s="37" t="e">
        <v>#REF!</v>
      </c>
      <c r="S414" s="37" t="e">
        <v>#REF!</v>
      </c>
      <c r="T414" s="37" t="e">
        <v>#REF!</v>
      </c>
      <c r="U414" s="37" t="e">
        <v>#REF!</v>
      </c>
      <c r="V414" s="37" t="e">
        <v>#REF!</v>
      </c>
      <c r="Y414" s="42" t="e">
        <f t="shared" si="31"/>
        <v>#VALUE!</v>
      </c>
      <c r="Z414" s="42" t="e">
        <v>#VALUE!</v>
      </c>
      <c r="AA414" s="42" t="e">
        <v>#VALUE!</v>
      </c>
      <c r="AB414" s="42" t="e">
        <v>#VALUE!</v>
      </c>
      <c r="AC414" s="42" t="e">
        <v>#VALUE!</v>
      </c>
      <c r="AD414" s="42" t="e">
        <v>#VALUE!</v>
      </c>
      <c r="AE414" s="50" t="e">
        <v>#VALUE!</v>
      </c>
      <c r="AF414" s="42" t="e">
        <v>#VALUE!</v>
      </c>
      <c r="AG414" s="42" t="e">
        <v>#VALUE!</v>
      </c>
      <c r="AH414" s="42" t="e">
        <v>#VALUE!</v>
      </c>
      <c r="AI414" s="42" t="e">
        <v>#VALUE!</v>
      </c>
      <c r="AJ414" s="42" t="e">
        <v>#VALUE!</v>
      </c>
      <c r="AK414" s="42" t="e">
        <v>#VALUE!</v>
      </c>
      <c r="AL414" s="42" t="e">
        <v>#VALUE!</v>
      </c>
      <c r="AM414" s="42" t="e">
        <v>#VALUE!</v>
      </c>
      <c r="AN414" s="42" t="e">
        <v>#VALUE!</v>
      </c>
      <c r="AP414" s="51" t="e">
        <f t="shared" si="32"/>
        <v>#VALUE!</v>
      </c>
      <c r="AQ414" s="42" t="e">
        <v>#VALUE!</v>
      </c>
      <c r="AR414" s="42" t="e">
        <v>#VALUE!</v>
      </c>
      <c r="AS414" s="42" t="e">
        <v>#VALUE!</v>
      </c>
      <c r="AT414" s="42" t="e">
        <v>#VALUE!</v>
      </c>
      <c r="AU414" s="42" t="e">
        <v>#VALUE!</v>
      </c>
      <c r="AV414" s="50" t="e">
        <v>#VALUE!</v>
      </c>
      <c r="AW414" s="42" t="e">
        <v>#VALUE!</v>
      </c>
      <c r="AX414" s="42" t="e">
        <v>#VALUE!</v>
      </c>
      <c r="AY414" s="42" t="e">
        <v>#VALUE!</v>
      </c>
      <c r="AZ414" s="42" t="e">
        <v>#VALUE!</v>
      </c>
      <c r="BA414" s="42" t="e">
        <v>#VALUE!</v>
      </c>
      <c r="BB414" s="42" t="e">
        <v>#VALUE!</v>
      </c>
      <c r="BC414" s="42" t="e">
        <v>#VALUE!</v>
      </c>
      <c r="BD414" s="42" t="e">
        <v>#VALUE!</v>
      </c>
      <c r="BE414" s="42" t="e">
        <v>#VALUE!</v>
      </c>
    </row>
    <row r="415" spans="1:57" ht="13.5" customHeight="1" x14ac:dyDescent="0.3">
      <c r="A415" s="94" t="s">
        <v>11</v>
      </c>
      <c r="B415" s="99"/>
      <c r="C415" s="95">
        <v>10</v>
      </c>
      <c r="D415" s="159"/>
      <c r="E415" s="38" t="s">
        <v>85</v>
      </c>
      <c r="F415" s="39" t="e">
        <f t="shared" si="33"/>
        <v>#REF!</v>
      </c>
      <c r="H415" s="37" t="e">
        <v>#REF!</v>
      </c>
      <c r="I415" s="37" t="e">
        <v>#REF!</v>
      </c>
      <c r="J415" s="37" t="e">
        <v>#REF!</v>
      </c>
      <c r="K415" s="37" t="e">
        <v>#REF!</v>
      </c>
      <c r="L415" s="37" t="e">
        <v>#REF!</v>
      </c>
      <c r="M415" s="37" t="e">
        <v>#REF!</v>
      </c>
      <c r="N415" s="37" t="e">
        <v>#REF!</v>
      </c>
      <c r="O415" s="37" t="e">
        <v>#REF!</v>
      </c>
      <c r="P415" s="37" t="e">
        <v>#REF!</v>
      </c>
      <c r="Q415" s="37" t="e">
        <v>#REF!</v>
      </c>
      <c r="R415" s="37" t="e">
        <v>#REF!</v>
      </c>
      <c r="S415" s="37" t="e">
        <v>#REF!</v>
      </c>
      <c r="T415" s="37" t="e">
        <v>#REF!</v>
      </c>
      <c r="U415" s="37" t="e">
        <v>#REF!</v>
      </c>
      <c r="V415" s="37" t="e">
        <v>#REF!</v>
      </c>
      <c r="Y415" s="42" t="e">
        <f t="shared" si="31"/>
        <v>#VALUE!</v>
      </c>
      <c r="Z415" s="42" t="e">
        <v>#VALUE!</v>
      </c>
      <c r="AA415" s="42" t="e">
        <v>#VALUE!</v>
      </c>
      <c r="AB415" s="42" t="e">
        <v>#VALUE!</v>
      </c>
      <c r="AC415" s="42" t="e">
        <v>#VALUE!</v>
      </c>
      <c r="AD415" s="42" t="e">
        <v>#VALUE!</v>
      </c>
      <c r="AE415" s="50" t="e">
        <v>#VALUE!</v>
      </c>
      <c r="AF415" s="42" t="e">
        <v>#VALUE!</v>
      </c>
      <c r="AG415" s="42" t="e">
        <v>#VALUE!</v>
      </c>
      <c r="AH415" s="42" t="e">
        <v>#VALUE!</v>
      </c>
      <c r="AI415" s="42" t="e">
        <v>#VALUE!</v>
      </c>
      <c r="AJ415" s="42" t="e">
        <v>#VALUE!</v>
      </c>
      <c r="AK415" s="42" t="e">
        <v>#VALUE!</v>
      </c>
      <c r="AL415" s="42" t="e">
        <v>#VALUE!</v>
      </c>
      <c r="AM415" s="42" t="e">
        <v>#VALUE!</v>
      </c>
      <c r="AN415" s="42" t="e">
        <v>#VALUE!</v>
      </c>
      <c r="AP415" s="51" t="e">
        <f t="shared" si="32"/>
        <v>#VALUE!</v>
      </c>
      <c r="AQ415" s="42" t="e">
        <v>#VALUE!</v>
      </c>
      <c r="AR415" s="42" t="e">
        <v>#VALUE!</v>
      </c>
      <c r="AS415" s="42" t="e">
        <v>#VALUE!</v>
      </c>
      <c r="AT415" s="42" t="e">
        <v>#VALUE!</v>
      </c>
      <c r="AU415" s="42" t="e">
        <v>#VALUE!</v>
      </c>
      <c r="AV415" s="50" t="e">
        <v>#VALUE!</v>
      </c>
      <c r="AW415" s="42" t="e">
        <v>#VALUE!</v>
      </c>
      <c r="AX415" s="42" t="e">
        <v>#VALUE!</v>
      </c>
      <c r="AY415" s="42" t="e">
        <v>#VALUE!</v>
      </c>
      <c r="AZ415" s="42" t="e">
        <v>#VALUE!</v>
      </c>
      <c r="BA415" s="42" t="e">
        <v>#VALUE!</v>
      </c>
      <c r="BB415" s="42" t="e">
        <v>#VALUE!</v>
      </c>
      <c r="BC415" s="42" t="e">
        <v>#VALUE!</v>
      </c>
      <c r="BD415" s="42" t="e">
        <v>#VALUE!</v>
      </c>
      <c r="BE415" s="42" t="e">
        <v>#VALUE!</v>
      </c>
    </row>
    <row r="416" spans="1:57" ht="13.5" customHeight="1" x14ac:dyDescent="0.3">
      <c r="A416" s="94" t="s">
        <v>11</v>
      </c>
      <c r="B416" s="99"/>
      <c r="C416" s="95">
        <v>11</v>
      </c>
      <c r="D416" s="159"/>
      <c r="E416" s="38" t="s">
        <v>85</v>
      </c>
      <c r="F416" s="39" t="e">
        <f t="shared" si="33"/>
        <v>#REF!</v>
      </c>
      <c r="H416" s="37" t="e">
        <v>#REF!</v>
      </c>
      <c r="I416" s="37" t="e">
        <v>#REF!</v>
      </c>
      <c r="J416" s="37" t="e">
        <v>#REF!</v>
      </c>
      <c r="K416" s="37" t="e">
        <v>#REF!</v>
      </c>
      <c r="L416" s="37" t="e">
        <v>#REF!</v>
      </c>
      <c r="M416" s="37" t="e">
        <v>#REF!</v>
      </c>
      <c r="N416" s="37" t="e">
        <v>#REF!</v>
      </c>
      <c r="O416" s="37" t="e">
        <v>#REF!</v>
      </c>
      <c r="P416" s="37" t="e">
        <v>#REF!</v>
      </c>
      <c r="Q416" s="37" t="e">
        <v>#REF!</v>
      </c>
      <c r="R416" s="37" t="e">
        <v>#REF!</v>
      </c>
      <c r="S416" s="37" t="e">
        <v>#REF!</v>
      </c>
      <c r="T416" s="37" t="e">
        <v>#REF!</v>
      </c>
      <c r="U416" s="37" t="e">
        <v>#REF!</v>
      </c>
      <c r="V416" s="37" t="e">
        <v>#REF!</v>
      </c>
      <c r="Y416" s="42" t="e">
        <f t="shared" si="31"/>
        <v>#VALUE!</v>
      </c>
      <c r="Z416" s="42" t="e">
        <v>#VALUE!</v>
      </c>
      <c r="AA416" s="42" t="e">
        <v>#VALUE!</v>
      </c>
      <c r="AB416" s="42" t="e">
        <v>#VALUE!</v>
      </c>
      <c r="AC416" s="42" t="e">
        <v>#VALUE!</v>
      </c>
      <c r="AD416" s="42" t="e">
        <v>#VALUE!</v>
      </c>
      <c r="AE416" s="50" t="e">
        <v>#VALUE!</v>
      </c>
      <c r="AF416" s="42" t="e">
        <v>#VALUE!</v>
      </c>
      <c r="AG416" s="42" t="e">
        <v>#VALUE!</v>
      </c>
      <c r="AH416" s="42" t="e">
        <v>#VALUE!</v>
      </c>
      <c r="AI416" s="42" t="e">
        <v>#VALUE!</v>
      </c>
      <c r="AJ416" s="42" t="e">
        <v>#VALUE!</v>
      </c>
      <c r="AK416" s="42" t="e">
        <v>#VALUE!</v>
      </c>
      <c r="AL416" s="42" t="e">
        <v>#VALUE!</v>
      </c>
      <c r="AM416" s="42" t="e">
        <v>#VALUE!</v>
      </c>
      <c r="AN416" s="42" t="e">
        <v>#VALUE!</v>
      </c>
      <c r="AP416" s="51" t="e">
        <f t="shared" si="32"/>
        <v>#VALUE!</v>
      </c>
      <c r="AQ416" s="42" t="e">
        <v>#VALUE!</v>
      </c>
      <c r="AR416" s="42" t="e">
        <v>#VALUE!</v>
      </c>
      <c r="AS416" s="42" t="e">
        <v>#VALUE!</v>
      </c>
      <c r="AT416" s="42" t="e">
        <v>#VALUE!</v>
      </c>
      <c r="AU416" s="42" t="e">
        <v>#VALUE!</v>
      </c>
      <c r="AV416" s="50" t="e">
        <v>#VALUE!</v>
      </c>
      <c r="AW416" s="42" t="e">
        <v>#VALUE!</v>
      </c>
      <c r="AX416" s="42" t="e">
        <v>#VALUE!</v>
      </c>
      <c r="AY416" s="42" t="e">
        <v>#VALUE!</v>
      </c>
      <c r="AZ416" s="42" t="e">
        <v>#VALUE!</v>
      </c>
      <c r="BA416" s="42" t="e">
        <v>#VALUE!</v>
      </c>
      <c r="BB416" s="42" t="e">
        <v>#VALUE!</v>
      </c>
      <c r="BC416" s="42" t="e">
        <v>#VALUE!</v>
      </c>
      <c r="BD416" s="42" t="e">
        <v>#VALUE!</v>
      </c>
      <c r="BE416" s="42" t="e">
        <v>#VALUE!</v>
      </c>
    </row>
    <row r="417" spans="1:57" ht="13.5" customHeight="1" x14ac:dyDescent="0.3">
      <c r="A417" s="94" t="s">
        <v>11</v>
      </c>
      <c r="B417" s="99"/>
      <c r="C417" s="95">
        <v>12</v>
      </c>
      <c r="D417" s="159"/>
      <c r="E417" s="38" t="s">
        <v>85</v>
      </c>
      <c r="F417" s="39" t="e">
        <f t="shared" si="33"/>
        <v>#REF!</v>
      </c>
      <c r="H417" s="37" t="e">
        <v>#REF!</v>
      </c>
      <c r="I417" s="37" t="e">
        <v>#REF!</v>
      </c>
      <c r="J417" s="37" t="e">
        <v>#REF!</v>
      </c>
      <c r="K417" s="37" t="e">
        <v>#REF!</v>
      </c>
      <c r="L417" s="37" t="e">
        <v>#REF!</v>
      </c>
      <c r="M417" s="37" t="e">
        <v>#REF!</v>
      </c>
      <c r="N417" s="37" t="e">
        <v>#REF!</v>
      </c>
      <c r="O417" s="37" t="e">
        <v>#REF!</v>
      </c>
      <c r="P417" s="37" t="e">
        <v>#REF!</v>
      </c>
      <c r="Q417" s="37" t="e">
        <v>#REF!</v>
      </c>
      <c r="R417" s="37" t="e">
        <v>#REF!</v>
      </c>
      <c r="S417" s="37" t="e">
        <v>#REF!</v>
      </c>
      <c r="T417" s="37" t="e">
        <v>#REF!</v>
      </c>
      <c r="U417" s="37" t="e">
        <v>#REF!</v>
      </c>
      <c r="V417" s="37" t="e">
        <v>#REF!</v>
      </c>
      <c r="Y417" s="42" t="e">
        <f t="shared" si="31"/>
        <v>#VALUE!</v>
      </c>
      <c r="Z417" s="42" t="e">
        <v>#VALUE!</v>
      </c>
      <c r="AA417" s="42" t="e">
        <v>#VALUE!</v>
      </c>
      <c r="AB417" s="42" t="e">
        <v>#VALUE!</v>
      </c>
      <c r="AC417" s="42" t="e">
        <v>#VALUE!</v>
      </c>
      <c r="AD417" s="42" t="e">
        <v>#VALUE!</v>
      </c>
      <c r="AE417" s="50" t="e">
        <v>#VALUE!</v>
      </c>
      <c r="AF417" s="42" t="e">
        <v>#VALUE!</v>
      </c>
      <c r="AG417" s="42" t="e">
        <v>#VALUE!</v>
      </c>
      <c r="AH417" s="42" t="e">
        <v>#VALUE!</v>
      </c>
      <c r="AI417" s="42" t="e">
        <v>#VALUE!</v>
      </c>
      <c r="AJ417" s="42" t="e">
        <v>#VALUE!</v>
      </c>
      <c r="AK417" s="42" t="e">
        <v>#VALUE!</v>
      </c>
      <c r="AL417" s="42" t="e">
        <v>#VALUE!</v>
      </c>
      <c r="AM417" s="42" t="e">
        <v>#VALUE!</v>
      </c>
      <c r="AN417" s="42" t="e">
        <v>#VALUE!</v>
      </c>
      <c r="AP417" s="51" t="e">
        <f t="shared" si="32"/>
        <v>#VALUE!</v>
      </c>
      <c r="AQ417" s="42" t="e">
        <v>#VALUE!</v>
      </c>
      <c r="AR417" s="42" t="e">
        <v>#VALUE!</v>
      </c>
      <c r="AS417" s="42" t="e">
        <v>#VALUE!</v>
      </c>
      <c r="AT417" s="42" t="e">
        <v>#VALUE!</v>
      </c>
      <c r="AU417" s="42" t="e">
        <v>#VALUE!</v>
      </c>
      <c r="AV417" s="50" t="e">
        <v>#VALUE!</v>
      </c>
      <c r="AW417" s="42" t="e">
        <v>#VALUE!</v>
      </c>
      <c r="AX417" s="42" t="e">
        <v>#VALUE!</v>
      </c>
      <c r="AY417" s="42" t="e">
        <v>#VALUE!</v>
      </c>
      <c r="AZ417" s="42" t="e">
        <v>#VALUE!</v>
      </c>
      <c r="BA417" s="42" t="e">
        <v>#VALUE!</v>
      </c>
      <c r="BB417" s="42" t="e">
        <v>#VALUE!</v>
      </c>
      <c r="BC417" s="42" t="e">
        <v>#VALUE!</v>
      </c>
      <c r="BD417" s="42" t="e">
        <v>#VALUE!</v>
      </c>
      <c r="BE417" s="42" t="e">
        <v>#VALUE!</v>
      </c>
    </row>
    <row r="418" spans="1:57" ht="13.5" customHeight="1" x14ac:dyDescent="0.3">
      <c r="A418" s="94" t="s">
        <v>11</v>
      </c>
      <c r="B418" s="99"/>
      <c r="C418" s="95">
        <v>13</v>
      </c>
      <c r="D418" s="159"/>
      <c r="E418" s="38" t="s">
        <v>85</v>
      </c>
      <c r="F418" s="39" t="e">
        <f t="shared" si="33"/>
        <v>#REF!</v>
      </c>
      <c r="H418" s="37" t="e">
        <v>#REF!</v>
      </c>
      <c r="I418" s="37" t="e">
        <v>#REF!</v>
      </c>
      <c r="J418" s="37" t="e">
        <v>#REF!</v>
      </c>
      <c r="K418" s="37" t="e">
        <v>#REF!</v>
      </c>
      <c r="L418" s="37" t="e">
        <v>#REF!</v>
      </c>
      <c r="M418" s="37" t="e">
        <v>#REF!</v>
      </c>
      <c r="N418" s="37" t="e">
        <v>#REF!</v>
      </c>
      <c r="O418" s="37" t="e">
        <v>#REF!</v>
      </c>
      <c r="P418" s="37" t="e">
        <v>#REF!</v>
      </c>
      <c r="Q418" s="37" t="e">
        <v>#REF!</v>
      </c>
      <c r="R418" s="37" t="e">
        <v>#REF!</v>
      </c>
      <c r="S418" s="37" t="e">
        <v>#REF!</v>
      </c>
      <c r="T418" s="37" t="e">
        <v>#REF!</v>
      </c>
      <c r="U418" s="37" t="e">
        <v>#REF!</v>
      </c>
      <c r="V418" s="37" t="e">
        <v>#REF!</v>
      </c>
      <c r="Y418" s="42" t="e">
        <f t="shared" si="31"/>
        <v>#VALUE!</v>
      </c>
      <c r="Z418" s="42" t="e">
        <v>#VALUE!</v>
      </c>
      <c r="AA418" s="42" t="e">
        <v>#VALUE!</v>
      </c>
      <c r="AB418" s="42" t="e">
        <v>#VALUE!</v>
      </c>
      <c r="AC418" s="42" t="e">
        <v>#VALUE!</v>
      </c>
      <c r="AD418" s="42" t="e">
        <v>#VALUE!</v>
      </c>
      <c r="AE418" s="50" t="e">
        <v>#VALUE!</v>
      </c>
      <c r="AF418" s="42" t="e">
        <v>#VALUE!</v>
      </c>
      <c r="AG418" s="42" t="e">
        <v>#VALUE!</v>
      </c>
      <c r="AH418" s="42" t="e">
        <v>#VALUE!</v>
      </c>
      <c r="AI418" s="42" t="e">
        <v>#VALUE!</v>
      </c>
      <c r="AJ418" s="42" t="e">
        <v>#VALUE!</v>
      </c>
      <c r="AK418" s="42" t="e">
        <v>#VALUE!</v>
      </c>
      <c r="AL418" s="42" t="e">
        <v>#VALUE!</v>
      </c>
      <c r="AM418" s="42" t="e">
        <v>#VALUE!</v>
      </c>
      <c r="AN418" s="42" t="e">
        <v>#VALUE!</v>
      </c>
      <c r="AP418" s="51" t="e">
        <f t="shared" si="32"/>
        <v>#VALUE!</v>
      </c>
      <c r="AQ418" s="42" t="e">
        <v>#VALUE!</v>
      </c>
      <c r="AR418" s="42" t="e">
        <v>#VALUE!</v>
      </c>
      <c r="AS418" s="42" t="e">
        <v>#VALUE!</v>
      </c>
      <c r="AT418" s="42" t="e">
        <v>#VALUE!</v>
      </c>
      <c r="AU418" s="42" t="e">
        <v>#VALUE!</v>
      </c>
      <c r="AV418" s="50" t="e">
        <v>#VALUE!</v>
      </c>
      <c r="AW418" s="42" t="e">
        <v>#VALUE!</v>
      </c>
      <c r="AX418" s="42" t="e">
        <v>#VALUE!</v>
      </c>
      <c r="AY418" s="42" t="e">
        <v>#VALUE!</v>
      </c>
      <c r="AZ418" s="42" t="e">
        <v>#VALUE!</v>
      </c>
      <c r="BA418" s="42" t="e">
        <v>#VALUE!</v>
      </c>
      <c r="BB418" s="42" t="e">
        <v>#VALUE!</v>
      </c>
      <c r="BC418" s="42" t="e">
        <v>#VALUE!</v>
      </c>
      <c r="BD418" s="42" t="e">
        <v>#VALUE!</v>
      </c>
      <c r="BE418" s="42" t="e">
        <v>#VALUE!</v>
      </c>
    </row>
    <row r="419" spans="1:57" ht="13.5" customHeight="1" x14ac:dyDescent="0.3">
      <c r="A419" s="94" t="s">
        <v>11</v>
      </c>
      <c r="B419" s="99"/>
      <c r="C419" s="95">
        <v>14</v>
      </c>
      <c r="D419" s="159"/>
      <c r="E419" s="38" t="s">
        <v>85</v>
      </c>
      <c r="F419" s="39" t="e">
        <f t="shared" si="33"/>
        <v>#REF!</v>
      </c>
      <c r="H419" s="37" t="e">
        <v>#REF!</v>
      </c>
      <c r="I419" s="37" t="e">
        <v>#REF!</v>
      </c>
      <c r="J419" s="37" t="e">
        <v>#REF!</v>
      </c>
      <c r="K419" s="37" t="e">
        <v>#REF!</v>
      </c>
      <c r="L419" s="37" t="e">
        <v>#REF!</v>
      </c>
      <c r="M419" s="37" t="e">
        <v>#REF!</v>
      </c>
      <c r="N419" s="37" t="e">
        <v>#REF!</v>
      </c>
      <c r="O419" s="37" t="e">
        <v>#REF!</v>
      </c>
      <c r="P419" s="37" t="e">
        <v>#REF!</v>
      </c>
      <c r="Q419" s="37" t="e">
        <v>#REF!</v>
      </c>
      <c r="R419" s="37" t="e">
        <v>#REF!</v>
      </c>
      <c r="S419" s="37" t="e">
        <v>#REF!</v>
      </c>
      <c r="T419" s="37" t="e">
        <v>#REF!</v>
      </c>
      <c r="U419" s="37" t="e">
        <v>#REF!</v>
      </c>
      <c r="V419" s="37" t="e">
        <v>#REF!</v>
      </c>
      <c r="Y419" s="42" t="e">
        <f t="shared" si="31"/>
        <v>#VALUE!</v>
      </c>
      <c r="Z419" s="42" t="e">
        <v>#VALUE!</v>
      </c>
      <c r="AA419" s="42" t="e">
        <v>#VALUE!</v>
      </c>
      <c r="AB419" s="42" t="e">
        <v>#VALUE!</v>
      </c>
      <c r="AC419" s="42" t="e">
        <v>#VALUE!</v>
      </c>
      <c r="AD419" s="42" t="e">
        <v>#VALUE!</v>
      </c>
      <c r="AE419" s="50" t="e">
        <v>#VALUE!</v>
      </c>
      <c r="AF419" s="42" t="e">
        <v>#VALUE!</v>
      </c>
      <c r="AG419" s="42" t="e">
        <v>#VALUE!</v>
      </c>
      <c r="AH419" s="42" t="e">
        <v>#VALUE!</v>
      </c>
      <c r="AI419" s="42" t="e">
        <v>#VALUE!</v>
      </c>
      <c r="AJ419" s="42" t="e">
        <v>#VALUE!</v>
      </c>
      <c r="AK419" s="42" t="e">
        <v>#VALUE!</v>
      </c>
      <c r="AL419" s="42" t="e">
        <v>#VALUE!</v>
      </c>
      <c r="AM419" s="42" t="e">
        <v>#VALUE!</v>
      </c>
      <c r="AN419" s="42" t="e">
        <v>#VALUE!</v>
      </c>
      <c r="AP419" s="51" t="e">
        <f t="shared" si="32"/>
        <v>#VALUE!</v>
      </c>
      <c r="AQ419" s="42" t="e">
        <v>#VALUE!</v>
      </c>
      <c r="AR419" s="42" t="e">
        <v>#VALUE!</v>
      </c>
      <c r="AS419" s="42" t="e">
        <v>#VALUE!</v>
      </c>
      <c r="AT419" s="42" t="e">
        <v>#VALUE!</v>
      </c>
      <c r="AU419" s="42" t="e">
        <v>#VALUE!</v>
      </c>
      <c r="AV419" s="50" t="e">
        <v>#VALUE!</v>
      </c>
      <c r="AW419" s="42" t="e">
        <v>#VALUE!</v>
      </c>
      <c r="AX419" s="42" t="e">
        <v>#VALUE!</v>
      </c>
      <c r="AY419" s="42" t="e">
        <v>#VALUE!</v>
      </c>
      <c r="AZ419" s="42" t="e">
        <v>#VALUE!</v>
      </c>
      <c r="BA419" s="42" t="e">
        <v>#VALUE!</v>
      </c>
      <c r="BB419" s="42" t="e">
        <v>#VALUE!</v>
      </c>
      <c r="BC419" s="42" t="e">
        <v>#VALUE!</v>
      </c>
      <c r="BD419" s="42" t="e">
        <v>#VALUE!</v>
      </c>
      <c r="BE419" s="42" t="e">
        <v>#VALUE!</v>
      </c>
    </row>
    <row r="420" spans="1:57" ht="13.5" customHeight="1" x14ac:dyDescent="0.3">
      <c r="A420" s="94"/>
      <c r="B420" s="101"/>
      <c r="C420" s="93"/>
      <c r="D420" s="159"/>
      <c r="H420" s="37" t="e">
        <v>#REF!</v>
      </c>
      <c r="I420" s="37" t="e">
        <v>#REF!</v>
      </c>
      <c r="J420" s="37" t="e">
        <v>#REF!</v>
      </c>
      <c r="K420" s="37" t="e">
        <v>#REF!</v>
      </c>
      <c r="L420" s="37" t="e">
        <v>#REF!</v>
      </c>
      <c r="M420" s="37" t="e">
        <v>#REF!</v>
      </c>
      <c r="N420" s="37" t="e">
        <v>#REF!</v>
      </c>
      <c r="O420" s="37" t="e">
        <v>#REF!</v>
      </c>
      <c r="P420" s="37" t="e">
        <v>#REF!</v>
      </c>
      <c r="Q420" s="37" t="e">
        <v>#REF!</v>
      </c>
      <c r="R420" s="37" t="e">
        <v>#REF!</v>
      </c>
      <c r="S420" s="37" t="e">
        <v>#REF!</v>
      </c>
      <c r="T420" s="37" t="e">
        <v>#REF!</v>
      </c>
      <c r="U420" s="37" t="e">
        <v>#REF!</v>
      </c>
      <c r="V420" s="37" t="e">
        <v>#REF!</v>
      </c>
      <c r="Y420" s="42" t="e">
        <f t="shared" si="31"/>
        <v>#VALUE!</v>
      </c>
      <c r="Z420" s="42" t="e">
        <v>#VALUE!</v>
      </c>
      <c r="AA420" s="42" t="e">
        <v>#VALUE!</v>
      </c>
      <c r="AB420" s="42" t="e">
        <v>#VALUE!</v>
      </c>
      <c r="AC420" s="42" t="e">
        <v>#VALUE!</v>
      </c>
      <c r="AD420" s="42" t="e">
        <v>#VALUE!</v>
      </c>
      <c r="AE420" s="50" t="e">
        <v>#VALUE!</v>
      </c>
      <c r="AF420" s="42" t="e">
        <v>#VALUE!</v>
      </c>
      <c r="AG420" s="42" t="e">
        <v>#VALUE!</v>
      </c>
      <c r="AH420" s="42" t="e">
        <v>#VALUE!</v>
      </c>
      <c r="AI420" s="42" t="e">
        <v>#VALUE!</v>
      </c>
      <c r="AJ420" s="42" t="e">
        <v>#VALUE!</v>
      </c>
      <c r="AK420" s="42" t="e">
        <v>#VALUE!</v>
      </c>
      <c r="AL420" s="42" t="e">
        <v>#VALUE!</v>
      </c>
      <c r="AM420" s="42" t="e">
        <v>#VALUE!</v>
      </c>
      <c r="AN420" s="42" t="e">
        <v>#VALUE!</v>
      </c>
      <c r="AP420" s="51" t="e">
        <f t="shared" si="32"/>
        <v>#VALUE!</v>
      </c>
      <c r="AQ420" s="42" t="e">
        <v>#VALUE!</v>
      </c>
      <c r="AR420" s="42" t="e">
        <v>#VALUE!</v>
      </c>
      <c r="AS420" s="42" t="e">
        <v>#VALUE!</v>
      </c>
      <c r="AT420" s="42" t="e">
        <v>#VALUE!</v>
      </c>
      <c r="AU420" s="42" t="e">
        <v>#VALUE!</v>
      </c>
      <c r="AV420" s="50" t="e">
        <v>#VALUE!</v>
      </c>
      <c r="AW420" s="42" t="e">
        <v>#VALUE!</v>
      </c>
      <c r="AX420" s="42" t="e">
        <v>#VALUE!</v>
      </c>
      <c r="AY420" s="42" t="e">
        <v>#VALUE!</v>
      </c>
      <c r="AZ420" s="42" t="e">
        <v>#VALUE!</v>
      </c>
      <c r="BA420" s="42" t="e">
        <v>#VALUE!</v>
      </c>
      <c r="BB420" s="42" t="e">
        <v>#VALUE!</v>
      </c>
      <c r="BC420" s="42" t="e">
        <v>#VALUE!</v>
      </c>
      <c r="BD420" s="42" t="e">
        <v>#VALUE!</v>
      </c>
      <c r="BE420" s="42" t="e">
        <v>#VALUE!</v>
      </c>
    </row>
    <row r="421" spans="1:57" ht="13.5" customHeight="1" x14ac:dyDescent="0.3">
      <c r="A421" s="98" t="s">
        <v>145</v>
      </c>
      <c r="B421" s="101"/>
      <c r="C421" s="93"/>
      <c r="D421" s="159" t="s">
        <v>87</v>
      </c>
      <c r="E421" s="38" t="s">
        <v>85</v>
      </c>
      <c r="F421" s="39" t="e">
        <f t="shared" si="30"/>
        <v>#REF!</v>
      </c>
      <c r="H421" s="37" t="e">
        <v>#REF!</v>
      </c>
      <c r="I421" s="37" t="e">
        <v>#REF!</v>
      </c>
      <c r="J421" s="37" t="e">
        <v>#REF!</v>
      </c>
      <c r="K421" s="37" t="e">
        <v>#REF!</v>
      </c>
      <c r="L421" s="37" t="e">
        <v>#REF!</v>
      </c>
      <c r="M421" s="37" t="e">
        <v>#REF!</v>
      </c>
      <c r="N421" s="37" t="e">
        <v>#REF!</v>
      </c>
      <c r="O421" s="37" t="e">
        <v>#REF!</v>
      </c>
      <c r="P421" s="37" t="e">
        <v>#REF!</v>
      </c>
      <c r="Q421" s="37" t="e">
        <v>#REF!</v>
      </c>
      <c r="R421" s="37" t="e">
        <v>#REF!</v>
      </c>
      <c r="S421" s="37" t="e">
        <v>#REF!</v>
      </c>
      <c r="T421" s="37" t="e">
        <v>#REF!</v>
      </c>
      <c r="U421" s="37" t="e">
        <v>#REF!</v>
      </c>
      <c r="V421" s="37" t="e">
        <v>#REF!</v>
      </c>
      <c r="Y421" s="42" t="e">
        <f t="shared" si="31"/>
        <v>#VALUE!</v>
      </c>
      <c r="Z421" s="42" t="e">
        <v>#VALUE!</v>
      </c>
      <c r="AA421" s="42" t="e">
        <v>#VALUE!</v>
      </c>
      <c r="AB421" s="42" t="e">
        <v>#VALUE!</v>
      </c>
      <c r="AC421" s="42" t="e">
        <v>#VALUE!</v>
      </c>
      <c r="AD421" s="42" t="e">
        <v>#VALUE!</v>
      </c>
      <c r="AE421" s="50" t="e">
        <v>#VALUE!</v>
      </c>
      <c r="AF421" s="42" t="e">
        <v>#VALUE!</v>
      </c>
      <c r="AG421" s="42" t="e">
        <v>#VALUE!</v>
      </c>
      <c r="AH421" s="42" t="e">
        <v>#VALUE!</v>
      </c>
      <c r="AI421" s="42" t="e">
        <v>#VALUE!</v>
      </c>
      <c r="AJ421" s="42" t="e">
        <v>#VALUE!</v>
      </c>
      <c r="AK421" s="42" t="e">
        <v>#VALUE!</v>
      </c>
      <c r="AL421" s="42" t="e">
        <v>#VALUE!</v>
      </c>
      <c r="AM421" s="42" t="e">
        <v>#VALUE!</v>
      </c>
      <c r="AN421" s="42" t="e">
        <v>#VALUE!</v>
      </c>
      <c r="AP421" s="51" t="e">
        <f t="shared" si="32"/>
        <v>#VALUE!</v>
      </c>
      <c r="AQ421" s="42" t="e">
        <v>#VALUE!</v>
      </c>
      <c r="AR421" s="42" t="e">
        <v>#VALUE!</v>
      </c>
      <c r="AS421" s="42" t="e">
        <v>#VALUE!</v>
      </c>
      <c r="AT421" s="42" t="e">
        <v>#VALUE!</v>
      </c>
      <c r="AU421" s="42" t="e">
        <v>#VALUE!</v>
      </c>
      <c r="AV421" s="50" t="e">
        <v>#VALUE!</v>
      </c>
      <c r="AW421" s="42" t="e">
        <v>#VALUE!</v>
      </c>
      <c r="AX421" s="42" t="e">
        <v>#VALUE!</v>
      </c>
      <c r="AY421" s="42" t="e">
        <v>#VALUE!</v>
      </c>
      <c r="AZ421" s="42" t="e">
        <v>#VALUE!</v>
      </c>
      <c r="BA421" s="42" t="e">
        <v>#VALUE!</v>
      </c>
      <c r="BB421" s="42" t="e">
        <v>#VALUE!</v>
      </c>
      <c r="BC421" s="42" t="e">
        <v>#VALUE!</v>
      </c>
      <c r="BD421" s="42" t="e">
        <v>#VALUE!</v>
      </c>
      <c r="BE421" s="42" t="e">
        <v>#VALUE!</v>
      </c>
    </row>
    <row r="422" spans="1:57" ht="13.5" customHeight="1" x14ac:dyDescent="0.3">
      <c r="A422" s="98" t="s">
        <v>146</v>
      </c>
      <c r="B422" s="159" t="s">
        <v>464</v>
      </c>
      <c r="C422" s="93"/>
      <c r="D422" s="159" t="s">
        <v>87</v>
      </c>
      <c r="E422" s="38" t="s">
        <v>85</v>
      </c>
      <c r="F422" s="39" t="e">
        <f t="shared" si="30"/>
        <v>#REF!</v>
      </c>
      <c r="H422" s="37" t="e">
        <v>#REF!</v>
      </c>
      <c r="I422" s="37" t="e">
        <v>#REF!</v>
      </c>
      <c r="J422" s="37" t="e">
        <v>#REF!</v>
      </c>
      <c r="K422" s="37" t="e">
        <v>#REF!</v>
      </c>
      <c r="L422" s="37" t="e">
        <v>#REF!</v>
      </c>
      <c r="M422" s="37" t="e">
        <v>#REF!</v>
      </c>
      <c r="N422" s="37" t="e">
        <v>#REF!</v>
      </c>
      <c r="O422" s="37" t="e">
        <v>#REF!</v>
      </c>
      <c r="P422" s="37" t="e">
        <v>#REF!</v>
      </c>
      <c r="Q422" s="37" t="e">
        <v>#REF!</v>
      </c>
      <c r="R422" s="37" t="e">
        <v>#REF!</v>
      </c>
      <c r="S422" s="37" t="e">
        <v>#REF!</v>
      </c>
      <c r="T422" s="37" t="e">
        <v>#REF!</v>
      </c>
      <c r="U422" s="37" t="e">
        <v>#REF!</v>
      </c>
      <c r="V422" s="37" t="e">
        <v>#REF!</v>
      </c>
      <c r="Y422" s="42" t="e">
        <f t="shared" si="31"/>
        <v>#VALUE!</v>
      </c>
      <c r="Z422" s="42" t="e">
        <v>#VALUE!</v>
      </c>
      <c r="AA422" s="42" t="e">
        <v>#VALUE!</v>
      </c>
      <c r="AB422" s="42" t="e">
        <v>#VALUE!</v>
      </c>
      <c r="AC422" s="42" t="e">
        <v>#VALUE!</v>
      </c>
      <c r="AD422" s="42" t="e">
        <v>#VALUE!</v>
      </c>
      <c r="AE422" s="50" t="e">
        <v>#VALUE!</v>
      </c>
      <c r="AF422" s="42" t="e">
        <v>#VALUE!</v>
      </c>
      <c r="AG422" s="42" t="e">
        <v>#VALUE!</v>
      </c>
      <c r="AH422" s="42" t="e">
        <v>#VALUE!</v>
      </c>
      <c r="AI422" s="42" t="e">
        <v>#VALUE!</v>
      </c>
      <c r="AJ422" s="42" t="e">
        <v>#VALUE!</v>
      </c>
      <c r="AK422" s="42" t="e">
        <v>#VALUE!</v>
      </c>
      <c r="AL422" s="42" t="e">
        <v>#VALUE!</v>
      </c>
      <c r="AM422" s="42" t="e">
        <v>#VALUE!</v>
      </c>
      <c r="AN422" s="42" t="e">
        <v>#VALUE!</v>
      </c>
      <c r="AP422" s="51" t="e">
        <f t="shared" si="32"/>
        <v>#VALUE!</v>
      </c>
      <c r="AQ422" s="42" t="e">
        <v>#VALUE!</v>
      </c>
      <c r="AR422" s="42" t="e">
        <v>#VALUE!</v>
      </c>
      <c r="AS422" s="42" t="e">
        <v>#VALUE!</v>
      </c>
      <c r="AT422" s="42" t="e">
        <v>#VALUE!</v>
      </c>
      <c r="AU422" s="42" t="e">
        <v>#VALUE!</v>
      </c>
      <c r="AV422" s="50" t="e">
        <v>#VALUE!</v>
      </c>
      <c r="AW422" s="42" t="e">
        <v>#VALUE!</v>
      </c>
      <c r="AX422" s="42" t="e">
        <v>#VALUE!</v>
      </c>
      <c r="AY422" s="42" t="e">
        <v>#VALUE!</v>
      </c>
      <c r="AZ422" s="42" t="e">
        <v>#VALUE!</v>
      </c>
      <c r="BA422" s="42" t="e">
        <v>#VALUE!</v>
      </c>
      <c r="BB422" s="42" t="e">
        <v>#VALUE!</v>
      </c>
      <c r="BC422" s="42" t="e">
        <v>#VALUE!</v>
      </c>
      <c r="BD422" s="42" t="e">
        <v>#VALUE!</v>
      </c>
      <c r="BE422" s="42" t="e">
        <v>#VALUE!</v>
      </c>
    </row>
    <row r="423" spans="1:57" ht="13.5" customHeight="1" x14ac:dyDescent="0.3">
      <c r="A423" s="94" t="s">
        <v>146</v>
      </c>
      <c r="B423" s="159" t="s">
        <v>464</v>
      </c>
      <c r="C423" s="95">
        <v>1</v>
      </c>
      <c r="D423" s="498" t="s">
        <v>494</v>
      </c>
      <c r="E423" s="38" t="s">
        <v>85</v>
      </c>
      <c r="F423" s="39" t="e">
        <f t="shared" si="30"/>
        <v>#REF!</v>
      </c>
      <c r="H423" s="37" t="e">
        <v>#REF!</v>
      </c>
      <c r="I423" s="37" t="e">
        <v>#REF!</v>
      </c>
      <c r="J423" s="37" t="e">
        <v>#REF!</v>
      </c>
      <c r="K423" s="37" t="e">
        <v>#REF!</v>
      </c>
      <c r="L423" s="37" t="e">
        <v>#REF!</v>
      </c>
      <c r="M423" s="37" t="e">
        <v>#REF!</v>
      </c>
      <c r="N423" s="37" t="e">
        <v>#REF!</v>
      </c>
      <c r="O423" s="37" t="e">
        <v>#REF!</v>
      </c>
      <c r="P423" s="37" t="e">
        <v>#REF!</v>
      </c>
      <c r="Q423" s="37" t="e">
        <v>#REF!</v>
      </c>
      <c r="R423" s="37" t="e">
        <v>#REF!</v>
      </c>
      <c r="S423" s="37" t="e">
        <v>#REF!</v>
      </c>
      <c r="T423" s="37" t="e">
        <v>#REF!</v>
      </c>
      <c r="U423" s="37" t="e">
        <v>#REF!</v>
      </c>
      <c r="V423" s="37" t="e">
        <v>#REF!</v>
      </c>
      <c r="Y423" s="42" t="e">
        <f t="shared" si="31"/>
        <v>#VALUE!</v>
      </c>
      <c r="Z423" s="42" t="e">
        <v>#VALUE!</v>
      </c>
      <c r="AA423" s="42" t="e">
        <v>#VALUE!</v>
      </c>
      <c r="AB423" s="42" t="e">
        <v>#VALUE!</v>
      </c>
      <c r="AC423" s="42" t="e">
        <v>#VALUE!</v>
      </c>
      <c r="AD423" s="42" t="e">
        <v>#VALUE!</v>
      </c>
      <c r="AE423" s="50" t="e">
        <v>#VALUE!</v>
      </c>
      <c r="AF423" s="42" t="e">
        <v>#VALUE!</v>
      </c>
      <c r="AG423" s="42" t="e">
        <v>#VALUE!</v>
      </c>
      <c r="AH423" s="42" t="e">
        <v>#VALUE!</v>
      </c>
      <c r="AI423" s="42" t="e">
        <v>#VALUE!</v>
      </c>
      <c r="AJ423" s="42" t="e">
        <v>#VALUE!</v>
      </c>
      <c r="AK423" s="42" t="e">
        <v>#VALUE!</v>
      </c>
      <c r="AL423" s="42" t="e">
        <v>#VALUE!</v>
      </c>
      <c r="AM423" s="42" t="e">
        <v>#VALUE!</v>
      </c>
      <c r="AN423" s="42" t="e">
        <v>#VALUE!</v>
      </c>
      <c r="AP423" s="51" t="e">
        <f t="shared" si="32"/>
        <v>#VALUE!</v>
      </c>
      <c r="AQ423" s="42" t="e">
        <v>#VALUE!</v>
      </c>
      <c r="AR423" s="42" t="e">
        <v>#VALUE!</v>
      </c>
      <c r="AS423" s="42" t="e">
        <v>#VALUE!</v>
      </c>
      <c r="AT423" s="42" t="e">
        <v>#VALUE!</v>
      </c>
      <c r="AU423" s="42" t="e">
        <v>#VALUE!</v>
      </c>
      <c r="AV423" s="50" t="e">
        <v>#VALUE!</v>
      </c>
      <c r="AW423" s="42" t="e">
        <v>#VALUE!</v>
      </c>
      <c r="AX423" s="42" t="e">
        <v>#VALUE!</v>
      </c>
      <c r="AY423" s="42" t="e">
        <v>#VALUE!</v>
      </c>
      <c r="AZ423" s="42" t="e">
        <v>#VALUE!</v>
      </c>
      <c r="BA423" s="42" t="e">
        <v>#VALUE!</v>
      </c>
      <c r="BB423" s="42" t="e">
        <v>#VALUE!</v>
      </c>
      <c r="BC423" s="42" t="e">
        <v>#VALUE!</v>
      </c>
      <c r="BD423" s="42" t="e">
        <v>#VALUE!</v>
      </c>
      <c r="BE423" s="42" t="e">
        <v>#VALUE!</v>
      </c>
    </row>
    <row r="424" spans="1:57" ht="13.5" customHeight="1" x14ac:dyDescent="0.3">
      <c r="A424" s="94" t="s">
        <v>146</v>
      </c>
      <c r="B424" s="159" t="s">
        <v>464</v>
      </c>
      <c r="C424" s="95">
        <v>2</v>
      </c>
      <c r="D424" s="498" t="s">
        <v>495</v>
      </c>
      <c r="E424" s="38" t="s">
        <v>85</v>
      </c>
      <c r="F424" s="39" t="e">
        <f t="shared" si="30"/>
        <v>#REF!</v>
      </c>
      <c r="H424" s="37" t="e">
        <v>#REF!</v>
      </c>
      <c r="I424" s="37" t="e">
        <v>#REF!</v>
      </c>
      <c r="J424" s="37" t="e">
        <v>#REF!</v>
      </c>
      <c r="K424" s="37" t="e">
        <v>#REF!</v>
      </c>
      <c r="L424" s="37" t="e">
        <v>#REF!</v>
      </c>
      <c r="M424" s="37" t="e">
        <v>#REF!</v>
      </c>
      <c r="N424" s="37" t="e">
        <v>#REF!</v>
      </c>
      <c r="O424" s="37" t="e">
        <v>#REF!</v>
      </c>
      <c r="P424" s="37" t="e">
        <v>#REF!</v>
      </c>
      <c r="Q424" s="37" t="e">
        <v>#REF!</v>
      </c>
      <c r="R424" s="37" t="e">
        <v>#REF!</v>
      </c>
      <c r="S424" s="37" t="e">
        <v>#REF!</v>
      </c>
      <c r="T424" s="37" t="e">
        <v>#REF!</v>
      </c>
      <c r="U424" s="37" t="e">
        <v>#REF!</v>
      </c>
      <c r="V424" s="37" t="e">
        <v>#REF!</v>
      </c>
      <c r="Y424" s="42" t="e">
        <f t="shared" si="31"/>
        <v>#VALUE!</v>
      </c>
      <c r="Z424" s="42" t="e">
        <v>#VALUE!</v>
      </c>
      <c r="AA424" s="42" t="e">
        <v>#VALUE!</v>
      </c>
      <c r="AB424" s="42" t="e">
        <v>#VALUE!</v>
      </c>
      <c r="AC424" s="42" t="e">
        <v>#VALUE!</v>
      </c>
      <c r="AD424" s="42" t="e">
        <v>#VALUE!</v>
      </c>
      <c r="AE424" s="50" t="e">
        <v>#VALUE!</v>
      </c>
      <c r="AF424" s="42" t="e">
        <v>#VALUE!</v>
      </c>
      <c r="AG424" s="42" t="e">
        <v>#VALUE!</v>
      </c>
      <c r="AH424" s="42" t="e">
        <v>#VALUE!</v>
      </c>
      <c r="AI424" s="42" t="e">
        <v>#VALUE!</v>
      </c>
      <c r="AJ424" s="42" t="e">
        <v>#VALUE!</v>
      </c>
      <c r="AK424" s="42" t="e">
        <v>#VALUE!</v>
      </c>
      <c r="AL424" s="42" t="e">
        <v>#VALUE!</v>
      </c>
      <c r="AM424" s="42" t="e">
        <v>#VALUE!</v>
      </c>
      <c r="AN424" s="42" t="e">
        <v>#VALUE!</v>
      </c>
      <c r="AP424" s="51" t="e">
        <f t="shared" si="32"/>
        <v>#VALUE!</v>
      </c>
      <c r="AQ424" s="42" t="e">
        <v>#VALUE!</v>
      </c>
      <c r="AR424" s="42" t="e">
        <v>#VALUE!</v>
      </c>
      <c r="AS424" s="42" t="e">
        <v>#VALUE!</v>
      </c>
      <c r="AT424" s="42" t="e">
        <v>#VALUE!</v>
      </c>
      <c r="AU424" s="42" t="e">
        <v>#VALUE!</v>
      </c>
      <c r="AV424" s="50" t="e">
        <v>#VALUE!</v>
      </c>
      <c r="AW424" s="42" t="e">
        <v>#VALUE!</v>
      </c>
      <c r="AX424" s="42" t="e">
        <v>#VALUE!</v>
      </c>
      <c r="AY424" s="42" t="e">
        <v>#VALUE!</v>
      </c>
      <c r="AZ424" s="42" t="e">
        <v>#VALUE!</v>
      </c>
      <c r="BA424" s="42" t="e">
        <v>#VALUE!</v>
      </c>
      <c r="BB424" s="42" t="e">
        <v>#VALUE!</v>
      </c>
      <c r="BC424" s="42" t="e">
        <v>#VALUE!</v>
      </c>
      <c r="BD424" s="42" t="e">
        <v>#VALUE!</v>
      </c>
      <c r="BE424" s="42" t="e">
        <v>#VALUE!</v>
      </c>
    </row>
    <row r="425" spans="1:57" ht="13.5" customHeight="1" x14ac:dyDescent="0.3">
      <c r="A425" s="94" t="s">
        <v>146</v>
      </c>
      <c r="B425" s="159" t="s">
        <v>464</v>
      </c>
      <c r="C425" s="95">
        <v>3</v>
      </c>
      <c r="D425" s="498" t="s">
        <v>468</v>
      </c>
      <c r="E425" s="38" t="s">
        <v>85</v>
      </c>
      <c r="F425" s="39" t="e">
        <f t="shared" si="30"/>
        <v>#REF!</v>
      </c>
      <c r="H425" s="37" t="e">
        <v>#REF!</v>
      </c>
      <c r="I425" s="37" t="e">
        <v>#REF!</v>
      </c>
      <c r="J425" s="37" t="e">
        <v>#REF!</v>
      </c>
      <c r="K425" s="37" t="e">
        <v>#REF!</v>
      </c>
      <c r="L425" s="37" t="e">
        <v>#REF!</v>
      </c>
      <c r="M425" s="37" t="e">
        <v>#REF!</v>
      </c>
      <c r="N425" s="37" t="e">
        <v>#REF!</v>
      </c>
      <c r="O425" s="37" t="e">
        <v>#REF!</v>
      </c>
      <c r="P425" s="37" t="e">
        <v>#REF!</v>
      </c>
      <c r="Q425" s="37" t="e">
        <v>#REF!</v>
      </c>
      <c r="R425" s="37" t="e">
        <v>#REF!</v>
      </c>
      <c r="S425" s="37" t="e">
        <v>#REF!</v>
      </c>
      <c r="T425" s="37" t="e">
        <v>#REF!</v>
      </c>
      <c r="U425" s="37" t="e">
        <v>#REF!</v>
      </c>
      <c r="V425" s="37" t="e">
        <v>#REF!</v>
      </c>
      <c r="Y425" s="42" t="e">
        <f t="shared" si="31"/>
        <v>#VALUE!</v>
      </c>
      <c r="Z425" s="42" t="e">
        <v>#VALUE!</v>
      </c>
      <c r="AA425" s="42" t="e">
        <v>#VALUE!</v>
      </c>
      <c r="AB425" s="42" t="e">
        <v>#VALUE!</v>
      </c>
      <c r="AC425" s="42" t="e">
        <v>#VALUE!</v>
      </c>
      <c r="AD425" s="42" t="e">
        <v>#VALUE!</v>
      </c>
      <c r="AE425" s="50" t="e">
        <v>#VALUE!</v>
      </c>
      <c r="AF425" s="42" t="e">
        <v>#VALUE!</v>
      </c>
      <c r="AG425" s="42" t="e">
        <v>#VALUE!</v>
      </c>
      <c r="AH425" s="42" t="e">
        <v>#VALUE!</v>
      </c>
      <c r="AI425" s="42" t="e">
        <v>#VALUE!</v>
      </c>
      <c r="AJ425" s="42" t="e">
        <v>#VALUE!</v>
      </c>
      <c r="AK425" s="42" t="e">
        <v>#VALUE!</v>
      </c>
      <c r="AL425" s="42" t="e">
        <v>#VALUE!</v>
      </c>
      <c r="AM425" s="42" t="e">
        <v>#VALUE!</v>
      </c>
      <c r="AN425" s="42" t="e">
        <v>#VALUE!</v>
      </c>
      <c r="AP425" s="51" t="e">
        <f t="shared" si="32"/>
        <v>#VALUE!</v>
      </c>
      <c r="AQ425" s="42" t="e">
        <v>#VALUE!</v>
      </c>
      <c r="AR425" s="42" t="e">
        <v>#VALUE!</v>
      </c>
      <c r="AS425" s="42" t="e">
        <v>#VALUE!</v>
      </c>
      <c r="AT425" s="42" t="e">
        <v>#VALUE!</v>
      </c>
      <c r="AU425" s="42" t="e">
        <v>#VALUE!</v>
      </c>
      <c r="AV425" s="50" t="e">
        <v>#VALUE!</v>
      </c>
      <c r="AW425" s="42" t="e">
        <v>#VALUE!</v>
      </c>
      <c r="AX425" s="42" t="e">
        <v>#VALUE!</v>
      </c>
      <c r="AY425" s="42" t="e">
        <v>#VALUE!</v>
      </c>
      <c r="AZ425" s="42" t="e">
        <v>#VALUE!</v>
      </c>
      <c r="BA425" s="42" t="e">
        <v>#VALUE!</v>
      </c>
      <c r="BB425" s="42" t="e">
        <v>#VALUE!</v>
      </c>
      <c r="BC425" s="42" t="e">
        <v>#VALUE!</v>
      </c>
      <c r="BD425" s="42" t="e">
        <v>#VALUE!</v>
      </c>
      <c r="BE425" s="42" t="e">
        <v>#VALUE!</v>
      </c>
    </row>
    <row r="426" spans="1:57" ht="13.5" customHeight="1" x14ac:dyDescent="0.3">
      <c r="A426" s="94" t="s">
        <v>146</v>
      </c>
      <c r="B426" s="159" t="s">
        <v>464</v>
      </c>
      <c r="C426" s="95">
        <v>4</v>
      </c>
      <c r="D426" s="498" t="s">
        <v>469</v>
      </c>
      <c r="E426" s="38" t="s">
        <v>85</v>
      </c>
      <c r="F426" s="39" t="e">
        <f t="shared" si="30"/>
        <v>#REF!</v>
      </c>
      <c r="H426" s="37" t="e">
        <v>#REF!</v>
      </c>
      <c r="I426" s="37" t="e">
        <v>#REF!</v>
      </c>
      <c r="J426" s="37" t="e">
        <v>#REF!</v>
      </c>
      <c r="K426" s="37" t="e">
        <v>#REF!</v>
      </c>
      <c r="L426" s="37" t="e">
        <v>#REF!</v>
      </c>
      <c r="M426" s="37" t="e">
        <v>#REF!</v>
      </c>
      <c r="N426" s="37" t="e">
        <v>#REF!</v>
      </c>
      <c r="O426" s="37" t="e">
        <v>#REF!</v>
      </c>
      <c r="P426" s="37" t="e">
        <v>#REF!</v>
      </c>
      <c r="Q426" s="37" t="e">
        <v>#REF!</v>
      </c>
      <c r="R426" s="37" t="e">
        <v>#REF!</v>
      </c>
      <c r="S426" s="37" t="e">
        <v>#REF!</v>
      </c>
      <c r="T426" s="37" t="e">
        <v>#REF!</v>
      </c>
      <c r="U426" s="37" t="e">
        <v>#REF!</v>
      </c>
      <c r="V426" s="37" t="e">
        <v>#REF!</v>
      </c>
      <c r="Y426" s="42" t="e">
        <f t="shared" si="31"/>
        <v>#VALUE!</v>
      </c>
      <c r="Z426" s="42" t="e">
        <v>#VALUE!</v>
      </c>
      <c r="AA426" s="42" t="e">
        <v>#VALUE!</v>
      </c>
      <c r="AB426" s="42" t="e">
        <v>#VALUE!</v>
      </c>
      <c r="AC426" s="42" t="e">
        <v>#VALUE!</v>
      </c>
      <c r="AD426" s="42" t="e">
        <v>#VALUE!</v>
      </c>
      <c r="AE426" s="50" t="e">
        <v>#VALUE!</v>
      </c>
      <c r="AF426" s="42" t="e">
        <v>#VALUE!</v>
      </c>
      <c r="AG426" s="42" t="e">
        <v>#VALUE!</v>
      </c>
      <c r="AH426" s="42" t="e">
        <v>#VALUE!</v>
      </c>
      <c r="AI426" s="42" t="e">
        <v>#VALUE!</v>
      </c>
      <c r="AJ426" s="42" t="e">
        <v>#VALUE!</v>
      </c>
      <c r="AK426" s="42" t="e">
        <v>#VALUE!</v>
      </c>
      <c r="AL426" s="42" t="e">
        <v>#VALUE!</v>
      </c>
      <c r="AM426" s="42" t="e">
        <v>#VALUE!</v>
      </c>
      <c r="AN426" s="42" t="e">
        <v>#VALUE!</v>
      </c>
      <c r="AP426" s="51" t="e">
        <f t="shared" si="32"/>
        <v>#VALUE!</v>
      </c>
      <c r="AQ426" s="42" t="e">
        <v>#VALUE!</v>
      </c>
      <c r="AR426" s="42" t="e">
        <v>#VALUE!</v>
      </c>
      <c r="AS426" s="42" t="e">
        <v>#VALUE!</v>
      </c>
      <c r="AT426" s="42" t="e">
        <v>#VALUE!</v>
      </c>
      <c r="AU426" s="42" t="e">
        <v>#VALUE!</v>
      </c>
      <c r="AV426" s="50" t="e">
        <v>#VALUE!</v>
      </c>
      <c r="AW426" s="42" t="e">
        <v>#VALUE!</v>
      </c>
      <c r="AX426" s="42" t="e">
        <v>#VALUE!</v>
      </c>
      <c r="AY426" s="42" t="e">
        <v>#VALUE!</v>
      </c>
      <c r="AZ426" s="42" t="e">
        <v>#VALUE!</v>
      </c>
      <c r="BA426" s="42" t="e">
        <v>#VALUE!</v>
      </c>
      <c r="BB426" s="42" t="e">
        <v>#VALUE!</v>
      </c>
      <c r="BC426" s="42" t="e">
        <v>#VALUE!</v>
      </c>
      <c r="BD426" s="42" t="e">
        <v>#VALUE!</v>
      </c>
      <c r="BE426" s="42" t="e">
        <v>#VALUE!</v>
      </c>
    </row>
    <row r="427" spans="1:57" ht="13.5" customHeight="1" x14ac:dyDescent="0.3">
      <c r="A427" s="94" t="s">
        <v>146</v>
      </c>
      <c r="B427" s="159" t="s">
        <v>464</v>
      </c>
      <c r="C427" s="95">
        <v>5</v>
      </c>
      <c r="D427" s="498" t="s">
        <v>470</v>
      </c>
      <c r="E427" s="38" t="s">
        <v>85</v>
      </c>
      <c r="F427" s="39" t="e">
        <f t="shared" si="30"/>
        <v>#REF!</v>
      </c>
      <c r="H427" s="37" t="e">
        <v>#REF!</v>
      </c>
      <c r="I427" s="37" t="e">
        <v>#REF!</v>
      </c>
      <c r="J427" s="37" t="e">
        <v>#REF!</v>
      </c>
      <c r="K427" s="37" t="e">
        <v>#REF!</v>
      </c>
      <c r="L427" s="37" t="e">
        <v>#REF!</v>
      </c>
      <c r="M427" s="37" t="e">
        <v>#REF!</v>
      </c>
      <c r="N427" s="37" t="e">
        <v>#REF!</v>
      </c>
      <c r="O427" s="37" t="e">
        <v>#REF!</v>
      </c>
      <c r="P427" s="37" t="e">
        <v>#REF!</v>
      </c>
      <c r="Q427" s="37" t="e">
        <v>#REF!</v>
      </c>
      <c r="R427" s="37" t="e">
        <v>#REF!</v>
      </c>
      <c r="S427" s="37" t="e">
        <v>#REF!</v>
      </c>
      <c r="T427" s="37" t="e">
        <v>#REF!</v>
      </c>
      <c r="U427" s="37" t="e">
        <v>#REF!</v>
      </c>
      <c r="V427" s="37" t="e">
        <v>#REF!</v>
      </c>
      <c r="Y427" s="42" t="e">
        <f t="shared" si="31"/>
        <v>#VALUE!</v>
      </c>
      <c r="Z427" s="42" t="e">
        <v>#VALUE!</v>
      </c>
      <c r="AA427" s="42" t="e">
        <v>#VALUE!</v>
      </c>
      <c r="AB427" s="42" t="e">
        <v>#VALUE!</v>
      </c>
      <c r="AC427" s="42" t="e">
        <v>#VALUE!</v>
      </c>
      <c r="AD427" s="42" t="e">
        <v>#VALUE!</v>
      </c>
      <c r="AE427" s="50" t="e">
        <v>#VALUE!</v>
      </c>
      <c r="AF427" s="42" t="e">
        <v>#VALUE!</v>
      </c>
      <c r="AG427" s="42" t="e">
        <v>#VALUE!</v>
      </c>
      <c r="AH427" s="42" t="e">
        <v>#VALUE!</v>
      </c>
      <c r="AI427" s="42" t="e">
        <v>#VALUE!</v>
      </c>
      <c r="AJ427" s="42" t="e">
        <v>#VALUE!</v>
      </c>
      <c r="AK427" s="42" t="e">
        <v>#VALUE!</v>
      </c>
      <c r="AL427" s="42" t="e">
        <v>#VALUE!</v>
      </c>
      <c r="AM427" s="42" t="e">
        <v>#VALUE!</v>
      </c>
      <c r="AN427" s="42" t="e">
        <v>#VALUE!</v>
      </c>
      <c r="AP427" s="51" t="e">
        <f t="shared" si="32"/>
        <v>#VALUE!</v>
      </c>
      <c r="AQ427" s="42" t="e">
        <v>#VALUE!</v>
      </c>
      <c r="AR427" s="42" t="e">
        <v>#VALUE!</v>
      </c>
      <c r="AS427" s="42" t="e">
        <v>#VALUE!</v>
      </c>
      <c r="AT427" s="42" t="e">
        <v>#VALUE!</v>
      </c>
      <c r="AU427" s="42" t="e">
        <v>#VALUE!</v>
      </c>
      <c r="AV427" s="50" t="e">
        <v>#VALUE!</v>
      </c>
      <c r="AW427" s="42" t="e">
        <v>#VALUE!</v>
      </c>
      <c r="AX427" s="42" t="e">
        <v>#VALUE!</v>
      </c>
      <c r="AY427" s="42" t="e">
        <v>#VALUE!</v>
      </c>
      <c r="AZ427" s="42" t="e">
        <v>#VALUE!</v>
      </c>
      <c r="BA427" s="42" t="e">
        <v>#VALUE!</v>
      </c>
      <c r="BB427" s="42" t="e">
        <v>#VALUE!</v>
      </c>
      <c r="BC427" s="42" t="e">
        <v>#VALUE!</v>
      </c>
      <c r="BD427" s="42" t="e">
        <v>#VALUE!</v>
      </c>
      <c r="BE427" s="42" t="e">
        <v>#VALUE!</v>
      </c>
    </row>
    <row r="428" spans="1:57" ht="13.5" customHeight="1" x14ac:dyDescent="0.3">
      <c r="A428" s="94" t="s">
        <v>146</v>
      </c>
      <c r="B428" s="159" t="s">
        <v>464</v>
      </c>
      <c r="C428" s="95">
        <v>6</v>
      </c>
      <c r="D428" s="498" t="s">
        <v>471</v>
      </c>
      <c r="E428" s="38" t="s">
        <v>85</v>
      </c>
      <c r="F428" s="39" t="e">
        <f t="shared" si="30"/>
        <v>#REF!</v>
      </c>
      <c r="H428" s="37" t="e">
        <v>#REF!</v>
      </c>
      <c r="I428" s="37" t="e">
        <v>#REF!</v>
      </c>
      <c r="J428" s="37" t="e">
        <v>#REF!</v>
      </c>
      <c r="K428" s="37" t="e">
        <v>#REF!</v>
      </c>
      <c r="L428" s="37" t="e">
        <v>#REF!</v>
      </c>
      <c r="M428" s="37" t="e">
        <v>#REF!</v>
      </c>
      <c r="N428" s="37" t="e">
        <v>#REF!</v>
      </c>
      <c r="O428" s="37" t="e">
        <v>#REF!</v>
      </c>
      <c r="P428" s="37" t="e">
        <v>#REF!</v>
      </c>
      <c r="Q428" s="37" t="e">
        <v>#REF!</v>
      </c>
      <c r="R428" s="37" t="e">
        <v>#REF!</v>
      </c>
      <c r="S428" s="37" t="e">
        <v>#REF!</v>
      </c>
      <c r="T428" s="37" t="e">
        <v>#REF!</v>
      </c>
      <c r="U428" s="37" t="e">
        <v>#REF!</v>
      </c>
      <c r="V428" s="37" t="e">
        <v>#REF!</v>
      </c>
      <c r="Y428" s="42" t="e">
        <f t="shared" si="31"/>
        <v>#VALUE!</v>
      </c>
      <c r="Z428" s="42" t="e">
        <v>#VALUE!</v>
      </c>
      <c r="AA428" s="42" t="e">
        <v>#VALUE!</v>
      </c>
      <c r="AB428" s="42" t="e">
        <v>#VALUE!</v>
      </c>
      <c r="AC428" s="42" t="e">
        <v>#VALUE!</v>
      </c>
      <c r="AD428" s="42" t="e">
        <v>#VALUE!</v>
      </c>
      <c r="AE428" s="50" t="e">
        <v>#VALUE!</v>
      </c>
      <c r="AF428" s="42" t="e">
        <v>#VALUE!</v>
      </c>
      <c r="AG428" s="42" t="e">
        <v>#VALUE!</v>
      </c>
      <c r="AH428" s="42" t="e">
        <v>#VALUE!</v>
      </c>
      <c r="AI428" s="42" t="e">
        <v>#VALUE!</v>
      </c>
      <c r="AJ428" s="42" t="e">
        <v>#VALUE!</v>
      </c>
      <c r="AK428" s="42" t="e">
        <v>#VALUE!</v>
      </c>
      <c r="AL428" s="42" t="e">
        <v>#VALUE!</v>
      </c>
      <c r="AM428" s="42" t="e">
        <v>#VALUE!</v>
      </c>
      <c r="AN428" s="42" t="e">
        <v>#VALUE!</v>
      </c>
      <c r="AP428" s="51" t="e">
        <f t="shared" si="32"/>
        <v>#VALUE!</v>
      </c>
      <c r="AQ428" s="42" t="e">
        <v>#VALUE!</v>
      </c>
      <c r="AR428" s="42" t="e">
        <v>#VALUE!</v>
      </c>
      <c r="AS428" s="42" t="e">
        <v>#VALUE!</v>
      </c>
      <c r="AT428" s="42" t="e">
        <v>#VALUE!</v>
      </c>
      <c r="AU428" s="42" t="e">
        <v>#VALUE!</v>
      </c>
      <c r="AV428" s="50" t="e">
        <v>#VALUE!</v>
      </c>
      <c r="AW428" s="42" t="e">
        <v>#VALUE!</v>
      </c>
      <c r="AX428" s="42" t="e">
        <v>#VALUE!</v>
      </c>
      <c r="AY428" s="42" t="e">
        <v>#VALUE!</v>
      </c>
      <c r="AZ428" s="42" t="e">
        <v>#VALUE!</v>
      </c>
      <c r="BA428" s="42" t="e">
        <v>#VALUE!</v>
      </c>
      <c r="BB428" s="42" t="e">
        <v>#VALUE!</v>
      </c>
      <c r="BC428" s="42" t="e">
        <v>#VALUE!</v>
      </c>
      <c r="BD428" s="42" t="e">
        <v>#VALUE!</v>
      </c>
      <c r="BE428" s="42" t="e">
        <v>#VALUE!</v>
      </c>
    </row>
    <row r="429" spans="1:57" ht="13.5" customHeight="1" x14ac:dyDescent="0.3">
      <c r="A429" s="94" t="s">
        <v>146</v>
      </c>
      <c r="B429" s="159" t="s">
        <v>464</v>
      </c>
      <c r="C429" s="95">
        <v>7</v>
      </c>
      <c r="D429" s="498" t="s">
        <v>472</v>
      </c>
      <c r="E429" s="38" t="s">
        <v>85</v>
      </c>
      <c r="F429" s="39" t="e">
        <f t="shared" si="30"/>
        <v>#REF!</v>
      </c>
      <c r="H429" s="37" t="e">
        <v>#REF!</v>
      </c>
      <c r="I429" s="37" t="e">
        <v>#REF!</v>
      </c>
      <c r="J429" s="37" t="e">
        <v>#REF!</v>
      </c>
      <c r="K429" s="37" t="e">
        <v>#REF!</v>
      </c>
      <c r="L429" s="37" t="e">
        <v>#REF!</v>
      </c>
      <c r="M429" s="37" t="e">
        <v>#REF!</v>
      </c>
      <c r="N429" s="37" t="e">
        <v>#REF!</v>
      </c>
      <c r="O429" s="37" t="e">
        <v>#REF!</v>
      </c>
      <c r="P429" s="37" t="e">
        <v>#REF!</v>
      </c>
      <c r="Q429" s="37" t="e">
        <v>#REF!</v>
      </c>
      <c r="R429" s="37" t="e">
        <v>#REF!</v>
      </c>
      <c r="S429" s="37" t="e">
        <v>#REF!</v>
      </c>
      <c r="T429" s="37" t="e">
        <v>#REF!</v>
      </c>
      <c r="U429" s="37" t="e">
        <v>#REF!</v>
      </c>
      <c r="V429" s="37" t="e">
        <v>#REF!</v>
      </c>
      <c r="Y429" s="42" t="e">
        <f t="shared" si="31"/>
        <v>#VALUE!</v>
      </c>
      <c r="Z429" s="42" t="e">
        <v>#VALUE!</v>
      </c>
      <c r="AA429" s="42" t="e">
        <v>#VALUE!</v>
      </c>
      <c r="AB429" s="42" t="e">
        <v>#VALUE!</v>
      </c>
      <c r="AC429" s="42" t="e">
        <v>#VALUE!</v>
      </c>
      <c r="AD429" s="42" t="e">
        <v>#VALUE!</v>
      </c>
      <c r="AE429" s="50" t="e">
        <v>#VALUE!</v>
      </c>
      <c r="AF429" s="42" t="e">
        <v>#VALUE!</v>
      </c>
      <c r="AG429" s="42" t="e">
        <v>#VALUE!</v>
      </c>
      <c r="AH429" s="42" t="e">
        <v>#VALUE!</v>
      </c>
      <c r="AI429" s="42" t="e">
        <v>#VALUE!</v>
      </c>
      <c r="AJ429" s="42" t="e">
        <v>#VALUE!</v>
      </c>
      <c r="AK429" s="42" t="e">
        <v>#VALUE!</v>
      </c>
      <c r="AL429" s="42" t="e">
        <v>#VALUE!</v>
      </c>
      <c r="AM429" s="42" t="e">
        <v>#VALUE!</v>
      </c>
      <c r="AN429" s="42" t="e">
        <v>#VALUE!</v>
      </c>
      <c r="AP429" s="51" t="e">
        <f t="shared" si="32"/>
        <v>#VALUE!</v>
      </c>
      <c r="AQ429" s="42" t="e">
        <v>#VALUE!</v>
      </c>
      <c r="AR429" s="42" t="e">
        <v>#VALUE!</v>
      </c>
      <c r="AS429" s="42" t="e">
        <v>#VALUE!</v>
      </c>
      <c r="AT429" s="42" t="e">
        <v>#VALUE!</v>
      </c>
      <c r="AU429" s="42" t="e">
        <v>#VALUE!</v>
      </c>
      <c r="AV429" s="50" t="e">
        <v>#VALUE!</v>
      </c>
      <c r="AW429" s="42" t="e">
        <v>#VALUE!</v>
      </c>
      <c r="AX429" s="42" t="e">
        <v>#VALUE!</v>
      </c>
      <c r="AY429" s="42" t="e">
        <v>#VALUE!</v>
      </c>
      <c r="AZ429" s="42" t="e">
        <v>#VALUE!</v>
      </c>
      <c r="BA429" s="42" t="e">
        <v>#VALUE!</v>
      </c>
      <c r="BB429" s="42" t="e">
        <v>#VALUE!</v>
      </c>
      <c r="BC429" s="42" t="e">
        <v>#VALUE!</v>
      </c>
      <c r="BD429" s="42" t="e">
        <v>#VALUE!</v>
      </c>
      <c r="BE429" s="42" t="e">
        <v>#VALUE!</v>
      </c>
    </row>
    <row r="430" spans="1:57" ht="13.5" customHeight="1" x14ac:dyDescent="0.3">
      <c r="A430" s="94" t="s">
        <v>146</v>
      </c>
      <c r="B430" s="159" t="s">
        <v>464</v>
      </c>
      <c r="C430" s="95">
        <v>8</v>
      </c>
      <c r="D430" s="498" t="s">
        <v>473</v>
      </c>
      <c r="E430" s="38" t="s">
        <v>85</v>
      </c>
      <c r="F430" s="39" t="e">
        <f t="shared" si="30"/>
        <v>#REF!</v>
      </c>
      <c r="H430" s="37" t="e">
        <v>#REF!</v>
      </c>
      <c r="I430" s="37" t="e">
        <v>#REF!</v>
      </c>
      <c r="J430" s="37" t="e">
        <v>#REF!</v>
      </c>
      <c r="K430" s="37" t="e">
        <v>#REF!</v>
      </c>
      <c r="L430" s="37" t="e">
        <v>#REF!</v>
      </c>
      <c r="M430" s="37" t="e">
        <v>#REF!</v>
      </c>
      <c r="N430" s="37" t="e">
        <v>#REF!</v>
      </c>
      <c r="O430" s="37" t="e">
        <v>#REF!</v>
      </c>
      <c r="P430" s="37" t="e">
        <v>#REF!</v>
      </c>
      <c r="Q430" s="37" t="e">
        <v>#REF!</v>
      </c>
      <c r="R430" s="37" t="e">
        <v>#REF!</v>
      </c>
      <c r="S430" s="37" t="e">
        <v>#REF!</v>
      </c>
      <c r="T430" s="37" t="e">
        <v>#REF!</v>
      </c>
      <c r="U430" s="37" t="e">
        <v>#REF!</v>
      </c>
      <c r="V430" s="37" t="e">
        <v>#REF!</v>
      </c>
      <c r="Y430" s="42" t="e">
        <f t="shared" si="31"/>
        <v>#VALUE!</v>
      </c>
      <c r="Z430" s="42" t="e">
        <v>#VALUE!</v>
      </c>
      <c r="AA430" s="42" t="e">
        <v>#VALUE!</v>
      </c>
      <c r="AB430" s="42" t="e">
        <v>#VALUE!</v>
      </c>
      <c r="AC430" s="42" t="e">
        <v>#VALUE!</v>
      </c>
      <c r="AD430" s="42" t="e">
        <v>#VALUE!</v>
      </c>
      <c r="AE430" s="50" t="e">
        <v>#VALUE!</v>
      </c>
      <c r="AF430" s="42" t="e">
        <v>#VALUE!</v>
      </c>
      <c r="AG430" s="42" t="e">
        <v>#VALUE!</v>
      </c>
      <c r="AH430" s="42" t="e">
        <v>#VALUE!</v>
      </c>
      <c r="AI430" s="42" t="e">
        <v>#VALUE!</v>
      </c>
      <c r="AJ430" s="42" t="e">
        <v>#VALUE!</v>
      </c>
      <c r="AK430" s="42" t="e">
        <v>#VALUE!</v>
      </c>
      <c r="AL430" s="42" t="e">
        <v>#VALUE!</v>
      </c>
      <c r="AM430" s="42" t="e">
        <v>#VALUE!</v>
      </c>
      <c r="AN430" s="42" t="e">
        <v>#VALUE!</v>
      </c>
      <c r="AP430" s="51" t="e">
        <f t="shared" si="32"/>
        <v>#VALUE!</v>
      </c>
      <c r="AQ430" s="42" t="e">
        <v>#VALUE!</v>
      </c>
      <c r="AR430" s="42" t="e">
        <v>#VALUE!</v>
      </c>
      <c r="AS430" s="42" t="e">
        <v>#VALUE!</v>
      </c>
      <c r="AT430" s="42" t="e">
        <v>#VALUE!</v>
      </c>
      <c r="AU430" s="42" t="e">
        <v>#VALUE!</v>
      </c>
      <c r="AV430" s="50" t="e">
        <v>#VALUE!</v>
      </c>
      <c r="AW430" s="42" t="e">
        <v>#VALUE!</v>
      </c>
      <c r="AX430" s="42" t="e">
        <v>#VALUE!</v>
      </c>
      <c r="AY430" s="42" t="e">
        <v>#VALUE!</v>
      </c>
      <c r="AZ430" s="42" t="e">
        <v>#VALUE!</v>
      </c>
      <c r="BA430" s="42" t="e">
        <v>#VALUE!</v>
      </c>
      <c r="BB430" s="42" t="e">
        <v>#VALUE!</v>
      </c>
      <c r="BC430" s="42" t="e">
        <v>#VALUE!</v>
      </c>
      <c r="BD430" s="42" t="e">
        <v>#VALUE!</v>
      </c>
      <c r="BE430" s="42" t="e">
        <v>#VALUE!</v>
      </c>
    </row>
    <row r="431" spans="1:57" ht="13.5" customHeight="1" x14ac:dyDescent="0.3">
      <c r="A431" s="94" t="s">
        <v>146</v>
      </c>
      <c r="B431" s="159" t="s">
        <v>464</v>
      </c>
      <c r="C431" s="95">
        <v>9</v>
      </c>
      <c r="D431" s="499" t="s">
        <v>474</v>
      </c>
      <c r="E431" s="38" t="s">
        <v>85</v>
      </c>
      <c r="F431" s="39" t="e">
        <f t="shared" si="30"/>
        <v>#REF!</v>
      </c>
      <c r="H431" s="37" t="e">
        <v>#REF!</v>
      </c>
      <c r="I431" s="37" t="e">
        <v>#REF!</v>
      </c>
      <c r="J431" s="37" t="e">
        <v>#REF!</v>
      </c>
      <c r="K431" s="37" t="e">
        <v>#REF!</v>
      </c>
      <c r="L431" s="37" t="e">
        <v>#REF!</v>
      </c>
      <c r="M431" s="37" t="e">
        <v>#REF!</v>
      </c>
      <c r="N431" s="37" t="e">
        <v>#REF!</v>
      </c>
      <c r="O431" s="37" t="e">
        <v>#REF!</v>
      </c>
      <c r="P431" s="37" t="e">
        <v>#REF!</v>
      </c>
      <c r="Q431" s="37" t="e">
        <v>#REF!</v>
      </c>
      <c r="R431" s="37" t="e">
        <v>#REF!</v>
      </c>
      <c r="S431" s="37" t="e">
        <v>#REF!</v>
      </c>
      <c r="T431" s="37" t="e">
        <v>#REF!</v>
      </c>
      <c r="U431" s="37" t="e">
        <v>#REF!</v>
      </c>
      <c r="V431" s="37" t="e">
        <v>#REF!</v>
      </c>
      <c r="Y431" s="42" t="e">
        <f t="shared" si="31"/>
        <v>#VALUE!</v>
      </c>
      <c r="Z431" s="42" t="e">
        <v>#VALUE!</v>
      </c>
      <c r="AA431" s="42" t="e">
        <v>#VALUE!</v>
      </c>
      <c r="AB431" s="42" t="e">
        <v>#VALUE!</v>
      </c>
      <c r="AC431" s="42" t="e">
        <v>#VALUE!</v>
      </c>
      <c r="AD431" s="42" t="e">
        <v>#VALUE!</v>
      </c>
      <c r="AE431" s="50" t="e">
        <v>#VALUE!</v>
      </c>
      <c r="AF431" s="42" t="e">
        <v>#VALUE!</v>
      </c>
      <c r="AG431" s="42" t="e">
        <v>#VALUE!</v>
      </c>
      <c r="AH431" s="42" t="e">
        <v>#VALUE!</v>
      </c>
      <c r="AI431" s="42" t="e">
        <v>#VALUE!</v>
      </c>
      <c r="AJ431" s="42" t="e">
        <v>#VALUE!</v>
      </c>
      <c r="AK431" s="42" t="e">
        <v>#VALUE!</v>
      </c>
      <c r="AL431" s="42" t="e">
        <v>#VALUE!</v>
      </c>
      <c r="AM431" s="42" t="e">
        <v>#VALUE!</v>
      </c>
      <c r="AN431" s="42" t="e">
        <v>#VALUE!</v>
      </c>
      <c r="AP431" s="51" t="e">
        <f t="shared" si="32"/>
        <v>#VALUE!</v>
      </c>
      <c r="AQ431" s="42" t="e">
        <v>#VALUE!</v>
      </c>
      <c r="AR431" s="42" t="e">
        <v>#VALUE!</v>
      </c>
      <c r="AS431" s="42" t="e">
        <v>#VALUE!</v>
      </c>
      <c r="AT431" s="42" t="e">
        <v>#VALUE!</v>
      </c>
      <c r="AU431" s="42" t="e">
        <v>#VALUE!</v>
      </c>
      <c r="AV431" s="50" t="e">
        <v>#VALUE!</v>
      </c>
      <c r="AW431" s="42" t="e">
        <v>#VALUE!</v>
      </c>
      <c r="AX431" s="42" t="e">
        <v>#VALUE!</v>
      </c>
      <c r="AY431" s="42" t="e">
        <v>#VALUE!</v>
      </c>
      <c r="AZ431" s="42" t="e">
        <v>#VALUE!</v>
      </c>
      <c r="BA431" s="42" t="e">
        <v>#VALUE!</v>
      </c>
      <c r="BB431" s="42" t="e">
        <v>#VALUE!</v>
      </c>
      <c r="BC431" s="42" t="e">
        <v>#VALUE!</v>
      </c>
      <c r="BD431" s="42" t="e">
        <v>#VALUE!</v>
      </c>
      <c r="BE431" s="42" t="e">
        <v>#VALUE!</v>
      </c>
    </row>
    <row r="432" spans="1:57" ht="13.5" customHeight="1" x14ac:dyDescent="0.3">
      <c r="A432" s="94" t="s">
        <v>146</v>
      </c>
      <c r="B432" s="159" t="s">
        <v>464</v>
      </c>
      <c r="C432" s="95">
        <v>10</v>
      </c>
      <c r="D432" s="159"/>
      <c r="E432" s="38" t="s">
        <v>85</v>
      </c>
      <c r="F432" s="39" t="e">
        <f t="shared" si="30"/>
        <v>#REF!</v>
      </c>
      <c r="H432" s="37" t="e">
        <v>#REF!</v>
      </c>
      <c r="I432" s="37" t="e">
        <v>#REF!</v>
      </c>
      <c r="J432" s="37" t="e">
        <v>#REF!</v>
      </c>
      <c r="K432" s="37" t="e">
        <v>#REF!</v>
      </c>
      <c r="L432" s="37" t="e">
        <v>#REF!</v>
      </c>
      <c r="M432" s="37" t="e">
        <v>#REF!</v>
      </c>
      <c r="N432" s="37" t="e">
        <v>#REF!</v>
      </c>
      <c r="O432" s="37" t="e">
        <v>#REF!</v>
      </c>
      <c r="P432" s="37" t="e">
        <v>#REF!</v>
      </c>
      <c r="Q432" s="37" t="e">
        <v>#REF!</v>
      </c>
      <c r="R432" s="37" t="e">
        <v>#REF!</v>
      </c>
      <c r="S432" s="37" t="e">
        <v>#REF!</v>
      </c>
      <c r="T432" s="37" t="e">
        <v>#REF!</v>
      </c>
      <c r="U432" s="37" t="e">
        <v>#REF!</v>
      </c>
      <c r="V432" s="37" t="e">
        <v>#REF!</v>
      </c>
      <c r="Y432" s="42" t="e">
        <f t="shared" si="31"/>
        <v>#VALUE!</v>
      </c>
      <c r="Z432" s="42" t="e">
        <v>#VALUE!</v>
      </c>
      <c r="AA432" s="42" t="e">
        <v>#VALUE!</v>
      </c>
      <c r="AB432" s="42" t="e">
        <v>#VALUE!</v>
      </c>
      <c r="AC432" s="42" t="e">
        <v>#VALUE!</v>
      </c>
      <c r="AD432" s="42" t="e">
        <v>#VALUE!</v>
      </c>
      <c r="AE432" s="50" t="e">
        <v>#VALUE!</v>
      </c>
      <c r="AF432" s="42" t="e">
        <v>#VALUE!</v>
      </c>
      <c r="AG432" s="42" t="e">
        <v>#VALUE!</v>
      </c>
      <c r="AH432" s="42" t="e">
        <v>#VALUE!</v>
      </c>
      <c r="AI432" s="42" t="e">
        <v>#VALUE!</v>
      </c>
      <c r="AJ432" s="42" t="e">
        <v>#VALUE!</v>
      </c>
      <c r="AK432" s="42" t="e">
        <v>#VALUE!</v>
      </c>
      <c r="AL432" s="42" t="e">
        <v>#VALUE!</v>
      </c>
      <c r="AM432" s="42" t="e">
        <v>#VALUE!</v>
      </c>
      <c r="AN432" s="42" t="e">
        <v>#VALUE!</v>
      </c>
      <c r="AP432" s="51" t="e">
        <f t="shared" si="32"/>
        <v>#VALUE!</v>
      </c>
      <c r="AQ432" s="42" t="e">
        <v>#VALUE!</v>
      </c>
      <c r="AR432" s="42" t="e">
        <v>#VALUE!</v>
      </c>
      <c r="AS432" s="42" t="e">
        <v>#VALUE!</v>
      </c>
      <c r="AT432" s="42" t="e">
        <v>#VALUE!</v>
      </c>
      <c r="AU432" s="42" t="e">
        <v>#VALUE!</v>
      </c>
      <c r="AV432" s="50" t="e">
        <v>#VALUE!</v>
      </c>
      <c r="AW432" s="42" t="e">
        <v>#VALUE!</v>
      </c>
      <c r="AX432" s="42" t="e">
        <v>#VALUE!</v>
      </c>
      <c r="AY432" s="42" t="e">
        <v>#VALUE!</v>
      </c>
      <c r="AZ432" s="42" t="e">
        <v>#VALUE!</v>
      </c>
      <c r="BA432" s="42" t="e">
        <v>#VALUE!</v>
      </c>
      <c r="BB432" s="42" t="e">
        <v>#VALUE!</v>
      </c>
      <c r="BC432" s="42" t="e">
        <v>#VALUE!</v>
      </c>
      <c r="BD432" s="42" t="e">
        <v>#VALUE!</v>
      </c>
      <c r="BE432" s="42" t="e">
        <v>#VALUE!</v>
      </c>
    </row>
    <row r="433" spans="1:57" ht="13.5" customHeight="1" x14ac:dyDescent="0.3">
      <c r="A433" s="94" t="s">
        <v>146</v>
      </c>
      <c r="B433" s="159" t="s">
        <v>464</v>
      </c>
      <c r="C433" s="95">
        <v>11</v>
      </c>
      <c r="D433" s="159"/>
      <c r="E433" s="38" t="s">
        <v>85</v>
      </c>
      <c r="F433" s="39" t="e">
        <f t="shared" si="30"/>
        <v>#REF!</v>
      </c>
      <c r="H433" s="37" t="e">
        <v>#REF!</v>
      </c>
      <c r="I433" s="37" t="e">
        <v>#REF!</v>
      </c>
      <c r="J433" s="37" t="e">
        <v>#REF!</v>
      </c>
      <c r="K433" s="37" t="e">
        <v>#REF!</v>
      </c>
      <c r="L433" s="37" t="e">
        <v>#REF!</v>
      </c>
      <c r="M433" s="37" t="e">
        <v>#REF!</v>
      </c>
      <c r="N433" s="37" t="e">
        <v>#REF!</v>
      </c>
      <c r="O433" s="37" t="e">
        <v>#REF!</v>
      </c>
      <c r="P433" s="37" t="e">
        <v>#REF!</v>
      </c>
      <c r="Q433" s="37" t="e">
        <v>#REF!</v>
      </c>
      <c r="R433" s="37" t="e">
        <v>#REF!</v>
      </c>
      <c r="S433" s="37" t="e">
        <v>#REF!</v>
      </c>
      <c r="T433" s="37" t="e">
        <v>#REF!</v>
      </c>
      <c r="U433" s="37" t="e">
        <v>#REF!</v>
      </c>
      <c r="V433" s="37" t="e">
        <v>#REF!</v>
      </c>
      <c r="Y433" s="42" t="e">
        <f t="shared" si="31"/>
        <v>#VALUE!</v>
      </c>
      <c r="Z433" s="42" t="e">
        <v>#VALUE!</v>
      </c>
      <c r="AA433" s="42" t="e">
        <v>#VALUE!</v>
      </c>
      <c r="AB433" s="42" t="e">
        <v>#VALUE!</v>
      </c>
      <c r="AC433" s="42" t="e">
        <v>#VALUE!</v>
      </c>
      <c r="AD433" s="42" t="e">
        <v>#VALUE!</v>
      </c>
      <c r="AE433" s="50" t="e">
        <v>#VALUE!</v>
      </c>
      <c r="AF433" s="42" t="e">
        <v>#VALUE!</v>
      </c>
      <c r="AG433" s="42" t="e">
        <v>#VALUE!</v>
      </c>
      <c r="AH433" s="42" t="e">
        <v>#VALUE!</v>
      </c>
      <c r="AI433" s="42" t="e">
        <v>#VALUE!</v>
      </c>
      <c r="AJ433" s="42" t="e">
        <v>#VALUE!</v>
      </c>
      <c r="AK433" s="42" t="e">
        <v>#VALUE!</v>
      </c>
      <c r="AL433" s="42" t="e">
        <v>#VALUE!</v>
      </c>
      <c r="AM433" s="42" t="e">
        <v>#VALUE!</v>
      </c>
      <c r="AN433" s="42" t="e">
        <v>#VALUE!</v>
      </c>
      <c r="AP433" s="51" t="e">
        <f t="shared" si="32"/>
        <v>#VALUE!</v>
      </c>
      <c r="AQ433" s="42" t="e">
        <v>#VALUE!</v>
      </c>
      <c r="AR433" s="42" t="e">
        <v>#VALUE!</v>
      </c>
      <c r="AS433" s="42" t="e">
        <v>#VALUE!</v>
      </c>
      <c r="AT433" s="42" t="e">
        <v>#VALUE!</v>
      </c>
      <c r="AU433" s="42" t="e">
        <v>#VALUE!</v>
      </c>
      <c r="AV433" s="50" t="e">
        <v>#VALUE!</v>
      </c>
      <c r="AW433" s="42" t="e">
        <v>#VALUE!</v>
      </c>
      <c r="AX433" s="42" t="e">
        <v>#VALUE!</v>
      </c>
      <c r="AY433" s="42" t="e">
        <v>#VALUE!</v>
      </c>
      <c r="AZ433" s="42" t="e">
        <v>#VALUE!</v>
      </c>
      <c r="BA433" s="42" t="e">
        <v>#VALUE!</v>
      </c>
      <c r="BB433" s="42" t="e">
        <v>#VALUE!</v>
      </c>
      <c r="BC433" s="42" t="e">
        <v>#VALUE!</v>
      </c>
      <c r="BD433" s="42" t="e">
        <v>#VALUE!</v>
      </c>
      <c r="BE433" s="42" t="e">
        <v>#VALUE!</v>
      </c>
    </row>
    <row r="434" spans="1:57" ht="13.5" customHeight="1" x14ac:dyDescent="0.3">
      <c r="A434" s="94" t="s">
        <v>146</v>
      </c>
      <c r="B434" s="159" t="s">
        <v>464</v>
      </c>
      <c r="C434" s="95">
        <v>12</v>
      </c>
      <c r="D434" s="159"/>
      <c r="E434" s="38" t="s">
        <v>85</v>
      </c>
      <c r="F434" s="39" t="e">
        <f t="shared" si="30"/>
        <v>#REF!</v>
      </c>
      <c r="H434" s="37" t="e">
        <v>#REF!</v>
      </c>
      <c r="I434" s="37" t="e">
        <v>#REF!</v>
      </c>
      <c r="J434" s="37" t="e">
        <v>#REF!</v>
      </c>
      <c r="K434" s="37" t="e">
        <v>#REF!</v>
      </c>
      <c r="L434" s="37" t="e">
        <v>#REF!</v>
      </c>
      <c r="M434" s="37" t="e">
        <v>#REF!</v>
      </c>
      <c r="N434" s="37" t="e">
        <v>#REF!</v>
      </c>
      <c r="O434" s="37" t="e">
        <v>#REF!</v>
      </c>
      <c r="P434" s="37" t="e">
        <v>#REF!</v>
      </c>
      <c r="Q434" s="37" t="e">
        <v>#REF!</v>
      </c>
      <c r="R434" s="37" t="e">
        <v>#REF!</v>
      </c>
      <c r="S434" s="37" t="e">
        <v>#REF!</v>
      </c>
      <c r="T434" s="37" t="e">
        <v>#REF!</v>
      </c>
      <c r="U434" s="37" t="e">
        <v>#REF!</v>
      </c>
      <c r="V434" s="37" t="e">
        <v>#REF!</v>
      </c>
      <c r="Y434" s="42" t="e">
        <f t="shared" si="31"/>
        <v>#VALUE!</v>
      </c>
      <c r="Z434" s="42" t="e">
        <v>#VALUE!</v>
      </c>
      <c r="AA434" s="42" t="e">
        <v>#VALUE!</v>
      </c>
      <c r="AB434" s="42" t="e">
        <v>#VALUE!</v>
      </c>
      <c r="AC434" s="42" t="e">
        <v>#VALUE!</v>
      </c>
      <c r="AD434" s="42" t="e">
        <v>#VALUE!</v>
      </c>
      <c r="AE434" s="50" t="e">
        <v>#VALUE!</v>
      </c>
      <c r="AF434" s="42" t="e">
        <v>#VALUE!</v>
      </c>
      <c r="AG434" s="42" t="e">
        <v>#VALUE!</v>
      </c>
      <c r="AH434" s="42" t="e">
        <v>#VALUE!</v>
      </c>
      <c r="AI434" s="42" t="e">
        <v>#VALUE!</v>
      </c>
      <c r="AJ434" s="42" t="e">
        <v>#VALUE!</v>
      </c>
      <c r="AK434" s="42" t="e">
        <v>#VALUE!</v>
      </c>
      <c r="AL434" s="42" t="e">
        <v>#VALUE!</v>
      </c>
      <c r="AM434" s="42" t="e">
        <v>#VALUE!</v>
      </c>
      <c r="AN434" s="42" t="e">
        <v>#VALUE!</v>
      </c>
      <c r="AP434" s="51" t="e">
        <f t="shared" si="32"/>
        <v>#VALUE!</v>
      </c>
      <c r="AQ434" s="42" t="e">
        <v>#VALUE!</v>
      </c>
      <c r="AR434" s="42" t="e">
        <v>#VALUE!</v>
      </c>
      <c r="AS434" s="42" t="e">
        <v>#VALUE!</v>
      </c>
      <c r="AT434" s="42" t="e">
        <v>#VALUE!</v>
      </c>
      <c r="AU434" s="42" t="e">
        <v>#VALUE!</v>
      </c>
      <c r="AV434" s="50" t="e">
        <v>#VALUE!</v>
      </c>
      <c r="AW434" s="42" t="e">
        <v>#VALUE!</v>
      </c>
      <c r="AX434" s="42" t="e">
        <v>#VALUE!</v>
      </c>
      <c r="AY434" s="42" t="e">
        <v>#VALUE!</v>
      </c>
      <c r="AZ434" s="42" t="e">
        <v>#VALUE!</v>
      </c>
      <c r="BA434" s="42" t="e">
        <v>#VALUE!</v>
      </c>
      <c r="BB434" s="42" t="e">
        <v>#VALUE!</v>
      </c>
      <c r="BC434" s="42" t="e">
        <v>#VALUE!</v>
      </c>
      <c r="BD434" s="42" t="e">
        <v>#VALUE!</v>
      </c>
      <c r="BE434" s="42" t="e">
        <v>#VALUE!</v>
      </c>
    </row>
    <row r="435" spans="1:57" ht="13.5" customHeight="1" x14ac:dyDescent="0.3">
      <c r="A435" s="94" t="s">
        <v>146</v>
      </c>
      <c r="B435" s="159" t="s">
        <v>464</v>
      </c>
      <c r="C435" s="95">
        <v>13</v>
      </c>
      <c r="D435" s="159"/>
      <c r="E435" s="38" t="s">
        <v>85</v>
      </c>
      <c r="F435" s="39" t="e">
        <f t="shared" si="30"/>
        <v>#REF!</v>
      </c>
      <c r="H435" s="37" t="e">
        <v>#REF!</v>
      </c>
      <c r="I435" s="37" t="e">
        <v>#REF!</v>
      </c>
      <c r="J435" s="37" t="e">
        <v>#REF!</v>
      </c>
      <c r="K435" s="37" t="e">
        <v>#REF!</v>
      </c>
      <c r="L435" s="37" t="e">
        <v>#REF!</v>
      </c>
      <c r="M435" s="37" t="e">
        <v>#REF!</v>
      </c>
      <c r="N435" s="37" t="e">
        <v>#REF!</v>
      </c>
      <c r="O435" s="37" t="e">
        <v>#REF!</v>
      </c>
      <c r="P435" s="37" t="e">
        <v>#REF!</v>
      </c>
      <c r="Q435" s="37" t="e">
        <v>#REF!</v>
      </c>
      <c r="R435" s="37" t="e">
        <v>#REF!</v>
      </c>
      <c r="S435" s="37" t="e">
        <v>#REF!</v>
      </c>
      <c r="T435" s="37" t="e">
        <v>#REF!</v>
      </c>
      <c r="U435" s="37" t="e">
        <v>#REF!</v>
      </c>
      <c r="V435" s="37" t="e">
        <v>#REF!</v>
      </c>
      <c r="Y435" s="42" t="e">
        <f t="shared" si="31"/>
        <v>#VALUE!</v>
      </c>
      <c r="Z435" s="42" t="e">
        <v>#VALUE!</v>
      </c>
      <c r="AA435" s="42" t="e">
        <v>#VALUE!</v>
      </c>
      <c r="AB435" s="42" t="e">
        <v>#VALUE!</v>
      </c>
      <c r="AC435" s="42" t="e">
        <v>#VALUE!</v>
      </c>
      <c r="AD435" s="42" t="e">
        <v>#VALUE!</v>
      </c>
      <c r="AE435" s="50" t="e">
        <v>#VALUE!</v>
      </c>
      <c r="AF435" s="42" t="e">
        <v>#VALUE!</v>
      </c>
      <c r="AG435" s="42" t="e">
        <v>#VALUE!</v>
      </c>
      <c r="AH435" s="42" t="e">
        <v>#VALUE!</v>
      </c>
      <c r="AI435" s="42" t="e">
        <v>#VALUE!</v>
      </c>
      <c r="AJ435" s="42" t="e">
        <v>#VALUE!</v>
      </c>
      <c r="AK435" s="42" t="e">
        <v>#VALUE!</v>
      </c>
      <c r="AL435" s="42" t="e">
        <v>#VALUE!</v>
      </c>
      <c r="AM435" s="42" t="e">
        <v>#VALUE!</v>
      </c>
      <c r="AN435" s="42" t="e">
        <v>#VALUE!</v>
      </c>
      <c r="AP435" s="51" t="e">
        <f t="shared" si="32"/>
        <v>#VALUE!</v>
      </c>
      <c r="AQ435" s="42" t="e">
        <v>#VALUE!</v>
      </c>
      <c r="AR435" s="42" t="e">
        <v>#VALUE!</v>
      </c>
      <c r="AS435" s="42" t="e">
        <v>#VALUE!</v>
      </c>
      <c r="AT435" s="42" t="e">
        <v>#VALUE!</v>
      </c>
      <c r="AU435" s="42" t="e">
        <v>#VALUE!</v>
      </c>
      <c r="AV435" s="50" t="e">
        <v>#VALUE!</v>
      </c>
      <c r="AW435" s="42" t="e">
        <v>#VALUE!</v>
      </c>
      <c r="AX435" s="42" t="e">
        <v>#VALUE!</v>
      </c>
      <c r="AY435" s="42" t="e">
        <v>#VALUE!</v>
      </c>
      <c r="AZ435" s="42" t="e">
        <v>#VALUE!</v>
      </c>
      <c r="BA435" s="42" t="e">
        <v>#VALUE!</v>
      </c>
      <c r="BB435" s="42" t="e">
        <v>#VALUE!</v>
      </c>
      <c r="BC435" s="42" t="e">
        <v>#VALUE!</v>
      </c>
      <c r="BD435" s="42" t="e">
        <v>#VALUE!</v>
      </c>
      <c r="BE435" s="42" t="e">
        <v>#VALUE!</v>
      </c>
    </row>
    <row r="436" spans="1:57" ht="13.5" customHeight="1" x14ac:dyDescent="0.3">
      <c r="A436" s="94" t="s">
        <v>146</v>
      </c>
      <c r="B436" s="159" t="s">
        <v>464</v>
      </c>
      <c r="C436" s="95">
        <v>14</v>
      </c>
      <c r="D436" s="159"/>
      <c r="E436" s="38" t="s">
        <v>85</v>
      </c>
      <c r="F436" s="39" t="e">
        <f t="shared" si="30"/>
        <v>#REF!</v>
      </c>
      <c r="H436" s="37" t="e">
        <v>#REF!</v>
      </c>
      <c r="I436" s="37" t="e">
        <v>#REF!</v>
      </c>
      <c r="J436" s="37" t="e">
        <v>#REF!</v>
      </c>
      <c r="K436" s="37" t="e">
        <v>#REF!</v>
      </c>
      <c r="L436" s="37" t="e">
        <v>#REF!</v>
      </c>
      <c r="M436" s="37" t="e">
        <v>#REF!</v>
      </c>
      <c r="N436" s="37" t="e">
        <v>#REF!</v>
      </c>
      <c r="O436" s="37" t="e">
        <v>#REF!</v>
      </c>
      <c r="P436" s="37" t="e">
        <v>#REF!</v>
      </c>
      <c r="Q436" s="37" t="e">
        <v>#REF!</v>
      </c>
      <c r="R436" s="37" t="e">
        <v>#REF!</v>
      </c>
      <c r="S436" s="37" t="e">
        <v>#REF!</v>
      </c>
      <c r="T436" s="37" t="e">
        <v>#REF!</v>
      </c>
      <c r="U436" s="37" t="e">
        <v>#REF!</v>
      </c>
      <c r="V436" s="37" t="e">
        <v>#REF!</v>
      </c>
      <c r="Y436" s="42" t="e">
        <f t="shared" si="31"/>
        <v>#VALUE!</v>
      </c>
      <c r="Z436" s="42" t="e">
        <v>#VALUE!</v>
      </c>
      <c r="AA436" s="42" t="e">
        <v>#VALUE!</v>
      </c>
      <c r="AB436" s="42" t="e">
        <v>#VALUE!</v>
      </c>
      <c r="AC436" s="42" t="e">
        <v>#VALUE!</v>
      </c>
      <c r="AD436" s="42" t="e">
        <v>#VALUE!</v>
      </c>
      <c r="AE436" s="50" t="e">
        <v>#VALUE!</v>
      </c>
      <c r="AF436" s="42" t="e">
        <v>#VALUE!</v>
      </c>
      <c r="AG436" s="42" t="e">
        <v>#VALUE!</v>
      </c>
      <c r="AH436" s="42" t="e">
        <v>#VALUE!</v>
      </c>
      <c r="AI436" s="42" t="e">
        <v>#VALUE!</v>
      </c>
      <c r="AJ436" s="42" t="e">
        <v>#VALUE!</v>
      </c>
      <c r="AK436" s="42" t="e">
        <v>#VALUE!</v>
      </c>
      <c r="AL436" s="42" t="e">
        <v>#VALUE!</v>
      </c>
      <c r="AM436" s="42" t="e">
        <v>#VALUE!</v>
      </c>
      <c r="AN436" s="42" t="e">
        <v>#VALUE!</v>
      </c>
      <c r="AP436" s="51" t="e">
        <f t="shared" si="32"/>
        <v>#VALUE!</v>
      </c>
      <c r="AQ436" s="42" t="e">
        <v>#VALUE!</v>
      </c>
      <c r="AR436" s="42" t="e">
        <v>#VALUE!</v>
      </c>
      <c r="AS436" s="42" t="e">
        <v>#VALUE!</v>
      </c>
      <c r="AT436" s="42" t="e">
        <v>#VALUE!</v>
      </c>
      <c r="AU436" s="42" t="e">
        <v>#VALUE!</v>
      </c>
      <c r="AV436" s="50" t="e">
        <v>#VALUE!</v>
      </c>
      <c r="AW436" s="42" t="e">
        <v>#VALUE!</v>
      </c>
      <c r="AX436" s="42" t="e">
        <v>#VALUE!</v>
      </c>
      <c r="AY436" s="42" t="e">
        <v>#VALUE!</v>
      </c>
      <c r="AZ436" s="42" t="e">
        <v>#VALUE!</v>
      </c>
      <c r="BA436" s="42" t="e">
        <v>#VALUE!</v>
      </c>
      <c r="BB436" s="42" t="e">
        <v>#VALUE!</v>
      </c>
      <c r="BC436" s="42" t="e">
        <v>#VALUE!</v>
      </c>
      <c r="BD436" s="42" t="e">
        <v>#VALUE!</v>
      </c>
      <c r="BE436" s="42" t="e">
        <v>#VALUE!</v>
      </c>
    </row>
    <row r="437" spans="1:57" ht="13.5" customHeight="1" x14ac:dyDescent="0.3">
      <c r="A437" s="94"/>
      <c r="B437" s="101"/>
      <c r="C437" s="93"/>
      <c r="D437" s="159"/>
      <c r="H437" s="37" t="e">
        <v>#REF!</v>
      </c>
      <c r="I437" s="37" t="e">
        <v>#REF!</v>
      </c>
      <c r="J437" s="37" t="e">
        <v>#REF!</v>
      </c>
      <c r="K437" s="37" t="e">
        <v>#REF!</v>
      </c>
      <c r="L437" s="37" t="e">
        <v>#REF!</v>
      </c>
      <c r="M437" s="37" t="e">
        <v>#REF!</v>
      </c>
      <c r="N437" s="37" t="e">
        <v>#REF!</v>
      </c>
      <c r="O437" s="37" t="e">
        <v>#REF!</v>
      </c>
      <c r="P437" s="37" t="e">
        <v>#REF!</v>
      </c>
      <c r="Q437" s="37" t="e">
        <v>#REF!</v>
      </c>
      <c r="R437" s="37" t="e">
        <v>#REF!</v>
      </c>
      <c r="S437" s="37" t="e">
        <v>#REF!</v>
      </c>
      <c r="T437" s="37" t="e">
        <v>#REF!</v>
      </c>
      <c r="U437" s="37" t="e">
        <v>#REF!</v>
      </c>
      <c r="V437" s="37" t="e">
        <v>#REF!</v>
      </c>
      <c r="Y437" s="42" t="e">
        <f t="shared" si="31"/>
        <v>#VALUE!</v>
      </c>
      <c r="Z437" s="42" t="e">
        <v>#VALUE!</v>
      </c>
      <c r="AA437" s="42" t="e">
        <v>#VALUE!</v>
      </c>
      <c r="AB437" s="42" t="e">
        <v>#VALUE!</v>
      </c>
      <c r="AC437" s="42" t="e">
        <v>#VALUE!</v>
      </c>
      <c r="AD437" s="42" t="e">
        <v>#VALUE!</v>
      </c>
      <c r="AE437" s="50" t="e">
        <v>#VALUE!</v>
      </c>
      <c r="AF437" s="42" t="e">
        <v>#VALUE!</v>
      </c>
      <c r="AG437" s="42" t="e">
        <v>#VALUE!</v>
      </c>
      <c r="AH437" s="42" t="e">
        <v>#VALUE!</v>
      </c>
      <c r="AI437" s="42" t="e">
        <v>#VALUE!</v>
      </c>
      <c r="AJ437" s="42" t="e">
        <v>#VALUE!</v>
      </c>
      <c r="AK437" s="42" t="e">
        <v>#VALUE!</v>
      </c>
      <c r="AL437" s="42" t="e">
        <v>#VALUE!</v>
      </c>
      <c r="AM437" s="42" t="e">
        <v>#VALUE!</v>
      </c>
      <c r="AN437" s="42" t="e">
        <v>#VALUE!</v>
      </c>
      <c r="AP437" s="51" t="e">
        <f t="shared" si="32"/>
        <v>#VALUE!</v>
      </c>
      <c r="AQ437" s="42" t="e">
        <v>#VALUE!</v>
      </c>
      <c r="AR437" s="42" t="e">
        <v>#VALUE!</v>
      </c>
      <c r="AS437" s="42" t="e">
        <v>#VALUE!</v>
      </c>
      <c r="AT437" s="42" t="e">
        <v>#VALUE!</v>
      </c>
      <c r="AU437" s="42" t="e">
        <v>#VALUE!</v>
      </c>
      <c r="AV437" s="50" t="e">
        <v>#VALUE!</v>
      </c>
      <c r="AW437" s="42" t="e">
        <v>#VALUE!</v>
      </c>
      <c r="AX437" s="42" t="e">
        <v>#VALUE!</v>
      </c>
      <c r="AY437" s="42" t="e">
        <v>#VALUE!</v>
      </c>
      <c r="AZ437" s="42" t="e">
        <v>#VALUE!</v>
      </c>
      <c r="BA437" s="42" t="e">
        <v>#VALUE!</v>
      </c>
      <c r="BB437" s="42" t="e">
        <v>#VALUE!</v>
      </c>
      <c r="BC437" s="42" t="e">
        <v>#VALUE!</v>
      </c>
      <c r="BD437" s="42" t="e">
        <v>#VALUE!</v>
      </c>
      <c r="BE437" s="42" t="e">
        <v>#VALUE!</v>
      </c>
    </row>
    <row r="438" spans="1:57" ht="13.5" customHeight="1" x14ac:dyDescent="0.3">
      <c r="A438" s="98" t="s">
        <v>146</v>
      </c>
      <c r="B438" s="100" t="s">
        <v>465</v>
      </c>
      <c r="C438" s="93"/>
      <c r="D438" s="159" t="s">
        <v>87</v>
      </c>
      <c r="E438" s="38" t="s">
        <v>85</v>
      </c>
      <c r="F438" s="39" t="e">
        <f t="shared" si="30"/>
        <v>#REF!</v>
      </c>
      <c r="H438" s="37" t="e">
        <v>#REF!</v>
      </c>
      <c r="I438" s="37" t="e">
        <v>#REF!</v>
      </c>
      <c r="J438" s="37" t="e">
        <v>#REF!</v>
      </c>
      <c r="K438" s="37" t="e">
        <v>#REF!</v>
      </c>
      <c r="L438" s="37" t="e">
        <v>#REF!</v>
      </c>
      <c r="M438" s="37" t="e">
        <v>#REF!</v>
      </c>
      <c r="N438" s="37" t="e">
        <v>#REF!</v>
      </c>
      <c r="O438" s="37" t="e">
        <v>#REF!</v>
      </c>
      <c r="P438" s="37" t="e">
        <v>#REF!</v>
      </c>
      <c r="Q438" s="37" t="e">
        <v>#REF!</v>
      </c>
      <c r="R438" s="37" t="e">
        <v>#REF!</v>
      </c>
      <c r="S438" s="37" t="e">
        <v>#REF!</v>
      </c>
      <c r="T438" s="37" t="e">
        <v>#REF!</v>
      </c>
      <c r="U438" s="37" t="e">
        <v>#REF!</v>
      </c>
      <c r="V438" s="37" t="e">
        <v>#REF!</v>
      </c>
      <c r="Y438" s="42" t="e">
        <f t="shared" si="31"/>
        <v>#VALUE!</v>
      </c>
      <c r="Z438" s="42" t="e">
        <v>#VALUE!</v>
      </c>
      <c r="AA438" s="42" t="e">
        <v>#VALUE!</v>
      </c>
      <c r="AB438" s="42" t="e">
        <v>#VALUE!</v>
      </c>
      <c r="AC438" s="42" t="e">
        <v>#VALUE!</v>
      </c>
      <c r="AD438" s="42" t="e">
        <v>#VALUE!</v>
      </c>
      <c r="AE438" s="50" t="e">
        <v>#VALUE!</v>
      </c>
      <c r="AF438" s="42" t="e">
        <v>#VALUE!</v>
      </c>
      <c r="AG438" s="42" t="e">
        <v>#VALUE!</v>
      </c>
      <c r="AH438" s="42" t="e">
        <v>#VALUE!</v>
      </c>
      <c r="AI438" s="42" t="e">
        <v>#VALUE!</v>
      </c>
      <c r="AJ438" s="42" t="e">
        <v>#VALUE!</v>
      </c>
      <c r="AK438" s="42" t="e">
        <v>#VALUE!</v>
      </c>
      <c r="AL438" s="42" t="e">
        <v>#VALUE!</v>
      </c>
      <c r="AM438" s="42" t="e">
        <v>#VALUE!</v>
      </c>
      <c r="AN438" s="42" t="e">
        <v>#VALUE!</v>
      </c>
      <c r="AP438" s="51" t="e">
        <f t="shared" si="32"/>
        <v>#VALUE!</v>
      </c>
      <c r="AQ438" s="42" t="e">
        <v>#VALUE!</v>
      </c>
      <c r="AR438" s="42" t="e">
        <v>#VALUE!</v>
      </c>
      <c r="AS438" s="42" t="e">
        <v>#VALUE!</v>
      </c>
      <c r="AT438" s="42" t="e">
        <v>#VALUE!</v>
      </c>
      <c r="AU438" s="42" t="e">
        <v>#VALUE!</v>
      </c>
      <c r="AV438" s="50" t="e">
        <v>#VALUE!</v>
      </c>
      <c r="AW438" s="42" t="e">
        <v>#VALUE!</v>
      </c>
      <c r="AX438" s="42" t="e">
        <v>#VALUE!</v>
      </c>
      <c r="AY438" s="42" t="e">
        <v>#VALUE!</v>
      </c>
      <c r="AZ438" s="42" t="e">
        <v>#VALUE!</v>
      </c>
      <c r="BA438" s="42" t="e">
        <v>#VALUE!</v>
      </c>
      <c r="BB438" s="42" t="e">
        <v>#VALUE!</v>
      </c>
      <c r="BC438" s="42" t="e">
        <v>#VALUE!</v>
      </c>
      <c r="BD438" s="42" t="e">
        <v>#VALUE!</v>
      </c>
      <c r="BE438" s="42" t="e">
        <v>#VALUE!</v>
      </c>
    </row>
    <row r="439" spans="1:57" ht="13.5" customHeight="1" x14ac:dyDescent="0.3">
      <c r="A439" s="94" t="s">
        <v>146</v>
      </c>
      <c r="B439" s="100" t="s">
        <v>465</v>
      </c>
      <c r="C439" s="95">
        <v>1</v>
      </c>
      <c r="D439" s="498" t="s">
        <v>496</v>
      </c>
      <c r="E439" s="38" t="s">
        <v>85</v>
      </c>
      <c r="F439" s="39" t="e">
        <f t="shared" si="30"/>
        <v>#REF!</v>
      </c>
      <c r="H439" s="37" t="e">
        <v>#REF!</v>
      </c>
      <c r="I439" s="37" t="e">
        <v>#REF!</v>
      </c>
      <c r="J439" s="37" t="e">
        <v>#REF!</v>
      </c>
      <c r="K439" s="37" t="e">
        <v>#REF!</v>
      </c>
      <c r="L439" s="37" t="e">
        <v>#REF!</v>
      </c>
      <c r="M439" s="37" t="e">
        <v>#REF!</v>
      </c>
      <c r="N439" s="37" t="e">
        <v>#REF!</v>
      </c>
      <c r="O439" s="37" t="e">
        <v>#REF!</v>
      </c>
      <c r="P439" s="37" t="e">
        <v>#REF!</v>
      </c>
      <c r="Q439" s="37" t="e">
        <v>#REF!</v>
      </c>
      <c r="R439" s="37" t="e">
        <v>#REF!</v>
      </c>
      <c r="S439" s="37" t="e">
        <v>#REF!</v>
      </c>
      <c r="T439" s="37" t="e">
        <v>#REF!</v>
      </c>
      <c r="U439" s="37" t="e">
        <v>#REF!</v>
      </c>
      <c r="V439" s="37" t="e">
        <v>#REF!</v>
      </c>
      <c r="Y439" s="42" t="e">
        <f t="shared" si="31"/>
        <v>#VALUE!</v>
      </c>
      <c r="Z439" s="42" t="e">
        <v>#VALUE!</v>
      </c>
      <c r="AA439" s="42" t="e">
        <v>#VALUE!</v>
      </c>
      <c r="AB439" s="42" t="e">
        <v>#VALUE!</v>
      </c>
      <c r="AC439" s="42" t="e">
        <v>#VALUE!</v>
      </c>
      <c r="AD439" s="42" t="e">
        <v>#VALUE!</v>
      </c>
      <c r="AE439" s="50" t="e">
        <v>#VALUE!</v>
      </c>
      <c r="AF439" s="42" t="e">
        <v>#VALUE!</v>
      </c>
      <c r="AG439" s="42" t="e">
        <v>#VALUE!</v>
      </c>
      <c r="AH439" s="42" t="e">
        <v>#VALUE!</v>
      </c>
      <c r="AI439" s="42" t="e">
        <v>#VALUE!</v>
      </c>
      <c r="AJ439" s="42" t="e">
        <v>#VALUE!</v>
      </c>
      <c r="AK439" s="42" t="e">
        <v>#VALUE!</v>
      </c>
      <c r="AL439" s="42" t="e">
        <v>#VALUE!</v>
      </c>
      <c r="AM439" s="42" t="e">
        <v>#VALUE!</v>
      </c>
      <c r="AN439" s="42" t="e">
        <v>#VALUE!</v>
      </c>
      <c r="AP439" s="51" t="e">
        <f t="shared" si="32"/>
        <v>#VALUE!</v>
      </c>
      <c r="AQ439" s="42" t="e">
        <v>#VALUE!</v>
      </c>
      <c r="AR439" s="42" t="e">
        <v>#VALUE!</v>
      </c>
      <c r="AS439" s="42" t="e">
        <v>#VALUE!</v>
      </c>
      <c r="AT439" s="42" t="e">
        <v>#VALUE!</v>
      </c>
      <c r="AU439" s="42" t="e">
        <v>#VALUE!</v>
      </c>
      <c r="AV439" s="50" t="e">
        <v>#VALUE!</v>
      </c>
      <c r="AW439" s="42" t="e">
        <v>#VALUE!</v>
      </c>
      <c r="AX439" s="42" t="e">
        <v>#VALUE!</v>
      </c>
      <c r="AY439" s="42" t="e">
        <v>#VALUE!</v>
      </c>
      <c r="AZ439" s="42" t="e">
        <v>#VALUE!</v>
      </c>
      <c r="BA439" s="42" t="e">
        <v>#VALUE!</v>
      </c>
      <c r="BB439" s="42" t="e">
        <v>#VALUE!</v>
      </c>
      <c r="BC439" s="42" t="e">
        <v>#VALUE!</v>
      </c>
      <c r="BD439" s="42" t="e">
        <v>#VALUE!</v>
      </c>
      <c r="BE439" s="42" t="e">
        <v>#VALUE!</v>
      </c>
    </row>
    <row r="440" spans="1:57" ht="13.5" customHeight="1" x14ac:dyDescent="0.3">
      <c r="A440" s="94" t="s">
        <v>146</v>
      </c>
      <c r="B440" s="100" t="s">
        <v>465</v>
      </c>
      <c r="C440" s="95">
        <v>2</v>
      </c>
      <c r="D440" s="498" t="s">
        <v>497</v>
      </c>
      <c r="E440" s="38" t="s">
        <v>85</v>
      </c>
      <c r="F440" s="39" t="e">
        <f t="shared" si="30"/>
        <v>#REF!</v>
      </c>
      <c r="H440" s="37" t="e">
        <v>#REF!</v>
      </c>
      <c r="I440" s="37" t="e">
        <v>#REF!</v>
      </c>
      <c r="J440" s="37" t="e">
        <v>#REF!</v>
      </c>
      <c r="K440" s="37" t="e">
        <v>#REF!</v>
      </c>
      <c r="L440" s="37" t="e">
        <v>#REF!</v>
      </c>
      <c r="M440" s="37" t="e">
        <v>#REF!</v>
      </c>
      <c r="N440" s="37" t="e">
        <v>#REF!</v>
      </c>
      <c r="O440" s="37" t="e">
        <v>#REF!</v>
      </c>
      <c r="P440" s="37" t="e">
        <v>#REF!</v>
      </c>
      <c r="Q440" s="37" t="e">
        <v>#REF!</v>
      </c>
      <c r="R440" s="37" t="e">
        <v>#REF!</v>
      </c>
      <c r="S440" s="37" t="e">
        <v>#REF!</v>
      </c>
      <c r="T440" s="37" t="e">
        <v>#REF!</v>
      </c>
      <c r="U440" s="37" t="e">
        <v>#REF!</v>
      </c>
      <c r="V440" s="37" t="e">
        <v>#REF!</v>
      </c>
      <c r="Y440" s="42" t="e">
        <f t="shared" si="31"/>
        <v>#VALUE!</v>
      </c>
      <c r="Z440" s="42" t="e">
        <v>#VALUE!</v>
      </c>
      <c r="AA440" s="42" t="e">
        <v>#VALUE!</v>
      </c>
      <c r="AB440" s="42" t="e">
        <v>#VALUE!</v>
      </c>
      <c r="AC440" s="42" t="e">
        <v>#VALUE!</v>
      </c>
      <c r="AD440" s="42" t="e">
        <v>#VALUE!</v>
      </c>
      <c r="AE440" s="50" t="e">
        <v>#VALUE!</v>
      </c>
      <c r="AF440" s="42" t="e">
        <v>#VALUE!</v>
      </c>
      <c r="AG440" s="42" t="e">
        <v>#VALUE!</v>
      </c>
      <c r="AH440" s="42" t="e">
        <v>#VALUE!</v>
      </c>
      <c r="AI440" s="42" t="e">
        <v>#VALUE!</v>
      </c>
      <c r="AJ440" s="42" t="e">
        <v>#VALUE!</v>
      </c>
      <c r="AK440" s="42" t="e">
        <v>#VALUE!</v>
      </c>
      <c r="AL440" s="42" t="e">
        <v>#VALUE!</v>
      </c>
      <c r="AM440" s="42" t="e">
        <v>#VALUE!</v>
      </c>
      <c r="AN440" s="42" t="e">
        <v>#VALUE!</v>
      </c>
      <c r="AP440" s="51" t="e">
        <f t="shared" si="32"/>
        <v>#VALUE!</v>
      </c>
      <c r="AQ440" s="42" t="e">
        <v>#VALUE!</v>
      </c>
      <c r="AR440" s="42" t="e">
        <v>#VALUE!</v>
      </c>
      <c r="AS440" s="42" t="e">
        <v>#VALUE!</v>
      </c>
      <c r="AT440" s="42" t="e">
        <v>#VALUE!</v>
      </c>
      <c r="AU440" s="42" t="e">
        <v>#VALUE!</v>
      </c>
      <c r="AV440" s="50" t="e">
        <v>#VALUE!</v>
      </c>
      <c r="AW440" s="42" t="e">
        <v>#VALUE!</v>
      </c>
      <c r="AX440" s="42" t="e">
        <v>#VALUE!</v>
      </c>
      <c r="AY440" s="42" t="e">
        <v>#VALUE!</v>
      </c>
      <c r="AZ440" s="42" t="e">
        <v>#VALUE!</v>
      </c>
      <c r="BA440" s="42" t="e">
        <v>#VALUE!</v>
      </c>
      <c r="BB440" s="42" t="e">
        <v>#VALUE!</v>
      </c>
      <c r="BC440" s="42" t="e">
        <v>#VALUE!</v>
      </c>
      <c r="BD440" s="42" t="e">
        <v>#VALUE!</v>
      </c>
      <c r="BE440" s="42" t="e">
        <v>#VALUE!</v>
      </c>
    </row>
    <row r="441" spans="1:57" ht="13.5" customHeight="1" x14ac:dyDescent="0.3">
      <c r="A441" s="94" t="s">
        <v>146</v>
      </c>
      <c r="B441" s="100" t="s">
        <v>465</v>
      </c>
      <c r="C441" s="95">
        <v>3</v>
      </c>
      <c r="D441" s="498" t="s">
        <v>475</v>
      </c>
      <c r="E441" s="38" t="s">
        <v>85</v>
      </c>
      <c r="F441" s="39" t="e">
        <f t="shared" si="30"/>
        <v>#REF!</v>
      </c>
      <c r="H441" s="37" t="e">
        <v>#REF!</v>
      </c>
      <c r="I441" s="37" t="e">
        <v>#REF!</v>
      </c>
      <c r="J441" s="37" t="e">
        <v>#REF!</v>
      </c>
      <c r="K441" s="37" t="e">
        <v>#REF!</v>
      </c>
      <c r="L441" s="37" t="e">
        <v>#REF!</v>
      </c>
      <c r="M441" s="37" t="e">
        <v>#REF!</v>
      </c>
      <c r="N441" s="37" t="e">
        <v>#REF!</v>
      </c>
      <c r="O441" s="37" t="e">
        <v>#REF!</v>
      </c>
      <c r="P441" s="37" t="e">
        <v>#REF!</v>
      </c>
      <c r="Q441" s="37" t="e">
        <v>#REF!</v>
      </c>
      <c r="R441" s="37" t="e">
        <v>#REF!</v>
      </c>
      <c r="S441" s="37" t="e">
        <v>#REF!</v>
      </c>
      <c r="T441" s="37" t="e">
        <v>#REF!</v>
      </c>
      <c r="U441" s="37" t="e">
        <v>#REF!</v>
      </c>
      <c r="V441" s="37" t="e">
        <v>#REF!</v>
      </c>
      <c r="Y441" s="42" t="e">
        <f t="shared" si="31"/>
        <v>#VALUE!</v>
      </c>
      <c r="Z441" s="42" t="e">
        <v>#VALUE!</v>
      </c>
      <c r="AA441" s="42" t="e">
        <v>#VALUE!</v>
      </c>
      <c r="AB441" s="42" t="e">
        <v>#VALUE!</v>
      </c>
      <c r="AC441" s="42" t="e">
        <v>#VALUE!</v>
      </c>
      <c r="AD441" s="42" t="e">
        <v>#VALUE!</v>
      </c>
      <c r="AE441" s="50" t="e">
        <v>#VALUE!</v>
      </c>
      <c r="AF441" s="42" t="e">
        <v>#VALUE!</v>
      </c>
      <c r="AG441" s="42" t="e">
        <v>#VALUE!</v>
      </c>
      <c r="AH441" s="42" t="e">
        <v>#VALUE!</v>
      </c>
      <c r="AI441" s="42" t="e">
        <v>#VALUE!</v>
      </c>
      <c r="AJ441" s="42" t="e">
        <v>#VALUE!</v>
      </c>
      <c r="AK441" s="42" t="e">
        <v>#VALUE!</v>
      </c>
      <c r="AL441" s="42" t="e">
        <v>#VALUE!</v>
      </c>
      <c r="AM441" s="42" t="e">
        <v>#VALUE!</v>
      </c>
      <c r="AN441" s="42" t="e">
        <v>#VALUE!</v>
      </c>
      <c r="AP441" s="51" t="e">
        <f t="shared" si="32"/>
        <v>#VALUE!</v>
      </c>
      <c r="AQ441" s="42" t="e">
        <v>#VALUE!</v>
      </c>
      <c r="AR441" s="42" t="e">
        <v>#VALUE!</v>
      </c>
      <c r="AS441" s="42" t="e">
        <v>#VALUE!</v>
      </c>
      <c r="AT441" s="42" t="e">
        <v>#VALUE!</v>
      </c>
      <c r="AU441" s="42" t="e">
        <v>#VALUE!</v>
      </c>
      <c r="AV441" s="50" t="e">
        <v>#VALUE!</v>
      </c>
      <c r="AW441" s="42" t="e">
        <v>#VALUE!</v>
      </c>
      <c r="AX441" s="42" t="e">
        <v>#VALUE!</v>
      </c>
      <c r="AY441" s="42" t="e">
        <v>#VALUE!</v>
      </c>
      <c r="AZ441" s="42" t="e">
        <v>#VALUE!</v>
      </c>
      <c r="BA441" s="42" t="e">
        <v>#VALUE!</v>
      </c>
      <c r="BB441" s="42" t="e">
        <v>#VALUE!</v>
      </c>
      <c r="BC441" s="42" t="e">
        <v>#VALUE!</v>
      </c>
      <c r="BD441" s="42" t="e">
        <v>#VALUE!</v>
      </c>
      <c r="BE441" s="42" t="e">
        <v>#VALUE!</v>
      </c>
    </row>
    <row r="442" spans="1:57" ht="13.5" customHeight="1" x14ac:dyDescent="0.3">
      <c r="A442" s="94" t="s">
        <v>146</v>
      </c>
      <c r="B442" s="100" t="s">
        <v>465</v>
      </c>
      <c r="C442" s="95">
        <v>4</v>
      </c>
      <c r="D442" s="498" t="s">
        <v>375</v>
      </c>
      <c r="E442" s="38" t="s">
        <v>85</v>
      </c>
      <c r="F442" s="39" t="e">
        <f t="shared" si="30"/>
        <v>#REF!</v>
      </c>
      <c r="H442" s="37" t="e">
        <v>#REF!</v>
      </c>
      <c r="I442" s="37" t="e">
        <v>#REF!</v>
      </c>
      <c r="J442" s="37" t="e">
        <v>#REF!</v>
      </c>
      <c r="K442" s="37" t="e">
        <v>#REF!</v>
      </c>
      <c r="L442" s="37" t="e">
        <v>#REF!</v>
      </c>
      <c r="M442" s="37" t="e">
        <v>#REF!</v>
      </c>
      <c r="N442" s="37" t="e">
        <v>#REF!</v>
      </c>
      <c r="O442" s="37" t="e">
        <v>#REF!</v>
      </c>
      <c r="P442" s="37" t="e">
        <v>#REF!</v>
      </c>
      <c r="Q442" s="37" t="e">
        <v>#REF!</v>
      </c>
      <c r="R442" s="37" t="e">
        <v>#REF!</v>
      </c>
      <c r="S442" s="37" t="e">
        <v>#REF!</v>
      </c>
      <c r="T442" s="37" t="e">
        <v>#REF!</v>
      </c>
      <c r="U442" s="37" t="e">
        <v>#REF!</v>
      </c>
      <c r="V442" s="37" t="e">
        <v>#REF!</v>
      </c>
      <c r="Y442" s="42" t="e">
        <f t="shared" si="31"/>
        <v>#VALUE!</v>
      </c>
      <c r="Z442" s="42" t="e">
        <v>#VALUE!</v>
      </c>
      <c r="AA442" s="42" t="e">
        <v>#VALUE!</v>
      </c>
      <c r="AB442" s="42" t="e">
        <v>#VALUE!</v>
      </c>
      <c r="AC442" s="42" t="e">
        <v>#VALUE!</v>
      </c>
      <c r="AD442" s="42" t="e">
        <v>#VALUE!</v>
      </c>
      <c r="AE442" s="50" t="e">
        <v>#VALUE!</v>
      </c>
      <c r="AF442" s="42" t="e">
        <v>#VALUE!</v>
      </c>
      <c r="AG442" s="42" t="e">
        <v>#VALUE!</v>
      </c>
      <c r="AH442" s="42" t="e">
        <v>#VALUE!</v>
      </c>
      <c r="AI442" s="42" t="e">
        <v>#VALUE!</v>
      </c>
      <c r="AJ442" s="42" t="e">
        <v>#VALUE!</v>
      </c>
      <c r="AK442" s="42" t="e">
        <v>#VALUE!</v>
      </c>
      <c r="AL442" s="42" t="e">
        <v>#VALUE!</v>
      </c>
      <c r="AM442" s="42" t="e">
        <v>#VALUE!</v>
      </c>
      <c r="AN442" s="42" t="e">
        <v>#VALUE!</v>
      </c>
      <c r="AP442" s="51" t="e">
        <f t="shared" si="32"/>
        <v>#VALUE!</v>
      </c>
      <c r="AQ442" s="42" t="e">
        <v>#VALUE!</v>
      </c>
      <c r="AR442" s="42" t="e">
        <v>#VALUE!</v>
      </c>
      <c r="AS442" s="42" t="e">
        <v>#VALUE!</v>
      </c>
      <c r="AT442" s="42" t="e">
        <v>#VALUE!</v>
      </c>
      <c r="AU442" s="42" t="e">
        <v>#VALUE!</v>
      </c>
      <c r="AV442" s="50" t="e">
        <v>#VALUE!</v>
      </c>
      <c r="AW442" s="42" t="e">
        <v>#VALUE!</v>
      </c>
      <c r="AX442" s="42" t="e">
        <v>#VALUE!</v>
      </c>
      <c r="AY442" s="42" t="e">
        <v>#VALUE!</v>
      </c>
      <c r="AZ442" s="42" t="e">
        <v>#VALUE!</v>
      </c>
      <c r="BA442" s="42" t="e">
        <v>#VALUE!</v>
      </c>
      <c r="BB442" s="42" t="e">
        <v>#VALUE!</v>
      </c>
      <c r="BC442" s="42" t="e">
        <v>#VALUE!</v>
      </c>
      <c r="BD442" s="42" t="e">
        <v>#VALUE!</v>
      </c>
      <c r="BE442" s="42" t="e">
        <v>#VALUE!</v>
      </c>
    </row>
    <row r="443" spans="1:57" ht="13.5" customHeight="1" x14ac:dyDescent="0.3">
      <c r="A443" s="94" t="s">
        <v>146</v>
      </c>
      <c r="B443" s="100" t="s">
        <v>465</v>
      </c>
      <c r="C443" s="95">
        <v>5</v>
      </c>
      <c r="D443" s="498" t="s">
        <v>476</v>
      </c>
      <c r="E443" s="38" t="s">
        <v>85</v>
      </c>
      <c r="F443" s="39" t="e">
        <f t="shared" si="30"/>
        <v>#REF!</v>
      </c>
      <c r="H443" s="37" t="e">
        <v>#REF!</v>
      </c>
      <c r="I443" s="37" t="e">
        <v>#REF!</v>
      </c>
      <c r="J443" s="37" t="e">
        <v>#REF!</v>
      </c>
      <c r="K443" s="37" t="e">
        <v>#REF!</v>
      </c>
      <c r="L443" s="37" t="e">
        <v>#REF!</v>
      </c>
      <c r="M443" s="37" t="e">
        <v>#REF!</v>
      </c>
      <c r="N443" s="37" t="e">
        <v>#REF!</v>
      </c>
      <c r="O443" s="37" t="e">
        <v>#REF!</v>
      </c>
      <c r="P443" s="37" t="e">
        <v>#REF!</v>
      </c>
      <c r="Q443" s="37" t="e">
        <v>#REF!</v>
      </c>
      <c r="R443" s="37" t="e">
        <v>#REF!</v>
      </c>
      <c r="S443" s="37" t="e">
        <v>#REF!</v>
      </c>
      <c r="T443" s="37" t="e">
        <v>#REF!</v>
      </c>
      <c r="U443" s="37" t="e">
        <v>#REF!</v>
      </c>
      <c r="V443" s="37" t="e">
        <v>#REF!</v>
      </c>
      <c r="Y443" s="42" t="e">
        <f t="shared" si="31"/>
        <v>#VALUE!</v>
      </c>
      <c r="Z443" s="42" t="e">
        <v>#VALUE!</v>
      </c>
      <c r="AA443" s="42" t="e">
        <v>#VALUE!</v>
      </c>
      <c r="AB443" s="42" t="e">
        <v>#VALUE!</v>
      </c>
      <c r="AC443" s="42" t="e">
        <v>#VALUE!</v>
      </c>
      <c r="AD443" s="42" t="e">
        <v>#VALUE!</v>
      </c>
      <c r="AE443" s="50" t="e">
        <v>#VALUE!</v>
      </c>
      <c r="AF443" s="42" t="e">
        <v>#VALUE!</v>
      </c>
      <c r="AG443" s="42" t="e">
        <v>#VALUE!</v>
      </c>
      <c r="AH443" s="42" t="e">
        <v>#VALUE!</v>
      </c>
      <c r="AI443" s="42" t="e">
        <v>#VALUE!</v>
      </c>
      <c r="AJ443" s="42" t="e">
        <v>#VALUE!</v>
      </c>
      <c r="AK443" s="42" t="e">
        <v>#VALUE!</v>
      </c>
      <c r="AL443" s="42" t="e">
        <v>#VALUE!</v>
      </c>
      <c r="AM443" s="42" t="e">
        <v>#VALUE!</v>
      </c>
      <c r="AN443" s="42" t="e">
        <v>#VALUE!</v>
      </c>
      <c r="AP443" s="51" t="e">
        <f t="shared" si="32"/>
        <v>#VALUE!</v>
      </c>
      <c r="AQ443" s="42" t="e">
        <v>#VALUE!</v>
      </c>
      <c r="AR443" s="42" t="e">
        <v>#VALUE!</v>
      </c>
      <c r="AS443" s="42" t="e">
        <v>#VALUE!</v>
      </c>
      <c r="AT443" s="42" t="e">
        <v>#VALUE!</v>
      </c>
      <c r="AU443" s="42" t="e">
        <v>#VALUE!</v>
      </c>
      <c r="AV443" s="50" t="e">
        <v>#VALUE!</v>
      </c>
      <c r="AW443" s="42" t="e">
        <v>#VALUE!</v>
      </c>
      <c r="AX443" s="42" t="e">
        <v>#VALUE!</v>
      </c>
      <c r="AY443" s="42" t="e">
        <v>#VALUE!</v>
      </c>
      <c r="AZ443" s="42" t="e">
        <v>#VALUE!</v>
      </c>
      <c r="BA443" s="42" t="e">
        <v>#VALUE!</v>
      </c>
      <c r="BB443" s="42" t="e">
        <v>#VALUE!</v>
      </c>
      <c r="BC443" s="42" t="e">
        <v>#VALUE!</v>
      </c>
      <c r="BD443" s="42" t="e">
        <v>#VALUE!</v>
      </c>
      <c r="BE443" s="42" t="e">
        <v>#VALUE!</v>
      </c>
    </row>
    <row r="444" spans="1:57" ht="13.5" customHeight="1" x14ac:dyDescent="0.3">
      <c r="A444" s="94" t="s">
        <v>146</v>
      </c>
      <c r="B444" s="100" t="s">
        <v>465</v>
      </c>
      <c r="C444" s="95">
        <v>6</v>
      </c>
      <c r="D444" s="498" t="s">
        <v>477</v>
      </c>
      <c r="E444" s="38" t="s">
        <v>85</v>
      </c>
      <c r="F444" s="39" t="e">
        <f t="shared" si="30"/>
        <v>#REF!</v>
      </c>
      <c r="H444" s="37" t="e">
        <v>#REF!</v>
      </c>
      <c r="I444" s="37" t="e">
        <v>#REF!</v>
      </c>
      <c r="J444" s="37" t="e">
        <v>#REF!</v>
      </c>
      <c r="K444" s="37" t="e">
        <v>#REF!</v>
      </c>
      <c r="L444" s="37" t="e">
        <v>#REF!</v>
      </c>
      <c r="M444" s="37" t="e">
        <v>#REF!</v>
      </c>
      <c r="N444" s="37" t="e">
        <v>#REF!</v>
      </c>
      <c r="O444" s="37" t="e">
        <v>#REF!</v>
      </c>
      <c r="P444" s="37" t="e">
        <v>#REF!</v>
      </c>
      <c r="Q444" s="37" t="e">
        <v>#REF!</v>
      </c>
      <c r="R444" s="37" t="e">
        <v>#REF!</v>
      </c>
      <c r="S444" s="37" t="e">
        <v>#REF!</v>
      </c>
      <c r="T444" s="37" t="e">
        <v>#REF!</v>
      </c>
      <c r="U444" s="37" t="e">
        <v>#REF!</v>
      </c>
      <c r="V444" s="37" t="e">
        <v>#REF!</v>
      </c>
      <c r="Y444" s="42" t="e">
        <f t="shared" si="31"/>
        <v>#VALUE!</v>
      </c>
      <c r="Z444" s="42" t="e">
        <v>#VALUE!</v>
      </c>
      <c r="AA444" s="42" t="e">
        <v>#VALUE!</v>
      </c>
      <c r="AB444" s="42" t="e">
        <v>#VALUE!</v>
      </c>
      <c r="AC444" s="42" t="e">
        <v>#VALUE!</v>
      </c>
      <c r="AD444" s="42" t="e">
        <v>#VALUE!</v>
      </c>
      <c r="AE444" s="50" t="e">
        <v>#VALUE!</v>
      </c>
      <c r="AF444" s="42" t="e">
        <v>#VALUE!</v>
      </c>
      <c r="AG444" s="42" t="e">
        <v>#VALUE!</v>
      </c>
      <c r="AH444" s="42" t="e">
        <v>#VALUE!</v>
      </c>
      <c r="AI444" s="42" t="e">
        <v>#VALUE!</v>
      </c>
      <c r="AJ444" s="42" t="e">
        <v>#VALUE!</v>
      </c>
      <c r="AK444" s="42" t="e">
        <v>#VALUE!</v>
      </c>
      <c r="AL444" s="42" t="e">
        <v>#VALUE!</v>
      </c>
      <c r="AM444" s="42" t="e">
        <v>#VALUE!</v>
      </c>
      <c r="AN444" s="42" t="e">
        <v>#VALUE!</v>
      </c>
      <c r="AP444" s="51" t="e">
        <f t="shared" si="32"/>
        <v>#VALUE!</v>
      </c>
      <c r="AQ444" s="42" t="e">
        <v>#VALUE!</v>
      </c>
      <c r="AR444" s="42" t="e">
        <v>#VALUE!</v>
      </c>
      <c r="AS444" s="42" t="e">
        <v>#VALUE!</v>
      </c>
      <c r="AT444" s="42" t="e">
        <v>#VALUE!</v>
      </c>
      <c r="AU444" s="42" t="e">
        <v>#VALUE!</v>
      </c>
      <c r="AV444" s="50" t="e">
        <v>#VALUE!</v>
      </c>
      <c r="AW444" s="42" t="e">
        <v>#VALUE!</v>
      </c>
      <c r="AX444" s="42" t="e">
        <v>#VALUE!</v>
      </c>
      <c r="AY444" s="42" t="e">
        <v>#VALUE!</v>
      </c>
      <c r="AZ444" s="42" t="e">
        <v>#VALUE!</v>
      </c>
      <c r="BA444" s="42" t="e">
        <v>#VALUE!</v>
      </c>
      <c r="BB444" s="42" t="e">
        <v>#VALUE!</v>
      </c>
      <c r="BC444" s="42" t="e">
        <v>#VALUE!</v>
      </c>
      <c r="BD444" s="42" t="e">
        <v>#VALUE!</v>
      </c>
      <c r="BE444" s="42" t="e">
        <v>#VALUE!</v>
      </c>
    </row>
    <row r="445" spans="1:57" ht="13.5" customHeight="1" x14ac:dyDescent="0.3">
      <c r="A445" s="94" t="s">
        <v>146</v>
      </c>
      <c r="B445" s="100" t="s">
        <v>465</v>
      </c>
      <c r="C445" s="95">
        <v>7</v>
      </c>
      <c r="D445" s="498" t="s">
        <v>478</v>
      </c>
      <c r="E445" s="38" t="s">
        <v>85</v>
      </c>
      <c r="F445" s="39" t="e">
        <f t="shared" si="30"/>
        <v>#REF!</v>
      </c>
      <c r="H445" s="37" t="e">
        <v>#REF!</v>
      </c>
      <c r="I445" s="37" t="e">
        <v>#REF!</v>
      </c>
      <c r="J445" s="37" t="e">
        <v>#REF!</v>
      </c>
      <c r="K445" s="37" t="e">
        <v>#REF!</v>
      </c>
      <c r="L445" s="37" t="e">
        <v>#REF!</v>
      </c>
      <c r="M445" s="37" t="e">
        <v>#REF!</v>
      </c>
      <c r="N445" s="37" t="e">
        <v>#REF!</v>
      </c>
      <c r="O445" s="37" t="e">
        <v>#REF!</v>
      </c>
      <c r="P445" s="37" t="e">
        <v>#REF!</v>
      </c>
      <c r="Q445" s="37" t="e">
        <v>#REF!</v>
      </c>
      <c r="R445" s="37" t="e">
        <v>#REF!</v>
      </c>
      <c r="S445" s="37" t="e">
        <v>#REF!</v>
      </c>
      <c r="T445" s="37" t="e">
        <v>#REF!</v>
      </c>
      <c r="U445" s="37" t="e">
        <v>#REF!</v>
      </c>
      <c r="V445" s="37" t="e">
        <v>#REF!</v>
      </c>
      <c r="Y445" s="42" t="e">
        <f t="shared" si="31"/>
        <v>#VALUE!</v>
      </c>
      <c r="Z445" s="42" t="e">
        <v>#VALUE!</v>
      </c>
      <c r="AA445" s="42" t="e">
        <v>#VALUE!</v>
      </c>
      <c r="AB445" s="42" t="e">
        <v>#VALUE!</v>
      </c>
      <c r="AC445" s="42" t="e">
        <v>#VALUE!</v>
      </c>
      <c r="AD445" s="42" t="e">
        <v>#VALUE!</v>
      </c>
      <c r="AE445" s="50" t="e">
        <v>#VALUE!</v>
      </c>
      <c r="AF445" s="42" t="e">
        <v>#VALUE!</v>
      </c>
      <c r="AG445" s="42" t="e">
        <v>#VALUE!</v>
      </c>
      <c r="AH445" s="42" t="e">
        <v>#VALUE!</v>
      </c>
      <c r="AI445" s="42" t="e">
        <v>#VALUE!</v>
      </c>
      <c r="AJ445" s="42" t="e">
        <v>#VALUE!</v>
      </c>
      <c r="AK445" s="42" t="e">
        <v>#VALUE!</v>
      </c>
      <c r="AL445" s="42" t="e">
        <v>#VALUE!</v>
      </c>
      <c r="AM445" s="42" t="e">
        <v>#VALUE!</v>
      </c>
      <c r="AN445" s="42" t="e">
        <v>#VALUE!</v>
      </c>
      <c r="AP445" s="51" t="e">
        <f t="shared" si="32"/>
        <v>#VALUE!</v>
      </c>
      <c r="AQ445" s="42" t="e">
        <v>#VALUE!</v>
      </c>
      <c r="AR445" s="42" t="e">
        <v>#VALUE!</v>
      </c>
      <c r="AS445" s="42" t="e">
        <v>#VALUE!</v>
      </c>
      <c r="AT445" s="42" t="e">
        <v>#VALUE!</v>
      </c>
      <c r="AU445" s="42" t="e">
        <v>#VALUE!</v>
      </c>
      <c r="AV445" s="50" t="e">
        <v>#VALUE!</v>
      </c>
      <c r="AW445" s="42" t="e">
        <v>#VALUE!</v>
      </c>
      <c r="AX445" s="42" t="e">
        <v>#VALUE!</v>
      </c>
      <c r="AY445" s="42" t="e">
        <v>#VALUE!</v>
      </c>
      <c r="AZ445" s="42" t="e">
        <v>#VALUE!</v>
      </c>
      <c r="BA445" s="42" t="e">
        <v>#VALUE!</v>
      </c>
      <c r="BB445" s="42" t="e">
        <v>#VALUE!</v>
      </c>
      <c r="BC445" s="42" t="e">
        <v>#VALUE!</v>
      </c>
      <c r="BD445" s="42" t="e">
        <v>#VALUE!</v>
      </c>
      <c r="BE445" s="42" t="e">
        <v>#VALUE!</v>
      </c>
    </row>
    <row r="446" spans="1:57" ht="13.5" customHeight="1" x14ac:dyDescent="0.3">
      <c r="A446" s="94" t="s">
        <v>146</v>
      </c>
      <c r="B446" s="100" t="s">
        <v>465</v>
      </c>
      <c r="C446" s="95">
        <v>8</v>
      </c>
      <c r="D446" s="498" t="s">
        <v>479</v>
      </c>
      <c r="E446" s="38" t="s">
        <v>85</v>
      </c>
      <c r="F446" s="39" t="e">
        <f t="shared" si="30"/>
        <v>#REF!</v>
      </c>
      <c r="H446" s="37" t="e">
        <v>#REF!</v>
      </c>
      <c r="I446" s="37" t="e">
        <v>#REF!</v>
      </c>
      <c r="J446" s="37" t="e">
        <v>#REF!</v>
      </c>
      <c r="K446" s="37" t="e">
        <v>#REF!</v>
      </c>
      <c r="L446" s="37" t="e">
        <v>#REF!</v>
      </c>
      <c r="M446" s="37" t="e">
        <v>#REF!</v>
      </c>
      <c r="N446" s="37" t="e">
        <v>#REF!</v>
      </c>
      <c r="O446" s="37" t="e">
        <v>#REF!</v>
      </c>
      <c r="P446" s="37" t="e">
        <v>#REF!</v>
      </c>
      <c r="Q446" s="37" t="e">
        <v>#REF!</v>
      </c>
      <c r="R446" s="37" t="e">
        <v>#REF!</v>
      </c>
      <c r="S446" s="37" t="e">
        <v>#REF!</v>
      </c>
      <c r="T446" s="37" t="e">
        <v>#REF!</v>
      </c>
      <c r="U446" s="37" t="e">
        <v>#REF!</v>
      </c>
      <c r="V446" s="37" t="e">
        <v>#REF!</v>
      </c>
      <c r="Y446" s="42" t="e">
        <f t="shared" si="31"/>
        <v>#VALUE!</v>
      </c>
      <c r="Z446" s="42" t="e">
        <v>#VALUE!</v>
      </c>
      <c r="AA446" s="42" t="e">
        <v>#VALUE!</v>
      </c>
      <c r="AB446" s="42" t="e">
        <v>#VALUE!</v>
      </c>
      <c r="AC446" s="42" t="e">
        <v>#VALUE!</v>
      </c>
      <c r="AD446" s="42" t="e">
        <v>#VALUE!</v>
      </c>
      <c r="AE446" s="50" t="e">
        <v>#VALUE!</v>
      </c>
      <c r="AF446" s="42" t="e">
        <v>#VALUE!</v>
      </c>
      <c r="AG446" s="42" t="e">
        <v>#VALUE!</v>
      </c>
      <c r="AH446" s="42" t="e">
        <v>#VALUE!</v>
      </c>
      <c r="AI446" s="42" t="e">
        <v>#VALUE!</v>
      </c>
      <c r="AJ446" s="42" t="e">
        <v>#VALUE!</v>
      </c>
      <c r="AK446" s="42" t="e">
        <v>#VALUE!</v>
      </c>
      <c r="AL446" s="42" t="e">
        <v>#VALUE!</v>
      </c>
      <c r="AM446" s="42" t="e">
        <v>#VALUE!</v>
      </c>
      <c r="AN446" s="42" t="e">
        <v>#VALUE!</v>
      </c>
      <c r="AP446" s="51" t="e">
        <f t="shared" si="32"/>
        <v>#VALUE!</v>
      </c>
      <c r="AQ446" s="42" t="e">
        <v>#VALUE!</v>
      </c>
      <c r="AR446" s="42" t="e">
        <v>#VALUE!</v>
      </c>
      <c r="AS446" s="42" t="e">
        <v>#VALUE!</v>
      </c>
      <c r="AT446" s="42" t="e">
        <v>#VALUE!</v>
      </c>
      <c r="AU446" s="42" t="e">
        <v>#VALUE!</v>
      </c>
      <c r="AV446" s="50" t="e">
        <v>#VALUE!</v>
      </c>
      <c r="AW446" s="42" t="e">
        <v>#VALUE!</v>
      </c>
      <c r="AX446" s="42" t="e">
        <v>#VALUE!</v>
      </c>
      <c r="AY446" s="42" t="e">
        <v>#VALUE!</v>
      </c>
      <c r="AZ446" s="42" t="e">
        <v>#VALUE!</v>
      </c>
      <c r="BA446" s="42" t="e">
        <v>#VALUE!</v>
      </c>
      <c r="BB446" s="42" t="e">
        <v>#VALUE!</v>
      </c>
      <c r="BC446" s="42" t="e">
        <v>#VALUE!</v>
      </c>
      <c r="BD446" s="42" t="e">
        <v>#VALUE!</v>
      </c>
      <c r="BE446" s="42" t="e">
        <v>#VALUE!</v>
      </c>
    </row>
    <row r="447" spans="1:57" ht="13.5" customHeight="1" x14ac:dyDescent="0.3">
      <c r="A447" s="94" t="s">
        <v>146</v>
      </c>
      <c r="B447" s="100" t="s">
        <v>465</v>
      </c>
      <c r="C447" s="95">
        <v>9</v>
      </c>
      <c r="D447" s="499" t="s">
        <v>480</v>
      </c>
      <c r="E447" s="38" t="s">
        <v>85</v>
      </c>
      <c r="F447" s="39" t="e">
        <f t="shared" si="30"/>
        <v>#REF!</v>
      </c>
      <c r="H447" s="37" t="e">
        <v>#REF!</v>
      </c>
      <c r="I447" s="37" t="e">
        <v>#REF!</v>
      </c>
      <c r="J447" s="37" t="e">
        <v>#REF!</v>
      </c>
      <c r="K447" s="37" t="e">
        <v>#REF!</v>
      </c>
      <c r="L447" s="37" t="e">
        <v>#REF!</v>
      </c>
      <c r="M447" s="37" t="e">
        <v>#REF!</v>
      </c>
      <c r="N447" s="37" t="e">
        <v>#REF!</v>
      </c>
      <c r="O447" s="37" t="e">
        <v>#REF!</v>
      </c>
      <c r="P447" s="37" t="e">
        <v>#REF!</v>
      </c>
      <c r="Q447" s="37" t="e">
        <v>#REF!</v>
      </c>
      <c r="R447" s="37" t="e">
        <v>#REF!</v>
      </c>
      <c r="S447" s="37" t="e">
        <v>#REF!</v>
      </c>
      <c r="T447" s="37" t="e">
        <v>#REF!</v>
      </c>
      <c r="U447" s="37" t="e">
        <v>#REF!</v>
      </c>
      <c r="V447" s="37" t="e">
        <v>#REF!</v>
      </c>
      <c r="Y447" s="42" t="e">
        <f t="shared" si="31"/>
        <v>#VALUE!</v>
      </c>
      <c r="Z447" s="42" t="e">
        <v>#VALUE!</v>
      </c>
      <c r="AA447" s="42" t="e">
        <v>#VALUE!</v>
      </c>
      <c r="AB447" s="42" t="e">
        <v>#VALUE!</v>
      </c>
      <c r="AC447" s="42" t="e">
        <v>#VALUE!</v>
      </c>
      <c r="AD447" s="42" t="e">
        <v>#VALUE!</v>
      </c>
      <c r="AE447" s="50" t="e">
        <v>#VALUE!</v>
      </c>
      <c r="AF447" s="42" t="e">
        <v>#VALUE!</v>
      </c>
      <c r="AG447" s="42" t="e">
        <v>#VALUE!</v>
      </c>
      <c r="AH447" s="42" t="e">
        <v>#VALUE!</v>
      </c>
      <c r="AI447" s="42" t="e">
        <v>#VALUE!</v>
      </c>
      <c r="AJ447" s="42" t="e">
        <v>#VALUE!</v>
      </c>
      <c r="AK447" s="42" t="e">
        <v>#VALUE!</v>
      </c>
      <c r="AL447" s="42" t="e">
        <v>#VALUE!</v>
      </c>
      <c r="AM447" s="42" t="e">
        <v>#VALUE!</v>
      </c>
      <c r="AN447" s="42" t="e">
        <v>#VALUE!</v>
      </c>
      <c r="AP447" s="51" t="e">
        <f t="shared" si="32"/>
        <v>#VALUE!</v>
      </c>
      <c r="AQ447" s="42" t="e">
        <v>#VALUE!</v>
      </c>
      <c r="AR447" s="42" t="e">
        <v>#VALUE!</v>
      </c>
      <c r="AS447" s="42" t="e">
        <v>#VALUE!</v>
      </c>
      <c r="AT447" s="42" t="e">
        <v>#VALUE!</v>
      </c>
      <c r="AU447" s="42" t="e">
        <v>#VALUE!</v>
      </c>
      <c r="AV447" s="50" t="e">
        <v>#VALUE!</v>
      </c>
      <c r="AW447" s="42" t="e">
        <v>#VALUE!</v>
      </c>
      <c r="AX447" s="42" t="e">
        <v>#VALUE!</v>
      </c>
      <c r="AY447" s="42" t="e">
        <v>#VALUE!</v>
      </c>
      <c r="AZ447" s="42" t="e">
        <v>#VALUE!</v>
      </c>
      <c r="BA447" s="42" t="e">
        <v>#VALUE!</v>
      </c>
      <c r="BB447" s="42" t="e">
        <v>#VALUE!</v>
      </c>
      <c r="BC447" s="42" t="e">
        <v>#VALUE!</v>
      </c>
      <c r="BD447" s="42" t="e">
        <v>#VALUE!</v>
      </c>
      <c r="BE447" s="42" t="e">
        <v>#VALUE!</v>
      </c>
    </row>
    <row r="448" spans="1:57" ht="13.5" customHeight="1" x14ac:dyDescent="0.3">
      <c r="A448" s="94" t="s">
        <v>146</v>
      </c>
      <c r="B448" s="100" t="s">
        <v>465</v>
      </c>
      <c r="C448" s="95">
        <v>10</v>
      </c>
      <c r="D448" s="159"/>
      <c r="E448" s="38" t="s">
        <v>85</v>
      </c>
      <c r="F448" s="39" t="e">
        <f t="shared" si="30"/>
        <v>#REF!</v>
      </c>
      <c r="H448" s="37" t="e">
        <v>#REF!</v>
      </c>
      <c r="I448" s="37" t="e">
        <v>#REF!</v>
      </c>
      <c r="J448" s="37" t="e">
        <v>#REF!</v>
      </c>
      <c r="K448" s="37" t="e">
        <v>#REF!</v>
      </c>
      <c r="L448" s="37" t="e">
        <v>#REF!</v>
      </c>
      <c r="M448" s="37" t="e">
        <v>#REF!</v>
      </c>
      <c r="N448" s="37" t="e">
        <v>#REF!</v>
      </c>
      <c r="O448" s="37" t="e">
        <v>#REF!</v>
      </c>
      <c r="P448" s="37" t="e">
        <v>#REF!</v>
      </c>
      <c r="Q448" s="37" t="e">
        <v>#REF!</v>
      </c>
      <c r="R448" s="37" t="e">
        <v>#REF!</v>
      </c>
      <c r="S448" s="37" t="e">
        <v>#REF!</v>
      </c>
      <c r="T448" s="37" t="e">
        <v>#REF!</v>
      </c>
      <c r="U448" s="37" t="e">
        <v>#REF!</v>
      </c>
      <c r="V448" s="37" t="e">
        <v>#REF!</v>
      </c>
      <c r="Y448" s="42" t="e">
        <f t="shared" si="31"/>
        <v>#VALUE!</v>
      </c>
      <c r="Z448" s="42" t="e">
        <v>#VALUE!</v>
      </c>
      <c r="AA448" s="42" t="e">
        <v>#VALUE!</v>
      </c>
      <c r="AB448" s="42" t="e">
        <v>#VALUE!</v>
      </c>
      <c r="AC448" s="42" t="e">
        <v>#VALUE!</v>
      </c>
      <c r="AD448" s="42" t="e">
        <v>#VALUE!</v>
      </c>
      <c r="AE448" s="50" t="e">
        <v>#VALUE!</v>
      </c>
      <c r="AF448" s="42" t="e">
        <v>#VALUE!</v>
      </c>
      <c r="AG448" s="42" t="e">
        <v>#VALUE!</v>
      </c>
      <c r="AH448" s="42" t="e">
        <v>#VALUE!</v>
      </c>
      <c r="AI448" s="42" t="e">
        <v>#VALUE!</v>
      </c>
      <c r="AJ448" s="42" t="e">
        <v>#VALUE!</v>
      </c>
      <c r="AK448" s="42" t="e">
        <v>#VALUE!</v>
      </c>
      <c r="AL448" s="42" t="e">
        <v>#VALUE!</v>
      </c>
      <c r="AM448" s="42" t="e">
        <v>#VALUE!</v>
      </c>
      <c r="AN448" s="42" t="e">
        <v>#VALUE!</v>
      </c>
      <c r="AP448" s="51" t="e">
        <f t="shared" si="32"/>
        <v>#VALUE!</v>
      </c>
      <c r="AQ448" s="42" t="e">
        <v>#VALUE!</v>
      </c>
      <c r="AR448" s="42" t="e">
        <v>#VALUE!</v>
      </c>
      <c r="AS448" s="42" t="e">
        <v>#VALUE!</v>
      </c>
      <c r="AT448" s="42" t="e">
        <v>#VALUE!</v>
      </c>
      <c r="AU448" s="42" t="e">
        <v>#VALUE!</v>
      </c>
      <c r="AV448" s="50" t="e">
        <v>#VALUE!</v>
      </c>
      <c r="AW448" s="42" t="e">
        <v>#VALUE!</v>
      </c>
      <c r="AX448" s="42" t="e">
        <v>#VALUE!</v>
      </c>
      <c r="AY448" s="42" t="e">
        <v>#VALUE!</v>
      </c>
      <c r="AZ448" s="42" t="e">
        <v>#VALUE!</v>
      </c>
      <c r="BA448" s="42" t="e">
        <v>#VALUE!</v>
      </c>
      <c r="BB448" s="42" t="e">
        <v>#VALUE!</v>
      </c>
      <c r="BC448" s="42" t="e">
        <v>#VALUE!</v>
      </c>
      <c r="BD448" s="42" t="e">
        <v>#VALUE!</v>
      </c>
      <c r="BE448" s="42" t="e">
        <v>#VALUE!</v>
      </c>
    </row>
    <row r="449" spans="1:57" ht="13.5" customHeight="1" x14ac:dyDescent="0.3">
      <c r="A449" s="94" t="s">
        <v>146</v>
      </c>
      <c r="B449" s="100" t="s">
        <v>465</v>
      </c>
      <c r="C449" s="95">
        <v>11</v>
      </c>
      <c r="D449" s="159"/>
      <c r="E449" s="38" t="s">
        <v>85</v>
      </c>
      <c r="F449" s="39" t="e">
        <f t="shared" si="30"/>
        <v>#REF!</v>
      </c>
      <c r="H449" s="37" t="e">
        <v>#REF!</v>
      </c>
      <c r="I449" s="37" t="e">
        <v>#REF!</v>
      </c>
      <c r="J449" s="37" t="e">
        <v>#REF!</v>
      </c>
      <c r="K449" s="37" t="e">
        <v>#REF!</v>
      </c>
      <c r="L449" s="37" t="e">
        <v>#REF!</v>
      </c>
      <c r="M449" s="37" t="e">
        <v>#REF!</v>
      </c>
      <c r="N449" s="37" t="e">
        <v>#REF!</v>
      </c>
      <c r="O449" s="37" t="e">
        <v>#REF!</v>
      </c>
      <c r="P449" s="37" t="e">
        <v>#REF!</v>
      </c>
      <c r="Q449" s="37" t="e">
        <v>#REF!</v>
      </c>
      <c r="R449" s="37" t="e">
        <v>#REF!</v>
      </c>
      <c r="S449" s="37" t="e">
        <v>#REF!</v>
      </c>
      <c r="T449" s="37" t="e">
        <v>#REF!</v>
      </c>
      <c r="U449" s="37" t="e">
        <v>#REF!</v>
      </c>
      <c r="V449" s="37" t="e">
        <v>#REF!</v>
      </c>
      <c r="Y449" s="42" t="e">
        <f t="shared" si="31"/>
        <v>#VALUE!</v>
      </c>
      <c r="Z449" s="42" t="e">
        <v>#VALUE!</v>
      </c>
      <c r="AA449" s="42" t="e">
        <v>#VALUE!</v>
      </c>
      <c r="AB449" s="42" t="e">
        <v>#VALUE!</v>
      </c>
      <c r="AC449" s="42" t="e">
        <v>#VALUE!</v>
      </c>
      <c r="AD449" s="42" t="e">
        <v>#VALUE!</v>
      </c>
      <c r="AE449" s="50" t="e">
        <v>#VALUE!</v>
      </c>
      <c r="AF449" s="42" t="e">
        <v>#VALUE!</v>
      </c>
      <c r="AG449" s="42" t="e">
        <v>#VALUE!</v>
      </c>
      <c r="AH449" s="42" t="e">
        <v>#VALUE!</v>
      </c>
      <c r="AI449" s="42" t="e">
        <v>#VALUE!</v>
      </c>
      <c r="AJ449" s="42" t="e">
        <v>#VALUE!</v>
      </c>
      <c r="AK449" s="42" t="e">
        <v>#VALUE!</v>
      </c>
      <c r="AL449" s="42" t="e">
        <v>#VALUE!</v>
      </c>
      <c r="AM449" s="42" t="e">
        <v>#VALUE!</v>
      </c>
      <c r="AN449" s="42" t="e">
        <v>#VALUE!</v>
      </c>
      <c r="AP449" s="51" t="e">
        <f t="shared" si="32"/>
        <v>#VALUE!</v>
      </c>
      <c r="AQ449" s="42" t="e">
        <v>#VALUE!</v>
      </c>
      <c r="AR449" s="42" t="e">
        <v>#VALUE!</v>
      </c>
      <c r="AS449" s="42" t="e">
        <v>#VALUE!</v>
      </c>
      <c r="AT449" s="42" t="e">
        <v>#VALUE!</v>
      </c>
      <c r="AU449" s="42" t="e">
        <v>#VALUE!</v>
      </c>
      <c r="AV449" s="50" t="e">
        <v>#VALUE!</v>
      </c>
      <c r="AW449" s="42" t="e">
        <v>#VALUE!</v>
      </c>
      <c r="AX449" s="42" t="e">
        <v>#VALUE!</v>
      </c>
      <c r="AY449" s="42" t="e">
        <v>#VALUE!</v>
      </c>
      <c r="AZ449" s="42" t="e">
        <v>#VALUE!</v>
      </c>
      <c r="BA449" s="42" t="e">
        <v>#VALUE!</v>
      </c>
      <c r="BB449" s="42" t="e">
        <v>#VALUE!</v>
      </c>
      <c r="BC449" s="42" t="e">
        <v>#VALUE!</v>
      </c>
      <c r="BD449" s="42" t="e">
        <v>#VALUE!</v>
      </c>
      <c r="BE449" s="42" t="e">
        <v>#VALUE!</v>
      </c>
    </row>
    <row r="450" spans="1:57" ht="13.5" customHeight="1" x14ac:dyDescent="0.3">
      <c r="A450" s="94" t="s">
        <v>146</v>
      </c>
      <c r="B450" s="100" t="s">
        <v>465</v>
      </c>
      <c r="C450" s="95">
        <v>12</v>
      </c>
      <c r="D450" s="159"/>
      <c r="E450" s="38" t="s">
        <v>85</v>
      </c>
      <c r="F450" s="39" t="e">
        <f t="shared" si="30"/>
        <v>#REF!</v>
      </c>
      <c r="H450" s="37" t="e">
        <v>#REF!</v>
      </c>
      <c r="I450" s="37" t="e">
        <v>#REF!</v>
      </c>
      <c r="J450" s="37" t="e">
        <v>#REF!</v>
      </c>
      <c r="K450" s="37" t="e">
        <v>#REF!</v>
      </c>
      <c r="L450" s="37" t="e">
        <v>#REF!</v>
      </c>
      <c r="M450" s="37" t="e">
        <v>#REF!</v>
      </c>
      <c r="N450" s="37" t="e">
        <v>#REF!</v>
      </c>
      <c r="O450" s="37" t="e">
        <v>#REF!</v>
      </c>
      <c r="P450" s="37" t="e">
        <v>#REF!</v>
      </c>
      <c r="Q450" s="37" t="e">
        <v>#REF!</v>
      </c>
      <c r="R450" s="37" t="e">
        <v>#REF!</v>
      </c>
      <c r="S450" s="37" t="e">
        <v>#REF!</v>
      </c>
      <c r="T450" s="37" t="e">
        <v>#REF!</v>
      </c>
      <c r="U450" s="37" t="e">
        <v>#REF!</v>
      </c>
      <c r="V450" s="37" t="e">
        <v>#REF!</v>
      </c>
      <c r="Y450" s="42" t="e">
        <f t="shared" si="31"/>
        <v>#VALUE!</v>
      </c>
      <c r="Z450" s="42" t="e">
        <v>#VALUE!</v>
      </c>
      <c r="AA450" s="42" t="e">
        <v>#VALUE!</v>
      </c>
      <c r="AB450" s="42" t="e">
        <v>#VALUE!</v>
      </c>
      <c r="AC450" s="42" t="e">
        <v>#VALUE!</v>
      </c>
      <c r="AD450" s="42" t="e">
        <v>#VALUE!</v>
      </c>
      <c r="AE450" s="50" t="e">
        <v>#VALUE!</v>
      </c>
      <c r="AF450" s="42" t="e">
        <v>#VALUE!</v>
      </c>
      <c r="AG450" s="42" t="e">
        <v>#VALUE!</v>
      </c>
      <c r="AH450" s="42" t="e">
        <v>#VALUE!</v>
      </c>
      <c r="AI450" s="42" t="e">
        <v>#VALUE!</v>
      </c>
      <c r="AJ450" s="42" t="e">
        <v>#VALUE!</v>
      </c>
      <c r="AK450" s="42" t="e">
        <v>#VALUE!</v>
      </c>
      <c r="AL450" s="42" t="e">
        <v>#VALUE!</v>
      </c>
      <c r="AM450" s="42" t="e">
        <v>#VALUE!</v>
      </c>
      <c r="AN450" s="42" t="e">
        <v>#VALUE!</v>
      </c>
      <c r="AP450" s="51" t="e">
        <f t="shared" si="32"/>
        <v>#VALUE!</v>
      </c>
      <c r="AQ450" s="42" t="e">
        <v>#VALUE!</v>
      </c>
      <c r="AR450" s="42" t="e">
        <v>#VALUE!</v>
      </c>
      <c r="AS450" s="42" t="e">
        <v>#VALUE!</v>
      </c>
      <c r="AT450" s="42" t="e">
        <v>#VALUE!</v>
      </c>
      <c r="AU450" s="42" t="e">
        <v>#VALUE!</v>
      </c>
      <c r="AV450" s="50" t="e">
        <v>#VALUE!</v>
      </c>
      <c r="AW450" s="42" t="e">
        <v>#VALUE!</v>
      </c>
      <c r="AX450" s="42" t="e">
        <v>#VALUE!</v>
      </c>
      <c r="AY450" s="42" t="e">
        <v>#VALUE!</v>
      </c>
      <c r="AZ450" s="42" t="e">
        <v>#VALUE!</v>
      </c>
      <c r="BA450" s="42" t="e">
        <v>#VALUE!</v>
      </c>
      <c r="BB450" s="42" t="e">
        <v>#VALUE!</v>
      </c>
      <c r="BC450" s="42" t="e">
        <v>#VALUE!</v>
      </c>
      <c r="BD450" s="42" t="e">
        <v>#VALUE!</v>
      </c>
      <c r="BE450" s="42" t="e">
        <v>#VALUE!</v>
      </c>
    </row>
    <row r="451" spans="1:57" ht="13.5" customHeight="1" x14ac:dyDescent="0.3">
      <c r="A451" s="94" t="s">
        <v>146</v>
      </c>
      <c r="B451" s="100" t="s">
        <v>465</v>
      </c>
      <c r="C451" s="95">
        <v>13</v>
      </c>
      <c r="D451" s="159"/>
      <c r="E451" s="38" t="s">
        <v>85</v>
      </c>
      <c r="F451" s="39" t="e">
        <f t="shared" si="30"/>
        <v>#REF!</v>
      </c>
      <c r="H451" s="37" t="e">
        <v>#REF!</v>
      </c>
      <c r="I451" s="37" t="e">
        <v>#REF!</v>
      </c>
      <c r="J451" s="37" t="e">
        <v>#REF!</v>
      </c>
      <c r="K451" s="37" t="e">
        <v>#REF!</v>
      </c>
      <c r="L451" s="37" t="e">
        <v>#REF!</v>
      </c>
      <c r="M451" s="37" t="e">
        <v>#REF!</v>
      </c>
      <c r="N451" s="37" t="e">
        <v>#REF!</v>
      </c>
      <c r="O451" s="37" t="e">
        <v>#REF!</v>
      </c>
      <c r="P451" s="37" t="e">
        <v>#REF!</v>
      </c>
      <c r="Q451" s="37" t="e">
        <v>#REF!</v>
      </c>
      <c r="R451" s="37" t="e">
        <v>#REF!</v>
      </c>
      <c r="S451" s="37" t="e">
        <v>#REF!</v>
      </c>
      <c r="T451" s="37" t="e">
        <v>#REF!</v>
      </c>
      <c r="U451" s="37" t="e">
        <v>#REF!</v>
      </c>
      <c r="V451" s="37" t="e">
        <v>#REF!</v>
      </c>
      <c r="Y451" s="42" t="e">
        <f t="shared" si="31"/>
        <v>#VALUE!</v>
      </c>
      <c r="Z451" s="42" t="e">
        <v>#VALUE!</v>
      </c>
      <c r="AA451" s="42" t="e">
        <v>#VALUE!</v>
      </c>
      <c r="AB451" s="42" t="e">
        <v>#VALUE!</v>
      </c>
      <c r="AC451" s="42" t="e">
        <v>#VALUE!</v>
      </c>
      <c r="AD451" s="42" t="e">
        <v>#VALUE!</v>
      </c>
      <c r="AE451" s="50" t="e">
        <v>#VALUE!</v>
      </c>
      <c r="AF451" s="42" t="e">
        <v>#VALUE!</v>
      </c>
      <c r="AG451" s="42" t="e">
        <v>#VALUE!</v>
      </c>
      <c r="AH451" s="42" t="e">
        <v>#VALUE!</v>
      </c>
      <c r="AI451" s="42" t="e">
        <v>#VALUE!</v>
      </c>
      <c r="AJ451" s="42" t="e">
        <v>#VALUE!</v>
      </c>
      <c r="AK451" s="42" t="e">
        <v>#VALUE!</v>
      </c>
      <c r="AL451" s="42" t="e">
        <v>#VALUE!</v>
      </c>
      <c r="AM451" s="42" t="e">
        <v>#VALUE!</v>
      </c>
      <c r="AN451" s="42" t="e">
        <v>#VALUE!</v>
      </c>
      <c r="AP451" s="51" t="e">
        <f t="shared" si="32"/>
        <v>#VALUE!</v>
      </c>
      <c r="AQ451" s="42" t="e">
        <v>#VALUE!</v>
      </c>
      <c r="AR451" s="42" t="e">
        <v>#VALUE!</v>
      </c>
      <c r="AS451" s="42" t="e">
        <v>#VALUE!</v>
      </c>
      <c r="AT451" s="42" t="e">
        <v>#VALUE!</v>
      </c>
      <c r="AU451" s="42" t="e">
        <v>#VALUE!</v>
      </c>
      <c r="AV451" s="50" t="e">
        <v>#VALUE!</v>
      </c>
      <c r="AW451" s="42" t="e">
        <v>#VALUE!</v>
      </c>
      <c r="AX451" s="42" t="e">
        <v>#VALUE!</v>
      </c>
      <c r="AY451" s="42" t="e">
        <v>#VALUE!</v>
      </c>
      <c r="AZ451" s="42" t="e">
        <v>#VALUE!</v>
      </c>
      <c r="BA451" s="42" t="e">
        <v>#VALUE!</v>
      </c>
      <c r="BB451" s="42" t="e">
        <v>#VALUE!</v>
      </c>
      <c r="BC451" s="42" t="e">
        <v>#VALUE!</v>
      </c>
      <c r="BD451" s="42" t="e">
        <v>#VALUE!</v>
      </c>
      <c r="BE451" s="42" t="e">
        <v>#VALUE!</v>
      </c>
    </row>
    <row r="452" spans="1:57" ht="13.5" customHeight="1" x14ac:dyDescent="0.3">
      <c r="A452" s="94" t="s">
        <v>146</v>
      </c>
      <c r="B452" s="100" t="s">
        <v>465</v>
      </c>
      <c r="C452" s="95">
        <v>14</v>
      </c>
      <c r="D452" s="159"/>
      <c r="E452" s="38" t="s">
        <v>85</v>
      </c>
      <c r="F452" s="39" t="e">
        <f t="shared" si="30"/>
        <v>#REF!</v>
      </c>
      <c r="H452" s="37" t="e">
        <v>#REF!</v>
      </c>
      <c r="I452" s="37" t="e">
        <v>#REF!</v>
      </c>
      <c r="J452" s="37" t="e">
        <v>#REF!</v>
      </c>
      <c r="K452" s="37" t="e">
        <v>#REF!</v>
      </c>
      <c r="L452" s="37" t="e">
        <v>#REF!</v>
      </c>
      <c r="M452" s="37" t="e">
        <v>#REF!</v>
      </c>
      <c r="N452" s="37" t="e">
        <v>#REF!</v>
      </c>
      <c r="O452" s="37" t="e">
        <v>#REF!</v>
      </c>
      <c r="P452" s="37" t="e">
        <v>#REF!</v>
      </c>
      <c r="Q452" s="37" t="e">
        <v>#REF!</v>
      </c>
      <c r="R452" s="37" t="e">
        <v>#REF!</v>
      </c>
      <c r="S452" s="37" t="e">
        <v>#REF!</v>
      </c>
      <c r="T452" s="37" t="e">
        <v>#REF!</v>
      </c>
      <c r="U452" s="37" t="e">
        <v>#REF!</v>
      </c>
      <c r="V452" s="37" t="e">
        <v>#REF!</v>
      </c>
      <c r="Y452" s="42" t="e">
        <f t="shared" si="31"/>
        <v>#VALUE!</v>
      </c>
      <c r="Z452" s="42" t="e">
        <v>#VALUE!</v>
      </c>
      <c r="AA452" s="42" t="e">
        <v>#VALUE!</v>
      </c>
      <c r="AB452" s="42" t="e">
        <v>#VALUE!</v>
      </c>
      <c r="AC452" s="42" t="e">
        <v>#VALUE!</v>
      </c>
      <c r="AD452" s="42" t="e">
        <v>#VALUE!</v>
      </c>
      <c r="AE452" s="50" t="e">
        <v>#VALUE!</v>
      </c>
      <c r="AF452" s="42" t="e">
        <v>#VALUE!</v>
      </c>
      <c r="AG452" s="42" t="e">
        <v>#VALUE!</v>
      </c>
      <c r="AH452" s="42" t="e">
        <v>#VALUE!</v>
      </c>
      <c r="AI452" s="42" t="e">
        <v>#VALUE!</v>
      </c>
      <c r="AJ452" s="42" t="e">
        <v>#VALUE!</v>
      </c>
      <c r="AK452" s="42" t="e">
        <v>#VALUE!</v>
      </c>
      <c r="AL452" s="42" t="e">
        <v>#VALUE!</v>
      </c>
      <c r="AM452" s="42" t="e">
        <v>#VALUE!</v>
      </c>
      <c r="AN452" s="42" t="e">
        <v>#VALUE!</v>
      </c>
      <c r="AP452" s="51" t="e">
        <f t="shared" si="32"/>
        <v>#VALUE!</v>
      </c>
      <c r="AQ452" s="42" t="e">
        <v>#VALUE!</v>
      </c>
      <c r="AR452" s="42" t="e">
        <v>#VALUE!</v>
      </c>
      <c r="AS452" s="42" t="e">
        <v>#VALUE!</v>
      </c>
      <c r="AT452" s="42" t="e">
        <v>#VALUE!</v>
      </c>
      <c r="AU452" s="42" t="e">
        <v>#VALUE!</v>
      </c>
      <c r="AV452" s="50" t="e">
        <v>#VALUE!</v>
      </c>
      <c r="AW452" s="42" t="e">
        <v>#VALUE!</v>
      </c>
      <c r="AX452" s="42" t="e">
        <v>#VALUE!</v>
      </c>
      <c r="AY452" s="42" t="e">
        <v>#VALUE!</v>
      </c>
      <c r="AZ452" s="42" t="e">
        <v>#VALUE!</v>
      </c>
      <c r="BA452" s="42" t="e">
        <v>#VALUE!</v>
      </c>
      <c r="BB452" s="42" t="e">
        <v>#VALUE!</v>
      </c>
      <c r="BC452" s="42" t="e">
        <v>#VALUE!</v>
      </c>
      <c r="BD452" s="42" t="e">
        <v>#VALUE!</v>
      </c>
      <c r="BE452" s="42" t="e">
        <v>#VALUE!</v>
      </c>
    </row>
    <row r="453" spans="1:57" ht="13.5" customHeight="1" x14ac:dyDescent="0.3">
      <c r="A453" s="94"/>
      <c r="B453" s="100"/>
      <c r="C453" s="93"/>
      <c r="D453" s="159"/>
      <c r="H453" s="37" t="e">
        <v>#REF!</v>
      </c>
      <c r="I453" s="37" t="e">
        <v>#REF!</v>
      </c>
      <c r="J453" s="37" t="e">
        <v>#REF!</v>
      </c>
      <c r="K453" s="37" t="e">
        <v>#REF!</v>
      </c>
      <c r="L453" s="37" t="e">
        <v>#REF!</v>
      </c>
      <c r="M453" s="37" t="e">
        <v>#REF!</v>
      </c>
      <c r="N453" s="37" t="e">
        <v>#REF!</v>
      </c>
      <c r="O453" s="37" t="e">
        <v>#REF!</v>
      </c>
      <c r="P453" s="37" t="e">
        <v>#REF!</v>
      </c>
      <c r="Q453" s="37" t="e">
        <v>#REF!</v>
      </c>
      <c r="R453" s="37" t="e">
        <v>#REF!</v>
      </c>
      <c r="S453" s="37" t="e">
        <v>#REF!</v>
      </c>
      <c r="T453" s="37" t="e">
        <v>#REF!</v>
      </c>
      <c r="U453" s="37" t="e">
        <v>#REF!</v>
      </c>
      <c r="V453" s="37" t="e">
        <v>#REF!</v>
      </c>
      <c r="Y453" s="42" t="e">
        <f t="shared" ref="Y453:Y516" si="34">SUM(Z453:AO453)</f>
        <v>#VALUE!</v>
      </c>
      <c r="Z453" s="42" t="e">
        <v>#VALUE!</v>
      </c>
      <c r="AA453" s="42" t="e">
        <v>#VALUE!</v>
      </c>
      <c r="AB453" s="42" t="e">
        <v>#VALUE!</v>
      </c>
      <c r="AC453" s="42" t="e">
        <v>#VALUE!</v>
      </c>
      <c r="AD453" s="42" t="e">
        <v>#VALUE!</v>
      </c>
      <c r="AE453" s="50" t="e">
        <v>#VALUE!</v>
      </c>
      <c r="AF453" s="42" t="e">
        <v>#VALUE!</v>
      </c>
      <c r="AG453" s="42" t="e">
        <v>#VALUE!</v>
      </c>
      <c r="AH453" s="42" t="e">
        <v>#VALUE!</v>
      </c>
      <c r="AI453" s="42" t="e">
        <v>#VALUE!</v>
      </c>
      <c r="AJ453" s="42" t="e">
        <v>#VALUE!</v>
      </c>
      <c r="AK453" s="42" t="e">
        <v>#VALUE!</v>
      </c>
      <c r="AL453" s="42" t="e">
        <v>#VALUE!</v>
      </c>
      <c r="AM453" s="42" t="e">
        <v>#VALUE!</v>
      </c>
      <c r="AN453" s="42" t="e">
        <v>#VALUE!</v>
      </c>
      <c r="AP453" s="51" t="e">
        <f t="shared" ref="AP453:AP516" si="35">SUM(AQ453:BE453)</f>
        <v>#VALUE!</v>
      </c>
      <c r="AQ453" s="42" t="e">
        <v>#VALUE!</v>
      </c>
      <c r="AR453" s="42" t="e">
        <v>#VALUE!</v>
      </c>
      <c r="AS453" s="42" t="e">
        <v>#VALUE!</v>
      </c>
      <c r="AT453" s="42" t="e">
        <v>#VALUE!</v>
      </c>
      <c r="AU453" s="42" t="e">
        <v>#VALUE!</v>
      </c>
      <c r="AV453" s="50" t="e">
        <v>#VALUE!</v>
      </c>
      <c r="AW453" s="42" t="e">
        <v>#VALUE!</v>
      </c>
      <c r="AX453" s="42" t="e">
        <v>#VALUE!</v>
      </c>
      <c r="AY453" s="42" t="e">
        <v>#VALUE!</v>
      </c>
      <c r="AZ453" s="42" t="e">
        <v>#VALUE!</v>
      </c>
      <c r="BA453" s="42" t="e">
        <v>#VALUE!</v>
      </c>
      <c r="BB453" s="42" t="e">
        <v>#VALUE!</v>
      </c>
      <c r="BC453" s="42" t="e">
        <v>#VALUE!</v>
      </c>
      <c r="BD453" s="42" t="e">
        <v>#VALUE!</v>
      </c>
      <c r="BE453" s="42" t="e">
        <v>#VALUE!</v>
      </c>
    </row>
    <row r="454" spans="1:57" ht="13.5" customHeight="1" x14ac:dyDescent="0.3">
      <c r="A454" s="98" t="s">
        <v>146</v>
      </c>
      <c r="B454" s="500" t="s">
        <v>467</v>
      </c>
      <c r="C454" s="93"/>
      <c r="D454" s="159"/>
      <c r="E454" s="38" t="s">
        <v>85</v>
      </c>
      <c r="F454" s="39" t="e">
        <f t="shared" si="30"/>
        <v>#REF!</v>
      </c>
      <c r="H454" s="37" t="e">
        <v>#REF!</v>
      </c>
      <c r="I454" s="37" t="e">
        <v>#REF!</v>
      </c>
      <c r="J454" s="37" t="e">
        <v>#REF!</v>
      </c>
      <c r="K454" s="37" t="e">
        <v>#REF!</v>
      </c>
      <c r="L454" s="37" t="e">
        <v>#REF!</v>
      </c>
      <c r="M454" s="37" t="e">
        <v>#REF!</v>
      </c>
      <c r="N454" s="37" t="e">
        <v>#REF!</v>
      </c>
      <c r="O454" s="37" t="e">
        <v>#REF!</v>
      </c>
      <c r="P454" s="37" t="e">
        <v>#REF!</v>
      </c>
      <c r="Q454" s="37" t="e">
        <v>#REF!</v>
      </c>
      <c r="R454" s="37" t="e">
        <v>#REF!</v>
      </c>
      <c r="S454" s="37" t="e">
        <v>#REF!</v>
      </c>
      <c r="T454" s="37" t="e">
        <v>#REF!</v>
      </c>
      <c r="U454" s="37" t="e">
        <v>#REF!</v>
      </c>
      <c r="V454" s="37" t="e">
        <v>#REF!</v>
      </c>
      <c r="Y454" s="42" t="e">
        <f t="shared" si="34"/>
        <v>#VALUE!</v>
      </c>
      <c r="Z454" s="42" t="e">
        <v>#VALUE!</v>
      </c>
      <c r="AA454" s="42" t="e">
        <v>#VALUE!</v>
      </c>
      <c r="AB454" s="42" t="e">
        <v>#VALUE!</v>
      </c>
      <c r="AC454" s="42" t="e">
        <v>#VALUE!</v>
      </c>
      <c r="AD454" s="42" t="e">
        <v>#VALUE!</v>
      </c>
      <c r="AE454" s="50" t="e">
        <v>#VALUE!</v>
      </c>
      <c r="AF454" s="42" t="e">
        <v>#VALUE!</v>
      </c>
      <c r="AG454" s="42" t="e">
        <v>#VALUE!</v>
      </c>
      <c r="AH454" s="42" t="e">
        <v>#VALUE!</v>
      </c>
      <c r="AI454" s="42" t="e">
        <v>#VALUE!</v>
      </c>
      <c r="AJ454" s="42" t="e">
        <v>#VALUE!</v>
      </c>
      <c r="AK454" s="42" t="e">
        <v>#VALUE!</v>
      </c>
      <c r="AL454" s="42" t="e">
        <v>#VALUE!</v>
      </c>
      <c r="AM454" s="42" t="e">
        <v>#VALUE!</v>
      </c>
      <c r="AN454" s="42" t="e">
        <v>#VALUE!</v>
      </c>
      <c r="AP454" s="51" t="e">
        <f t="shared" si="35"/>
        <v>#VALUE!</v>
      </c>
      <c r="AQ454" s="42" t="e">
        <v>#VALUE!</v>
      </c>
      <c r="AR454" s="42" t="e">
        <v>#VALUE!</v>
      </c>
      <c r="AS454" s="42" t="e">
        <v>#VALUE!</v>
      </c>
      <c r="AT454" s="42" t="e">
        <v>#VALUE!</v>
      </c>
      <c r="AU454" s="42" t="e">
        <v>#VALUE!</v>
      </c>
      <c r="AV454" s="50" t="e">
        <v>#VALUE!</v>
      </c>
      <c r="AW454" s="42" t="e">
        <v>#VALUE!</v>
      </c>
      <c r="AX454" s="42" t="e">
        <v>#VALUE!</v>
      </c>
      <c r="AY454" s="42" t="e">
        <v>#VALUE!</v>
      </c>
      <c r="AZ454" s="42" t="e">
        <v>#VALUE!</v>
      </c>
      <c r="BA454" s="42" t="e">
        <v>#VALUE!</v>
      </c>
      <c r="BB454" s="42" t="e">
        <v>#VALUE!</v>
      </c>
      <c r="BC454" s="42" t="e">
        <v>#VALUE!</v>
      </c>
      <c r="BD454" s="42" t="e">
        <v>#VALUE!</v>
      </c>
      <c r="BE454" s="42" t="e">
        <v>#VALUE!</v>
      </c>
    </row>
    <row r="455" spans="1:57" ht="13.5" customHeight="1" x14ac:dyDescent="0.3">
      <c r="A455" s="94" t="s">
        <v>146</v>
      </c>
      <c r="B455" s="500" t="s">
        <v>467</v>
      </c>
      <c r="C455" s="95">
        <v>1</v>
      </c>
      <c r="D455" s="498" t="s">
        <v>498</v>
      </c>
      <c r="E455" s="38" t="s">
        <v>85</v>
      </c>
      <c r="F455" s="39" t="e">
        <f t="shared" si="30"/>
        <v>#REF!</v>
      </c>
      <c r="H455" s="37" t="e">
        <v>#REF!</v>
      </c>
      <c r="I455" s="37" t="e">
        <v>#REF!</v>
      </c>
      <c r="J455" s="37" t="e">
        <v>#REF!</v>
      </c>
      <c r="K455" s="37" t="e">
        <v>#REF!</v>
      </c>
      <c r="L455" s="37" t="e">
        <v>#REF!</v>
      </c>
      <c r="M455" s="37" t="e">
        <v>#REF!</v>
      </c>
      <c r="N455" s="37" t="e">
        <v>#REF!</v>
      </c>
      <c r="O455" s="37" t="e">
        <v>#REF!</v>
      </c>
      <c r="P455" s="37" t="e">
        <v>#REF!</v>
      </c>
      <c r="Q455" s="37" t="e">
        <v>#REF!</v>
      </c>
      <c r="R455" s="37" t="e">
        <v>#REF!</v>
      </c>
      <c r="S455" s="37" t="e">
        <v>#REF!</v>
      </c>
      <c r="T455" s="37" t="e">
        <v>#REF!</v>
      </c>
      <c r="U455" s="37" t="e">
        <v>#REF!</v>
      </c>
      <c r="V455" s="37" t="e">
        <v>#REF!</v>
      </c>
      <c r="Y455" s="42" t="e">
        <f t="shared" si="34"/>
        <v>#VALUE!</v>
      </c>
      <c r="Z455" s="42" t="e">
        <v>#VALUE!</v>
      </c>
      <c r="AA455" s="42" t="e">
        <v>#VALUE!</v>
      </c>
      <c r="AB455" s="42" t="e">
        <v>#VALUE!</v>
      </c>
      <c r="AC455" s="42" t="e">
        <v>#VALUE!</v>
      </c>
      <c r="AD455" s="42" t="e">
        <v>#VALUE!</v>
      </c>
      <c r="AE455" s="50" t="e">
        <v>#VALUE!</v>
      </c>
      <c r="AF455" s="42" t="e">
        <v>#VALUE!</v>
      </c>
      <c r="AG455" s="42" t="e">
        <v>#VALUE!</v>
      </c>
      <c r="AH455" s="42" t="e">
        <v>#VALUE!</v>
      </c>
      <c r="AI455" s="42" t="e">
        <v>#VALUE!</v>
      </c>
      <c r="AJ455" s="42" t="e">
        <v>#VALUE!</v>
      </c>
      <c r="AK455" s="42" t="e">
        <v>#VALUE!</v>
      </c>
      <c r="AL455" s="42" t="e">
        <v>#VALUE!</v>
      </c>
      <c r="AM455" s="42" t="e">
        <v>#VALUE!</v>
      </c>
      <c r="AN455" s="42" t="e">
        <v>#VALUE!</v>
      </c>
      <c r="AP455" s="51" t="e">
        <f t="shared" si="35"/>
        <v>#VALUE!</v>
      </c>
      <c r="AQ455" s="42" t="e">
        <v>#VALUE!</v>
      </c>
      <c r="AR455" s="42" t="e">
        <v>#VALUE!</v>
      </c>
      <c r="AS455" s="42" t="e">
        <v>#VALUE!</v>
      </c>
      <c r="AT455" s="42" t="e">
        <v>#VALUE!</v>
      </c>
      <c r="AU455" s="42" t="e">
        <v>#VALUE!</v>
      </c>
      <c r="AV455" s="50" t="e">
        <v>#VALUE!</v>
      </c>
      <c r="AW455" s="42" t="e">
        <v>#VALUE!</v>
      </c>
      <c r="AX455" s="42" t="e">
        <v>#VALUE!</v>
      </c>
      <c r="AY455" s="42" t="e">
        <v>#VALUE!</v>
      </c>
      <c r="AZ455" s="42" t="e">
        <v>#VALUE!</v>
      </c>
      <c r="BA455" s="42" t="e">
        <v>#VALUE!</v>
      </c>
      <c r="BB455" s="42" t="e">
        <v>#VALUE!</v>
      </c>
      <c r="BC455" s="42" t="e">
        <v>#VALUE!</v>
      </c>
      <c r="BD455" s="42" t="e">
        <v>#VALUE!</v>
      </c>
      <c r="BE455" s="42" t="e">
        <v>#VALUE!</v>
      </c>
    </row>
    <row r="456" spans="1:57" ht="13.5" customHeight="1" x14ac:dyDescent="0.3">
      <c r="A456" s="94" t="s">
        <v>146</v>
      </c>
      <c r="B456" s="500" t="s">
        <v>467</v>
      </c>
      <c r="C456" s="95">
        <v>2</v>
      </c>
      <c r="D456" s="498" t="s">
        <v>499</v>
      </c>
      <c r="E456" s="38" t="s">
        <v>85</v>
      </c>
      <c r="F456" s="39" t="e">
        <f t="shared" si="30"/>
        <v>#REF!</v>
      </c>
      <c r="H456" s="37" t="e">
        <v>#REF!</v>
      </c>
      <c r="I456" s="37" t="e">
        <v>#REF!</v>
      </c>
      <c r="J456" s="37" t="e">
        <v>#REF!</v>
      </c>
      <c r="K456" s="37" t="e">
        <v>#REF!</v>
      </c>
      <c r="L456" s="37" t="e">
        <v>#REF!</v>
      </c>
      <c r="M456" s="37" t="e">
        <v>#REF!</v>
      </c>
      <c r="N456" s="37" t="e">
        <v>#REF!</v>
      </c>
      <c r="O456" s="37" t="e">
        <v>#REF!</v>
      </c>
      <c r="P456" s="37" t="e">
        <v>#REF!</v>
      </c>
      <c r="Q456" s="37" t="e">
        <v>#REF!</v>
      </c>
      <c r="R456" s="37" t="e">
        <v>#REF!</v>
      </c>
      <c r="S456" s="37" t="e">
        <v>#REF!</v>
      </c>
      <c r="T456" s="37" t="e">
        <v>#REF!</v>
      </c>
      <c r="U456" s="37" t="e">
        <v>#REF!</v>
      </c>
      <c r="V456" s="37" t="e">
        <v>#REF!</v>
      </c>
      <c r="Y456" s="42" t="e">
        <f t="shared" si="34"/>
        <v>#VALUE!</v>
      </c>
      <c r="Z456" s="42" t="e">
        <v>#VALUE!</v>
      </c>
      <c r="AA456" s="42" t="e">
        <v>#VALUE!</v>
      </c>
      <c r="AB456" s="42" t="e">
        <v>#VALUE!</v>
      </c>
      <c r="AC456" s="42" t="e">
        <v>#VALUE!</v>
      </c>
      <c r="AD456" s="42" t="e">
        <v>#VALUE!</v>
      </c>
      <c r="AE456" s="50" t="e">
        <v>#VALUE!</v>
      </c>
      <c r="AF456" s="42" t="e">
        <v>#VALUE!</v>
      </c>
      <c r="AG456" s="42" t="e">
        <v>#VALUE!</v>
      </c>
      <c r="AH456" s="42" t="e">
        <v>#VALUE!</v>
      </c>
      <c r="AI456" s="42" t="e">
        <v>#VALUE!</v>
      </c>
      <c r="AJ456" s="42" t="e">
        <v>#VALUE!</v>
      </c>
      <c r="AK456" s="42" t="e">
        <v>#VALUE!</v>
      </c>
      <c r="AL456" s="42" t="e">
        <v>#VALUE!</v>
      </c>
      <c r="AM456" s="42" t="e">
        <v>#VALUE!</v>
      </c>
      <c r="AN456" s="42" t="e">
        <v>#VALUE!</v>
      </c>
      <c r="AP456" s="51" t="e">
        <f t="shared" si="35"/>
        <v>#VALUE!</v>
      </c>
      <c r="AQ456" s="42" t="e">
        <v>#VALUE!</v>
      </c>
      <c r="AR456" s="42" t="e">
        <v>#VALUE!</v>
      </c>
      <c r="AS456" s="42" t="e">
        <v>#VALUE!</v>
      </c>
      <c r="AT456" s="42" t="e">
        <v>#VALUE!</v>
      </c>
      <c r="AU456" s="42" t="e">
        <v>#VALUE!</v>
      </c>
      <c r="AV456" s="50" t="e">
        <v>#VALUE!</v>
      </c>
      <c r="AW456" s="42" t="e">
        <v>#VALUE!</v>
      </c>
      <c r="AX456" s="42" t="e">
        <v>#VALUE!</v>
      </c>
      <c r="AY456" s="42" t="e">
        <v>#VALUE!</v>
      </c>
      <c r="AZ456" s="42" t="e">
        <v>#VALUE!</v>
      </c>
      <c r="BA456" s="42" t="e">
        <v>#VALUE!</v>
      </c>
      <c r="BB456" s="42" t="e">
        <v>#VALUE!</v>
      </c>
      <c r="BC456" s="42" t="e">
        <v>#VALUE!</v>
      </c>
      <c r="BD456" s="42" t="e">
        <v>#VALUE!</v>
      </c>
      <c r="BE456" s="42" t="e">
        <v>#VALUE!</v>
      </c>
    </row>
    <row r="457" spans="1:57" ht="13.5" customHeight="1" x14ac:dyDescent="0.3">
      <c r="A457" s="94" t="s">
        <v>146</v>
      </c>
      <c r="B457" s="500" t="s">
        <v>467</v>
      </c>
      <c r="C457" s="95">
        <v>3</v>
      </c>
      <c r="D457" s="498" t="s">
        <v>395</v>
      </c>
      <c r="E457" s="38" t="s">
        <v>85</v>
      </c>
      <c r="F457" s="39" t="e">
        <f t="shared" si="30"/>
        <v>#REF!</v>
      </c>
      <c r="H457" s="37" t="e">
        <v>#REF!</v>
      </c>
      <c r="I457" s="37" t="e">
        <v>#REF!</v>
      </c>
      <c r="J457" s="37" t="e">
        <v>#REF!</v>
      </c>
      <c r="K457" s="37" t="e">
        <v>#REF!</v>
      </c>
      <c r="L457" s="37" t="e">
        <v>#REF!</v>
      </c>
      <c r="M457" s="37" t="e">
        <v>#REF!</v>
      </c>
      <c r="N457" s="37" t="e">
        <v>#REF!</v>
      </c>
      <c r="O457" s="37" t="e">
        <v>#REF!</v>
      </c>
      <c r="P457" s="37" t="e">
        <v>#REF!</v>
      </c>
      <c r="Q457" s="37" t="e">
        <v>#REF!</v>
      </c>
      <c r="R457" s="37" t="e">
        <v>#REF!</v>
      </c>
      <c r="S457" s="37" t="e">
        <v>#REF!</v>
      </c>
      <c r="T457" s="37" t="e">
        <v>#REF!</v>
      </c>
      <c r="U457" s="37" t="e">
        <v>#REF!</v>
      </c>
      <c r="V457" s="37" t="e">
        <v>#REF!</v>
      </c>
      <c r="Y457" s="42" t="e">
        <f t="shared" si="34"/>
        <v>#VALUE!</v>
      </c>
      <c r="Z457" s="42" t="e">
        <v>#VALUE!</v>
      </c>
      <c r="AA457" s="42" t="e">
        <v>#VALUE!</v>
      </c>
      <c r="AB457" s="42" t="e">
        <v>#VALUE!</v>
      </c>
      <c r="AC457" s="42" t="e">
        <v>#VALUE!</v>
      </c>
      <c r="AD457" s="42" t="e">
        <v>#VALUE!</v>
      </c>
      <c r="AE457" s="50" t="e">
        <v>#VALUE!</v>
      </c>
      <c r="AF457" s="42" t="e">
        <v>#VALUE!</v>
      </c>
      <c r="AG457" s="42" t="e">
        <v>#VALUE!</v>
      </c>
      <c r="AH457" s="42" t="e">
        <v>#VALUE!</v>
      </c>
      <c r="AI457" s="42" t="e">
        <v>#VALUE!</v>
      </c>
      <c r="AJ457" s="42" t="e">
        <v>#VALUE!</v>
      </c>
      <c r="AK457" s="42" t="e">
        <v>#VALUE!</v>
      </c>
      <c r="AL457" s="42" t="e">
        <v>#VALUE!</v>
      </c>
      <c r="AM457" s="42" t="e">
        <v>#VALUE!</v>
      </c>
      <c r="AN457" s="42" t="e">
        <v>#VALUE!</v>
      </c>
      <c r="AP457" s="51" t="e">
        <f t="shared" si="35"/>
        <v>#VALUE!</v>
      </c>
      <c r="AQ457" s="42" t="e">
        <v>#VALUE!</v>
      </c>
      <c r="AR457" s="42" t="e">
        <v>#VALUE!</v>
      </c>
      <c r="AS457" s="42" t="e">
        <v>#VALUE!</v>
      </c>
      <c r="AT457" s="42" t="e">
        <v>#VALUE!</v>
      </c>
      <c r="AU457" s="42" t="e">
        <v>#VALUE!</v>
      </c>
      <c r="AV457" s="50" t="e">
        <v>#VALUE!</v>
      </c>
      <c r="AW457" s="42" t="e">
        <v>#VALUE!</v>
      </c>
      <c r="AX457" s="42" t="e">
        <v>#VALUE!</v>
      </c>
      <c r="AY457" s="42" t="e">
        <v>#VALUE!</v>
      </c>
      <c r="AZ457" s="42" t="e">
        <v>#VALUE!</v>
      </c>
      <c r="BA457" s="42" t="e">
        <v>#VALUE!</v>
      </c>
      <c r="BB457" s="42" t="e">
        <v>#VALUE!</v>
      </c>
      <c r="BC457" s="42" t="e">
        <v>#VALUE!</v>
      </c>
      <c r="BD457" s="42" t="e">
        <v>#VALUE!</v>
      </c>
      <c r="BE457" s="42" t="e">
        <v>#VALUE!</v>
      </c>
    </row>
    <row r="458" spans="1:57" ht="13.5" customHeight="1" x14ac:dyDescent="0.3">
      <c r="A458" s="94" t="s">
        <v>146</v>
      </c>
      <c r="B458" s="500" t="s">
        <v>467</v>
      </c>
      <c r="C458" s="95">
        <v>4</v>
      </c>
      <c r="D458" s="498" t="s">
        <v>481</v>
      </c>
      <c r="E458" s="38" t="s">
        <v>85</v>
      </c>
      <c r="F458" s="39" t="e">
        <f t="shared" si="30"/>
        <v>#REF!</v>
      </c>
      <c r="H458" s="37" t="e">
        <v>#REF!</v>
      </c>
      <c r="I458" s="37" t="e">
        <v>#REF!</v>
      </c>
      <c r="J458" s="37" t="e">
        <v>#REF!</v>
      </c>
      <c r="K458" s="37" t="e">
        <v>#REF!</v>
      </c>
      <c r="L458" s="37" t="e">
        <v>#REF!</v>
      </c>
      <c r="M458" s="37" t="e">
        <v>#REF!</v>
      </c>
      <c r="N458" s="37" t="e">
        <v>#REF!</v>
      </c>
      <c r="O458" s="37" t="e">
        <v>#REF!</v>
      </c>
      <c r="P458" s="37" t="e">
        <v>#REF!</v>
      </c>
      <c r="Q458" s="37" t="e">
        <v>#REF!</v>
      </c>
      <c r="R458" s="37" t="e">
        <v>#REF!</v>
      </c>
      <c r="S458" s="37" t="e">
        <v>#REF!</v>
      </c>
      <c r="T458" s="37" t="e">
        <v>#REF!</v>
      </c>
      <c r="U458" s="37" t="e">
        <v>#REF!</v>
      </c>
      <c r="V458" s="37" t="e">
        <v>#REF!</v>
      </c>
      <c r="Y458" s="42" t="e">
        <f t="shared" si="34"/>
        <v>#VALUE!</v>
      </c>
      <c r="Z458" s="42" t="e">
        <v>#VALUE!</v>
      </c>
      <c r="AA458" s="42" t="e">
        <v>#VALUE!</v>
      </c>
      <c r="AB458" s="42" t="e">
        <v>#VALUE!</v>
      </c>
      <c r="AC458" s="42" t="e">
        <v>#VALUE!</v>
      </c>
      <c r="AD458" s="42" t="e">
        <v>#VALUE!</v>
      </c>
      <c r="AE458" s="50" t="e">
        <v>#VALUE!</v>
      </c>
      <c r="AF458" s="42" t="e">
        <v>#VALUE!</v>
      </c>
      <c r="AG458" s="42" t="e">
        <v>#VALUE!</v>
      </c>
      <c r="AH458" s="42" t="e">
        <v>#VALUE!</v>
      </c>
      <c r="AI458" s="42" t="e">
        <v>#VALUE!</v>
      </c>
      <c r="AJ458" s="42" t="e">
        <v>#VALUE!</v>
      </c>
      <c r="AK458" s="42" t="e">
        <v>#VALUE!</v>
      </c>
      <c r="AL458" s="42" t="e">
        <v>#VALUE!</v>
      </c>
      <c r="AM458" s="42" t="e">
        <v>#VALUE!</v>
      </c>
      <c r="AN458" s="42" t="e">
        <v>#VALUE!</v>
      </c>
      <c r="AP458" s="51" t="e">
        <f t="shared" si="35"/>
        <v>#VALUE!</v>
      </c>
      <c r="AQ458" s="42" t="e">
        <v>#VALUE!</v>
      </c>
      <c r="AR458" s="42" t="e">
        <v>#VALUE!</v>
      </c>
      <c r="AS458" s="42" t="e">
        <v>#VALUE!</v>
      </c>
      <c r="AT458" s="42" t="e">
        <v>#VALUE!</v>
      </c>
      <c r="AU458" s="42" t="e">
        <v>#VALUE!</v>
      </c>
      <c r="AV458" s="50" t="e">
        <v>#VALUE!</v>
      </c>
      <c r="AW458" s="42" t="e">
        <v>#VALUE!</v>
      </c>
      <c r="AX458" s="42" t="e">
        <v>#VALUE!</v>
      </c>
      <c r="AY458" s="42" t="e">
        <v>#VALUE!</v>
      </c>
      <c r="AZ458" s="42" t="e">
        <v>#VALUE!</v>
      </c>
      <c r="BA458" s="42" t="e">
        <v>#VALUE!</v>
      </c>
      <c r="BB458" s="42" t="e">
        <v>#VALUE!</v>
      </c>
      <c r="BC458" s="42" t="e">
        <v>#VALUE!</v>
      </c>
      <c r="BD458" s="42" t="e">
        <v>#VALUE!</v>
      </c>
      <c r="BE458" s="42" t="e">
        <v>#VALUE!</v>
      </c>
    </row>
    <row r="459" spans="1:57" ht="13.5" customHeight="1" x14ac:dyDescent="0.3">
      <c r="A459" s="94" t="s">
        <v>146</v>
      </c>
      <c r="B459" s="500" t="s">
        <v>467</v>
      </c>
      <c r="C459" s="95">
        <v>5</v>
      </c>
      <c r="D459" s="498" t="s">
        <v>482</v>
      </c>
      <c r="E459" s="38" t="s">
        <v>85</v>
      </c>
      <c r="F459" s="39" t="e">
        <f t="shared" si="30"/>
        <v>#REF!</v>
      </c>
      <c r="H459" s="37" t="e">
        <v>#REF!</v>
      </c>
      <c r="I459" s="37" t="e">
        <v>#REF!</v>
      </c>
      <c r="J459" s="37" t="e">
        <v>#REF!</v>
      </c>
      <c r="K459" s="37" t="e">
        <v>#REF!</v>
      </c>
      <c r="L459" s="37" t="e">
        <v>#REF!</v>
      </c>
      <c r="M459" s="37" t="e">
        <v>#REF!</v>
      </c>
      <c r="N459" s="37" t="e">
        <v>#REF!</v>
      </c>
      <c r="O459" s="37" t="e">
        <v>#REF!</v>
      </c>
      <c r="P459" s="37" t="e">
        <v>#REF!</v>
      </c>
      <c r="Q459" s="37" t="e">
        <v>#REF!</v>
      </c>
      <c r="R459" s="37" t="e">
        <v>#REF!</v>
      </c>
      <c r="S459" s="37" t="e">
        <v>#REF!</v>
      </c>
      <c r="T459" s="37" t="e">
        <v>#REF!</v>
      </c>
      <c r="U459" s="37" t="e">
        <v>#REF!</v>
      </c>
      <c r="V459" s="37" t="e">
        <v>#REF!</v>
      </c>
      <c r="Y459" s="42" t="e">
        <f t="shared" si="34"/>
        <v>#VALUE!</v>
      </c>
      <c r="Z459" s="42" t="e">
        <v>#VALUE!</v>
      </c>
      <c r="AA459" s="42" t="e">
        <v>#VALUE!</v>
      </c>
      <c r="AB459" s="42" t="e">
        <v>#VALUE!</v>
      </c>
      <c r="AC459" s="42" t="e">
        <v>#VALUE!</v>
      </c>
      <c r="AD459" s="42" t="e">
        <v>#VALUE!</v>
      </c>
      <c r="AE459" s="50" t="e">
        <v>#VALUE!</v>
      </c>
      <c r="AF459" s="42" t="e">
        <v>#VALUE!</v>
      </c>
      <c r="AG459" s="42" t="e">
        <v>#VALUE!</v>
      </c>
      <c r="AH459" s="42" t="e">
        <v>#VALUE!</v>
      </c>
      <c r="AI459" s="42" t="e">
        <v>#VALUE!</v>
      </c>
      <c r="AJ459" s="42" t="e">
        <v>#VALUE!</v>
      </c>
      <c r="AK459" s="42" t="e">
        <v>#VALUE!</v>
      </c>
      <c r="AL459" s="42" t="e">
        <v>#VALUE!</v>
      </c>
      <c r="AM459" s="42" t="e">
        <v>#VALUE!</v>
      </c>
      <c r="AN459" s="42" t="e">
        <v>#VALUE!</v>
      </c>
      <c r="AP459" s="51" t="e">
        <f t="shared" si="35"/>
        <v>#VALUE!</v>
      </c>
      <c r="AQ459" s="42" t="e">
        <v>#VALUE!</v>
      </c>
      <c r="AR459" s="42" t="e">
        <v>#VALUE!</v>
      </c>
      <c r="AS459" s="42" t="e">
        <v>#VALUE!</v>
      </c>
      <c r="AT459" s="42" t="e">
        <v>#VALUE!</v>
      </c>
      <c r="AU459" s="42" t="e">
        <v>#VALUE!</v>
      </c>
      <c r="AV459" s="50" t="e">
        <v>#VALUE!</v>
      </c>
      <c r="AW459" s="42" t="e">
        <v>#VALUE!</v>
      </c>
      <c r="AX459" s="42" t="e">
        <v>#VALUE!</v>
      </c>
      <c r="AY459" s="42" t="e">
        <v>#VALUE!</v>
      </c>
      <c r="AZ459" s="42" t="e">
        <v>#VALUE!</v>
      </c>
      <c r="BA459" s="42" t="e">
        <v>#VALUE!</v>
      </c>
      <c r="BB459" s="42" t="e">
        <v>#VALUE!</v>
      </c>
      <c r="BC459" s="42" t="e">
        <v>#VALUE!</v>
      </c>
      <c r="BD459" s="42" t="e">
        <v>#VALUE!</v>
      </c>
      <c r="BE459" s="42" t="e">
        <v>#VALUE!</v>
      </c>
    </row>
    <row r="460" spans="1:57" ht="13.5" customHeight="1" x14ac:dyDescent="0.3">
      <c r="A460" s="94" t="s">
        <v>146</v>
      </c>
      <c r="B460" s="500" t="s">
        <v>467</v>
      </c>
      <c r="C460" s="95">
        <v>6</v>
      </c>
      <c r="D460" s="498" t="s">
        <v>483</v>
      </c>
      <c r="E460" s="38" t="s">
        <v>85</v>
      </c>
      <c r="F460" s="39" t="e">
        <f t="shared" si="30"/>
        <v>#REF!</v>
      </c>
      <c r="H460" s="37" t="e">
        <v>#REF!</v>
      </c>
      <c r="I460" s="37" t="e">
        <v>#REF!</v>
      </c>
      <c r="J460" s="37" t="e">
        <v>#REF!</v>
      </c>
      <c r="K460" s="37" t="e">
        <v>#REF!</v>
      </c>
      <c r="L460" s="37" t="e">
        <v>#REF!</v>
      </c>
      <c r="M460" s="37" t="e">
        <v>#REF!</v>
      </c>
      <c r="N460" s="37" t="e">
        <v>#REF!</v>
      </c>
      <c r="O460" s="37" t="e">
        <v>#REF!</v>
      </c>
      <c r="P460" s="37" t="e">
        <v>#REF!</v>
      </c>
      <c r="Q460" s="37" t="e">
        <v>#REF!</v>
      </c>
      <c r="R460" s="37" t="e">
        <v>#REF!</v>
      </c>
      <c r="S460" s="37" t="e">
        <v>#REF!</v>
      </c>
      <c r="T460" s="37" t="e">
        <v>#REF!</v>
      </c>
      <c r="U460" s="37" t="e">
        <v>#REF!</v>
      </c>
      <c r="V460" s="37" t="e">
        <v>#REF!</v>
      </c>
      <c r="Y460" s="42" t="e">
        <f t="shared" si="34"/>
        <v>#VALUE!</v>
      </c>
      <c r="Z460" s="42" t="e">
        <v>#VALUE!</v>
      </c>
      <c r="AA460" s="42" t="e">
        <v>#VALUE!</v>
      </c>
      <c r="AB460" s="42" t="e">
        <v>#VALUE!</v>
      </c>
      <c r="AC460" s="42" t="e">
        <v>#VALUE!</v>
      </c>
      <c r="AD460" s="42" t="e">
        <v>#VALUE!</v>
      </c>
      <c r="AE460" s="50" t="e">
        <v>#VALUE!</v>
      </c>
      <c r="AF460" s="42" t="e">
        <v>#VALUE!</v>
      </c>
      <c r="AG460" s="42" t="e">
        <v>#VALUE!</v>
      </c>
      <c r="AH460" s="42" t="e">
        <v>#VALUE!</v>
      </c>
      <c r="AI460" s="42" t="e">
        <v>#VALUE!</v>
      </c>
      <c r="AJ460" s="42" t="e">
        <v>#VALUE!</v>
      </c>
      <c r="AK460" s="42" t="e">
        <v>#VALUE!</v>
      </c>
      <c r="AL460" s="42" t="e">
        <v>#VALUE!</v>
      </c>
      <c r="AM460" s="42" t="e">
        <v>#VALUE!</v>
      </c>
      <c r="AN460" s="42" t="e">
        <v>#VALUE!</v>
      </c>
      <c r="AP460" s="51" t="e">
        <f t="shared" si="35"/>
        <v>#VALUE!</v>
      </c>
      <c r="AQ460" s="42" t="e">
        <v>#VALUE!</v>
      </c>
      <c r="AR460" s="42" t="e">
        <v>#VALUE!</v>
      </c>
      <c r="AS460" s="42" t="e">
        <v>#VALUE!</v>
      </c>
      <c r="AT460" s="42" t="e">
        <v>#VALUE!</v>
      </c>
      <c r="AU460" s="42" t="e">
        <v>#VALUE!</v>
      </c>
      <c r="AV460" s="50" t="e">
        <v>#VALUE!</v>
      </c>
      <c r="AW460" s="42" t="e">
        <v>#VALUE!</v>
      </c>
      <c r="AX460" s="42" t="e">
        <v>#VALUE!</v>
      </c>
      <c r="AY460" s="42" t="e">
        <v>#VALUE!</v>
      </c>
      <c r="AZ460" s="42" t="e">
        <v>#VALUE!</v>
      </c>
      <c r="BA460" s="42" t="e">
        <v>#VALUE!</v>
      </c>
      <c r="BB460" s="42" t="e">
        <v>#VALUE!</v>
      </c>
      <c r="BC460" s="42" t="e">
        <v>#VALUE!</v>
      </c>
      <c r="BD460" s="42" t="e">
        <v>#VALUE!</v>
      </c>
      <c r="BE460" s="42" t="e">
        <v>#VALUE!</v>
      </c>
    </row>
    <row r="461" spans="1:57" ht="13.5" customHeight="1" x14ac:dyDescent="0.3">
      <c r="A461" s="94" t="s">
        <v>146</v>
      </c>
      <c r="B461" s="500" t="s">
        <v>467</v>
      </c>
      <c r="C461" s="95">
        <v>7</v>
      </c>
      <c r="D461" s="498" t="s">
        <v>484</v>
      </c>
      <c r="E461" s="38" t="s">
        <v>85</v>
      </c>
      <c r="F461" s="39" t="e">
        <f t="shared" si="30"/>
        <v>#REF!</v>
      </c>
      <c r="H461" s="37" t="e">
        <v>#REF!</v>
      </c>
      <c r="I461" s="37" t="e">
        <v>#REF!</v>
      </c>
      <c r="J461" s="37" t="e">
        <v>#REF!</v>
      </c>
      <c r="K461" s="37" t="e">
        <v>#REF!</v>
      </c>
      <c r="L461" s="37" t="e">
        <v>#REF!</v>
      </c>
      <c r="M461" s="37" t="e">
        <v>#REF!</v>
      </c>
      <c r="N461" s="37" t="e">
        <v>#REF!</v>
      </c>
      <c r="O461" s="37" t="e">
        <v>#REF!</v>
      </c>
      <c r="P461" s="37" t="e">
        <v>#REF!</v>
      </c>
      <c r="Q461" s="37" t="e">
        <v>#REF!</v>
      </c>
      <c r="R461" s="37" t="e">
        <v>#REF!</v>
      </c>
      <c r="S461" s="37" t="e">
        <v>#REF!</v>
      </c>
      <c r="T461" s="37" t="e">
        <v>#REF!</v>
      </c>
      <c r="U461" s="37" t="e">
        <v>#REF!</v>
      </c>
      <c r="V461" s="37" t="e">
        <v>#REF!</v>
      </c>
      <c r="Y461" s="42" t="e">
        <f t="shared" si="34"/>
        <v>#VALUE!</v>
      </c>
      <c r="Z461" s="42" t="e">
        <v>#VALUE!</v>
      </c>
      <c r="AA461" s="42" t="e">
        <v>#VALUE!</v>
      </c>
      <c r="AB461" s="42" t="e">
        <v>#VALUE!</v>
      </c>
      <c r="AC461" s="42" t="e">
        <v>#VALUE!</v>
      </c>
      <c r="AD461" s="42" t="e">
        <v>#VALUE!</v>
      </c>
      <c r="AE461" s="50" t="e">
        <v>#VALUE!</v>
      </c>
      <c r="AF461" s="42" t="e">
        <v>#VALUE!</v>
      </c>
      <c r="AG461" s="42" t="e">
        <v>#VALUE!</v>
      </c>
      <c r="AH461" s="42" t="e">
        <v>#VALUE!</v>
      </c>
      <c r="AI461" s="42" t="e">
        <v>#VALUE!</v>
      </c>
      <c r="AJ461" s="42" t="e">
        <v>#VALUE!</v>
      </c>
      <c r="AK461" s="42" t="e">
        <v>#VALUE!</v>
      </c>
      <c r="AL461" s="42" t="e">
        <v>#VALUE!</v>
      </c>
      <c r="AM461" s="42" t="e">
        <v>#VALUE!</v>
      </c>
      <c r="AN461" s="42" t="e">
        <v>#VALUE!</v>
      </c>
      <c r="AP461" s="51" t="e">
        <f t="shared" si="35"/>
        <v>#VALUE!</v>
      </c>
      <c r="AQ461" s="42" t="e">
        <v>#VALUE!</v>
      </c>
      <c r="AR461" s="42" t="e">
        <v>#VALUE!</v>
      </c>
      <c r="AS461" s="42" t="e">
        <v>#VALUE!</v>
      </c>
      <c r="AT461" s="42" t="e">
        <v>#VALUE!</v>
      </c>
      <c r="AU461" s="42" t="e">
        <v>#VALUE!</v>
      </c>
      <c r="AV461" s="50" t="e">
        <v>#VALUE!</v>
      </c>
      <c r="AW461" s="42" t="e">
        <v>#VALUE!</v>
      </c>
      <c r="AX461" s="42" t="e">
        <v>#VALUE!</v>
      </c>
      <c r="AY461" s="42" t="e">
        <v>#VALUE!</v>
      </c>
      <c r="AZ461" s="42" t="e">
        <v>#VALUE!</v>
      </c>
      <c r="BA461" s="42" t="e">
        <v>#VALUE!</v>
      </c>
      <c r="BB461" s="42" t="e">
        <v>#VALUE!</v>
      </c>
      <c r="BC461" s="42" t="e">
        <v>#VALUE!</v>
      </c>
      <c r="BD461" s="42" t="e">
        <v>#VALUE!</v>
      </c>
      <c r="BE461" s="42" t="e">
        <v>#VALUE!</v>
      </c>
    </row>
    <row r="462" spans="1:57" ht="13.5" customHeight="1" x14ac:dyDescent="0.3">
      <c r="A462" s="94" t="s">
        <v>146</v>
      </c>
      <c r="B462" s="500" t="s">
        <v>467</v>
      </c>
      <c r="C462" s="95">
        <v>8</v>
      </c>
      <c r="D462" s="498" t="s">
        <v>485</v>
      </c>
      <c r="E462" s="38" t="s">
        <v>85</v>
      </c>
      <c r="F462" s="39" t="e">
        <f t="shared" si="30"/>
        <v>#REF!</v>
      </c>
      <c r="H462" s="37" t="e">
        <v>#REF!</v>
      </c>
      <c r="I462" s="37" t="e">
        <v>#REF!</v>
      </c>
      <c r="J462" s="37" t="e">
        <v>#REF!</v>
      </c>
      <c r="K462" s="37" t="e">
        <v>#REF!</v>
      </c>
      <c r="L462" s="37" t="e">
        <v>#REF!</v>
      </c>
      <c r="M462" s="37" t="e">
        <v>#REF!</v>
      </c>
      <c r="N462" s="37" t="e">
        <v>#REF!</v>
      </c>
      <c r="O462" s="37" t="e">
        <v>#REF!</v>
      </c>
      <c r="P462" s="37" t="e">
        <v>#REF!</v>
      </c>
      <c r="Q462" s="37" t="e">
        <v>#REF!</v>
      </c>
      <c r="R462" s="37" t="e">
        <v>#REF!</v>
      </c>
      <c r="S462" s="37" t="e">
        <v>#REF!</v>
      </c>
      <c r="T462" s="37" t="e">
        <v>#REF!</v>
      </c>
      <c r="U462" s="37" t="e">
        <v>#REF!</v>
      </c>
      <c r="V462" s="37" t="e">
        <v>#REF!</v>
      </c>
      <c r="Y462" s="42" t="e">
        <f t="shared" si="34"/>
        <v>#VALUE!</v>
      </c>
      <c r="Z462" s="42" t="e">
        <v>#VALUE!</v>
      </c>
      <c r="AA462" s="42" t="e">
        <v>#VALUE!</v>
      </c>
      <c r="AB462" s="42" t="e">
        <v>#VALUE!</v>
      </c>
      <c r="AC462" s="42" t="e">
        <v>#VALUE!</v>
      </c>
      <c r="AD462" s="42" t="e">
        <v>#VALUE!</v>
      </c>
      <c r="AE462" s="50" t="e">
        <v>#VALUE!</v>
      </c>
      <c r="AF462" s="42" t="e">
        <v>#VALUE!</v>
      </c>
      <c r="AG462" s="42" t="e">
        <v>#VALUE!</v>
      </c>
      <c r="AH462" s="42" t="e">
        <v>#VALUE!</v>
      </c>
      <c r="AI462" s="42" t="e">
        <v>#VALUE!</v>
      </c>
      <c r="AJ462" s="42" t="e">
        <v>#VALUE!</v>
      </c>
      <c r="AK462" s="42" t="e">
        <v>#VALUE!</v>
      </c>
      <c r="AL462" s="42" t="e">
        <v>#VALUE!</v>
      </c>
      <c r="AM462" s="42" t="e">
        <v>#VALUE!</v>
      </c>
      <c r="AN462" s="42" t="e">
        <v>#VALUE!</v>
      </c>
      <c r="AP462" s="51" t="e">
        <f t="shared" si="35"/>
        <v>#VALUE!</v>
      </c>
      <c r="AQ462" s="42" t="e">
        <v>#VALUE!</v>
      </c>
      <c r="AR462" s="42" t="e">
        <v>#VALUE!</v>
      </c>
      <c r="AS462" s="42" t="e">
        <v>#VALUE!</v>
      </c>
      <c r="AT462" s="42" t="e">
        <v>#VALUE!</v>
      </c>
      <c r="AU462" s="42" t="e">
        <v>#VALUE!</v>
      </c>
      <c r="AV462" s="50" t="e">
        <v>#VALUE!</v>
      </c>
      <c r="AW462" s="42" t="e">
        <v>#VALUE!</v>
      </c>
      <c r="AX462" s="42" t="e">
        <v>#VALUE!</v>
      </c>
      <c r="AY462" s="42" t="e">
        <v>#VALUE!</v>
      </c>
      <c r="AZ462" s="42" t="e">
        <v>#VALUE!</v>
      </c>
      <c r="BA462" s="42" t="e">
        <v>#VALUE!</v>
      </c>
      <c r="BB462" s="42" t="e">
        <v>#VALUE!</v>
      </c>
      <c r="BC462" s="42" t="e">
        <v>#VALUE!</v>
      </c>
      <c r="BD462" s="42" t="e">
        <v>#VALUE!</v>
      </c>
      <c r="BE462" s="42" t="e">
        <v>#VALUE!</v>
      </c>
    </row>
    <row r="463" spans="1:57" ht="13.5" customHeight="1" x14ac:dyDescent="0.3">
      <c r="A463" s="94" t="s">
        <v>146</v>
      </c>
      <c r="B463" s="500" t="s">
        <v>467</v>
      </c>
      <c r="C463" s="95">
        <v>9</v>
      </c>
      <c r="D463" s="498" t="s">
        <v>486</v>
      </c>
      <c r="E463" s="38" t="s">
        <v>85</v>
      </c>
      <c r="F463" s="39" t="e">
        <f t="shared" si="30"/>
        <v>#REF!</v>
      </c>
      <c r="H463" s="37" t="e">
        <v>#REF!</v>
      </c>
      <c r="I463" s="37" t="e">
        <v>#REF!</v>
      </c>
      <c r="J463" s="37" t="e">
        <v>#REF!</v>
      </c>
      <c r="K463" s="37" t="e">
        <v>#REF!</v>
      </c>
      <c r="L463" s="37" t="e">
        <v>#REF!</v>
      </c>
      <c r="M463" s="37" t="e">
        <v>#REF!</v>
      </c>
      <c r="N463" s="37" t="e">
        <v>#REF!</v>
      </c>
      <c r="O463" s="37" t="e">
        <v>#REF!</v>
      </c>
      <c r="P463" s="37" t="e">
        <v>#REF!</v>
      </c>
      <c r="Q463" s="37" t="e">
        <v>#REF!</v>
      </c>
      <c r="R463" s="37" t="e">
        <v>#REF!</v>
      </c>
      <c r="S463" s="37" t="e">
        <v>#REF!</v>
      </c>
      <c r="T463" s="37" t="e">
        <v>#REF!</v>
      </c>
      <c r="U463" s="37" t="e">
        <v>#REF!</v>
      </c>
      <c r="V463" s="37" t="e">
        <v>#REF!</v>
      </c>
      <c r="Y463" s="42" t="e">
        <f t="shared" si="34"/>
        <v>#VALUE!</v>
      </c>
      <c r="Z463" s="42" t="e">
        <v>#VALUE!</v>
      </c>
      <c r="AA463" s="42" t="e">
        <v>#VALUE!</v>
      </c>
      <c r="AB463" s="42" t="e">
        <v>#VALUE!</v>
      </c>
      <c r="AC463" s="42" t="e">
        <v>#VALUE!</v>
      </c>
      <c r="AD463" s="42" t="e">
        <v>#VALUE!</v>
      </c>
      <c r="AE463" s="50" t="e">
        <v>#VALUE!</v>
      </c>
      <c r="AF463" s="42" t="e">
        <v>#VALUE!</v>
      </c>
      <c r="AG463" s="42" t="e">
        <v>#VALUE!</v>
      </c>
      <c r="AH463" s="42" t="e">
        <v>#VALUE!</v>
      </c>
      <c r="AI463" s="42" t="e">
        <v>#VALUE!</v>
      </c>
      <c r="AJ463" s="42" t="e">
        <v>#VALUE!</v>
      </c>
      <c r="AK463" s="42" t="e">
        <v>#VALUE!</v>
      </c>
      <c r="AL463" s="42" t="e">
        <v>#VALUE!</v>
      </c>
      <c r="AM463" s="42" t="e">
        <v>#VALUE!</v>
      </c>
      <c r="AN463" s="42" t="e">
        <v>#VALUE!</v>
      </c>
      <c r="AP463" s="51" t="e">
        <f t="shared" si="35"/>
        <v>#VALUE!</v>
      </c>
      <c r="AQ463" s="42" t="e">
        <v>#VALUE!</v>
      </c>
      <c r="AR463" s="42" t="e">
        <v>#VALUE!</v>
      </c>
      <c r="AS463" s="42" t="e">
        <v>#VALUE!</v>
      </c>
      <c r="AT463" s="42" t="e">
        <v>#VALUE!</v>
      </c>
      <c r="AU463" s="42" t="e">
        <v>#VALUE!</v>
      </c>
      <c r="AV463" s="50" t="e">
        <v>#VALUE!</v>
      </c>
      <c r="AW463" s="42" t="e">
        <v>#VALUE!</v>
      </c>
      <c r="AX463" s="42" t="e">
        <v>#VALUE!</v>
      </c>
      <c r="AY463" s="42" t="e">
        <v>#VALUE!</v>
      </c>
      <c r="AZ463" s="42" t="e">
        <v>#VALUE!</v>
      </c>
      <c r="BA463" s="42" t="e">
        <v>#VALUE!</v>
      </c>
      <c r="BB463" s="42" t="e">
        <v>#VALUE!</v>
      </c>
      <c r="BC463" s="42" t="e">
        <v>#VALUE!</v>
      </c>
      <c r="BD463" s="42" t="e">
        <v>#VALUE!</v>
      </c>
      <c r="BE463" s="42" t="e">
        <v>#VALUE!</v>
      </c>
    </row>
    <row r="464" spans="1:57" ht="13.5" customHeight="1" x14ac:dyDescent="0.3">
      <c r="A464" s="94" t="s">
        <v>146</v>
      </c>
      <c r="B464" s="500" t="s">
        <v>467</v>
      </c>
      <c r="C464" s="95">
        <v>10</v>
      </c>
      <c r="D464" s="498" t="s">
        <v>487</v>
      </c>
      <c r="E464" s="38" t="s">
        <v>85</v>
      </c>
      <c r="F464" s="39" t="e">
        <f t="shared" si="30"/>
        <v>#REF!</v>
      </c>
      <c r="H464" s="37" t="e">
        <v>#REF!</v>
      </c>
      <c r="I464" s="37" t="e">
        <v>#REF!</v>
      </c>
      <c r="J464" s="37" t="e">
        <v>#REF!</v>
      </c>
      <c r="K464" s="37" t="e">
        <v>#REF!</v>
      </c>
      <c r="L464" s="37" t="e">
        <v>#REF!</v>
      </c>
      <c r="M464" s="37" t="e">
        <v>#REF!</v>
      </c>
      <c r="N464" s="37" t="e">
        <v>#REF!</v>
      </c>
      <c r="O464" s="37" t="e">
        <v>#REF!</v>
      </c>
      <c r="P464" s="37" t="e">
        <v>#REF!</v>
      </c>
      <c r="Q464" s="37" t="e">
        <v>#REF!</v>
      </c>
      <c r="R464" s="37" t="e">
        <v>#REF!</v>
      </c>
      <c r="S464" s="37" t="e">
        <v>#REF!</v>
      </c>
      <c r="T464" s="37" t="e">
        <v>#REF!</v>
      </c>
      <c r="U464" s="37" t="e">
        <v>#REF!</v>
      </c>
      <c r="V464" s="37" t="e">
        <v>#REF!</v>
      </c>
      <c r="Y464" s="42" t="e">
        <f t="shared" si="34"/>
        <v>#VALUE!</v>
      </c>
      <c r="Z464" s="42" t="e">
        <v>#VALUE!</v>
      </c>
      <c r="AA464" s="42" t="e">
        <v>#VALUE!</v>
      </c>
      <c r="AB464" s="42" t="e">
        <v>#VALUE!</v>
      </c>
      <c r="AC464" s="42" t="e">
        <v>#VALUE!</v>
      </c>
      <c r="AD464" s="42" t="e">
        <v>#VALUE!</v>
      </c>
      <c r="AE464" s="50" t="e">
        <v>#VALUE!</v>
      </c>
      <c r="AF464" s="42" t="e">
        <v>#VALUE!</v>
      </c>
      <c r="AG464" s="42" t="e">
        <v>#VALUE!</v>
      </c>
      <c r="AH464" s="42" t="e">
        <v>#VALUE!</v>
      </c>
      <c r="AI464" s="42" t="e">
        <v>#VALUE!</v>
      </c>
      <c r="AJ464" s="42" t="e">
        <v>#VALUE!</v>
      </c>
      <c r="AK464" s="42" t="e">
        <v>#VALUE!</v>
      </c>
      <c r="AL464" s="42" t="e">
        <v>#VALUE!</v>
      </c>
      <c r="AM464" s="42" t="e">
        <v>#VALUE!</v>
      </c>
      <c r="AN464" s="42" t="e">
        <v>#VALUE!</v>
      </c>
      <c r="AP464" s="51" t="e">
        <f t="shared" si="35"/>
        <v>#VALUE!</v>
      </c>
      <c r="AQ464" s="42" t="e">
        <v>#VALUE!</v>
      </c>
      <c r="AR464" s="42" t="e">
        <v>#VALUE!</v>
      </c>
      <c r="AS464" s="42" t="e">
        <v>#VALUE!</v>
      </c>
      <c r="AT464" s="42" t="e">
        <v>#VALUE!</v>
      </c>
      <c r="AU464" s="42" t="e">
        <v>#VALUE!</v>
      </c>
      <c r="AV464" s="50" t="e">
        <v>#VALUE!</v>
      </c>
      <c r="AW464" s="42" t="e">
        <v>#VALUE!</v>
      </c>
      <c r="AX464" s="42" t="e">
        <v>#VALUE!</v>
      </c>
      <c r="AY464" s="42" t="e">
        <v>#VALUE!</v>
      </c>
      <c r="AZ464" s="42" t="e">
        <v>#VALUE!</v>
      </c>
      <c r="BA464" s="42" t="e">
        <v>#VALUE!</v>
      </c>
      <c r="BB464" s="42" t="e">
        <v>#VALUE!</v>
      </c>
      <c r="BC464" s="42" t="e">
        <v>#VALUE!</v>
      </c>
      <c r="BD464" s="42" t="e">
        <v>#VALUE!</v>
      </c>
      <c r="BE464" s="42" t="e">
        <v>#VALUE!</v>
      </c>
    </row>
    <row r="465" spans="1:57" ht="13.5" customHeight="1" x14ac:dyDescent="0.3">
      <c r="A465" s="94" t="s">
        <v>146</v>
      </c>
      <c r="B465" s="500" t="s">
        <v>467</v>
      </c>
      <c r="C465" s="95">
        <v>11</v>
      </c>
      <c r="D465" s="159"/>
      <c r="E465" s="38" t="s">
        <v>85</v>
      </c>
      <c r="F465" s="39" t="e">
        <f t="shared" si="30"/>
        <v>#REF!</v>
      </c>
      <c r="H465" s="37" t="e">
        <v>#REF!</v>
      </c>
      <c r="I465" s="37" t="e">
        <v>#REF!</v>
      </c>
      <c r="J465" s="37" t="e">
        <v>#REF!</v>
      </c>
      <c r="K465" s="37" t="e">
        <v>#REF!</v>
      </c>
      <c r="L465" s="37" t="e">
        <v>#REF!</v>
      </c>
      <c r="M465" s="37" t="e">
        <v>#REF!</v>
      </c>
      <c r="N465" s="37" t="e">
        <v>#REF!</v>
      </c>
      <c r="O465" s="37" t="e">
        <v>#REF!</v>
      </c>
      <c r="P465" s="37" t="e">
        <v>#REF!</v>
      </c>
      <c r="Q465" s="37" t="e">
        <v>#REF!</v>
      </c>
      <c r="R465" s="37" t="e">
        <v>#REF!</v>
      </c>
      <c r="S465" s="37" t="e">
        <v>#REF!</v>
      </c>
      <c r="T465" s="37" t="e">
        <v>#REF!</v>
      </c>
      <c r="U465" s="37" t="e">
        <v>#REF!</v>
      </c>
      <c r="V465" s="37" t="e">
        <v>#REF!</v>
      </c>
      <c r="Y465" s="42" t="e">
        <f t="shared" si="34"/>
        <v>#VALUE!</v>
      </c>
      <c r="Z465" s="42" t="e">
        <v>#VALUE!</v>
      </c>
      <c r="AA465" s="42" t="e">
        <v>#VALUE!</v>
      </c>
      <c r="AB465" s="42" t="e">
        <v>#VALUE!</v>
      </c>
      <c r="AC465" s="42" t="e">
        <v>#VALUE!</v>
      </c>
      <c r="AD465" s="42" t="e">
        <v>#VALUE!</v>
      </c>
      <c r="AE465" s="50" t="e">
        <v>#VALUE!</v>
      </c>
      <c r="AF465" s="42" t="e">
        <v>#VALUE!</v>
      </c>
      <c r="AG465" s="42" t="e">
        <v>#VALUE!</v>
      </c>
      <c r="AH465" s="42" t="e">
        <v>#VALUE!</v>
      </c>
      <c r="AI465" s="42" t="e">
        <v>#VALUE!</v>
      </c>
      <c r="AJ465" s="42" t="e">
        <v>#VALUE!</v>
      </c>
      <c r="AK465" s="42" t="e">
        <v>#VALUE!</v>
      </c>
      <c r="AL465" s="42" t="e">
        <v>#VALUE!</v>
      </c>
      <c r="AM465" s="42" t="e">
        <v>#VALUE!</v>
      </c>
      <c r="AN465" s="42" t="e">
        <v>#VALUE!</v>
      </c>
      <c r="AP465" s="51" t="e">
        <f t="shared" si="35"/>
        <v>#VALUE!</v>
      </c>
      <c r="AQ465" s="42" t="e">
        <v>#VALUE!</v>
      </c>
      <c r="AR465" s="42" t="e">
        <v>#VALUE!</v>
      </c>
      <c r="AS465" s="42" t="e">
        <v>#VALUE!</v>
      </c>
      <c r="AT465" s="42" t="e">
        <v>#VALUE!</v>
      </c>
      <c r="AU465" s="42" t="e">
        <v>#VALUE!</v>
      </c>
      <c r="AV465" s="50" t="e">
        <v>#VALUE!</v>
      </c>
      <c r="AW465" s="42" t="e">
        <v>#VALUE!</v>
      </c>
      <c r="AX465" s="42" t="e">
        <v>#VALUE!</v>
      </c>
      <c r="AY465" s="42" t="e">
        <v>#VALUE!</v>
      </c>
      <c r="AZ465" s="42" t="e">
        <v>#VALUE!</v>
      </c>
      <c r="BA465" s="42" t="e">
        <v>#VALUE!</v>
      </c>
      <c r="BB465" s="42" t="e">
        <v>#VALUE!</v>
      </c>
      <c r="BC465" s="42" t="e">
        <v>#VALUE!</v>
      </c>
      <c r="BD465" s="42" t="e">
        <v>#VALUE!</v>
      </c>
      <c r="BE465" s="42" t="e">
        <v>#VALUE!</v>
      </c>
    </row>
    <row r="466" spans="1:57" ht="13.5" customHeight="1" x14ac:dyDescent="0.3">
      <c r="A466" s="94" t="s">
        <v>146</v>
      </c>
      <c r="B466" s="500" t="s">
        <v>467</v>
      </c>
      <c r="C466" s="95">
        <v>12</v>
      </c>
      <c r="D466" s="159"/>
      <c r="E466" s="38" t="s">
        <v>85</v>
      </c>
      <c r="F466" s="39" t="e">
        <f t="shared" si="30"/>
        <v>#REF!</v>
      </c>
      <c r="H466" s="37" t="e">
        <v>#REF!</v>
      </c>
      <c r="I466" s="37" t="e">
        <v>#REF!</v>
      </c>
      <c r="J466" s="37" t="e">
        <v>#REF!</v>
      </c>
      <c r="K466" s="37" t="e">
        <v>#REF!</v>
      </c>
      <c r="L466" s="37" t="e">
        <v>#REF!</v>
      </c>
      <c r="M466" s="37" t="e">
        <v>#REF!</v>
      </c>
      <c r="N466" s="37" t="e">
        <v>#REF!</v>
      </c>
      <c r="O466" s="37" t="e">
        <v>#REF!</v>
      </c>
      <c r="P466" s="37" t="e">
        <v>#REF!</v>
      </c>
      <c r="Q466" s="37" t="e">
        <v>#REF!</v>
      </c>
      <c r="R466" s="37" t="e">
        <v>#REF!</v>
      </c>
      <c r="S466" s="37" t="e">
        <v>#REF!</v>
      </c>
      <c r="T466" s="37" t="e">
        <v>#REF!</v>
      </c>
      <c r="U466" s="37" t="e">
        <v>#REF!</v>
      </c>
      <c r="V466" s="37" t="e">
        <v>#REF!</v>
      </c>
      <c r="Y466" s="42" t="e">
        <f t="shared" si="34"/>
        <v>#VALUE!</v>
      </c>
      <c r="Z466" s="42" t="e">
        <v>#VALUE!</v>
      </c>
      <c r="AA466" s="42" t="e">
        <v>#VALUE!</v>
      </c>
      <c r="AB466" s="42" t="e">
        <v>#VALUE!</v>
      </c>
      <c r="AC466" s="42" t="e">
        <v>#VALUE!</v>
      </c>
      <c r="AD466" s="42" t="e">
        <v>#VALUE!</v>
      </c>
      <c r="AE466" s="50" t="e">
        <v>#VALUE!</v>
      </c>
      <c r="AF466" s="42" t="e">
        <v>#VALUE!</v>
      </c>
      <c r="AG466" s="42" t="e">
        <v>#VALUE!</v>
      </c>
      <c r="AH466" s="42" t="e">
        <v>#VALUE!</v>
      </c>
      <c r="AI466" s="42" t="e">
        <v>#VALUE!</v>
      </c>
      <c r="AJ466" s="42" t="e">
        <v>#VALUE!</v>
      </c>
      <c r="AK466" s="42" t="e">
        <v>#VALUE!</v>
      </c>
      <c r="AL466" s="42" t="e">
        <v>#VALUE!</v>
      </c>
      <c r="AM466" s="42" t="e">
        <v>#VALUE!</v>
      </c>
      <c r="AN466" s="42" t="e">
        <v>#VALUE!</v>
      </c>
      <c r="AP466" s="51" t="e">
        <f t="shared" si="35"/>
        <v>#VALUE!</v>
      </c>
      <c r="AQ466" s="42" t="e">
        <v>#VALUE!</v>
      </c>
      <c r="AR466" s="42" t="e">
        <v>#VALUE!</v>
      </c>
      <c r="AS466" s="42" t="e">
        <v>#VALUE!</v>
      </c>
      <c r="AT466" s="42" t="e">
        <v>#VALUE!</v>
      </c>
      <c r="AU466" s="42" t="e">
        <v>#VALUE!</v>
      </c>
      <c r="AV466" s="50" t="e">
        <v>#VALUE!</v>
      </c>
      <c r="AW466" s="42" t="e">
        <v>#VALUE!</v>
      </c>
      <c r="AX466" s="42" t="e">
        <v>#VALUE!</v>
      </c>
      <c r="AY466" s="42" t="e">
        <v>#VALUE!</v>
      </c>
      <c r="AZ466" s="42" t="e">
        <v>#VALUE!</v>
      </c>
      <c r="BA466" s="42" t="e">
        <v>#VALUE!</v>
      </c>
      <c r="BB466" s="42" t="e">
        <v>#VALUE!</v>
      </c>
      <c r="BC466" s="42" t="e">
        <v>#VALUE!</v>
      </c>
      <c r="BD466" s="42" t="e">
        <v>#VALUE!</v>
      </c>
      <c r="BE466" s="42" t="e">
        <v>#VALUE!</v>
      </c>
    </row>
    <row r="467" spans="1:57" ht="13.5" customHeight="1" x14ac:dyDescent="0.3">
      <c r="A467" s="94" t="s">
        <v>146</v>
      </c>
      <c r="B467" s="500" t="s">
        <v>467</v>
      </c>
      <c r="C467" s="95">
        <v>13</v>
      </c>
      <c r="D467" s="159"/>
      <c r="E467" s="38" t="s">
        <v>85</v>
      </c>
      <c r="F467" s="39" t="e">
        <f t="shared" si="30"/>
        <v>#REF!</v>
      </c>
      <c r="H467" s="37" t="e">
        <v>#REF!</v>
      </c>
      <c r="I467" s="37" t="e">
        <v>#REF!</v>
      </c>
      <c r="J467" s="37" t="e">
        <v>#REF!</v>
      </c>
      <c r="K467" s="37" t="e">
        <v>#REF!</v>
      </c>
      <c r="L467" s="37" t="e">
        <v>#REF!</v>
      </c>
      <c r="M467" s="37" t="e">
        <v>#REF!</v>
      </c>
      <c r="N467" s="37" t="e">
        <v>#REF!</v>
      </c>
      <c r="O467" s="37" t="e">
        <v>#REF!</v>
      </c>
      <c r="P467" s="37" t="e">
        <v>#REF!</v>
      </c>
      <c r="Q467" s="37" t="e">
        <v>#REF!</v>
      </c>
      <c r="R467" s="37" t="e">
        <v>#REF!</v>
      </c>
      <c r="S467" s="37" t="e">
        <v>#REF!</v>
      </c>
      <c r="T467" s="37" t="e">
        <v>#REF!</v>
      </c>
      <c r="U467" s="37" t="e">
        <v>#REF!</v>
      </c>
      <c r="V467" s="37" t="e">
        <v>#REF!</v>
      </c>
      <c r="Y467" s="42" t="e">
        <f t="shared" si="34"/>
        <v>#VALUE!</v>
      </c>
      <c r="Z467" s="42" t="e">
        <v>#VALUE!</v>
      </c>
      <c r="AA467" s="42" t="e">
        <v>#VALUE!</v>
      </c>
      <c r="AB467" s="42" t="e">
        <v>#VALUE!</v>
      </c>
      <c r="AC467" s="42" t="e">
        <v>#VALUE!</v>
      </c>
      <c r="AD467" s="42" t="e">
        <v>#VALUE!</v>
      </c>
      <c r="AE467" s="50" t="e">
        <v>#VALUE!</v>
      </c>
      <c r="AF467" s="42" t="e">
        <v>#VALUE!</v>
      </c>
      <c r="AG467" s="42" t="e">
        <v>#VALUE!</v>
      </c>
      <c r="AH467" s="42" t="e">
        <v>#VALUE!</v>
      </c>
      <c r="AI467" s="42" t="e">
        <v>#VALUE!</v>
      </c>
      <c r="AJ467" s="42" t="e">
        <v>#VALUE!</v>
      </c>
      <c r="AK467" s="42" t="e">
        <v>#VALUE!</v>
      </c>
      <c r="AL467" s="42" t="e">
        <v>#VALUE!</v>
      </c>
      <c r="AM467" s="42" t="e">
        <v>#VALUE!</v>
      </c>
      <c r="AN467" s="42" t="e">
        <v>#VALUE!</v>
      </c>
      <c r="AP467" s="51" t="e">
        <f t="shared" si="35"/>
        <v>#VALUE!</v>
      </c>
      <c r="AQ467" s="42" t="e">
        <v>#VALUE!</v>
      </c>
      <c r="AR467" s="42" t="e">
        <v>#VALUE!</v>
      </c>
      <c r="AS467" s="42" t="e">
        <v>#VALUE!</v>
      </c>
      <c r="AT467" s="42" t="e">
        <v>#VALUE!</v>
      </c>
      <c r="AU467" s="42" t="e">
        <v>#VALUE!</v>
      </c>
      <c r="AV467" s="50" t="e">
        <v>#VALUE!</v>
      </c>
      <c r="AW467" s="42" t="e">
        <v>#VALUE!</v>
      </c>
      <c r="AX467" s="42" t="e">
        <v>#VALUE!</v>
      </c>
      <c r="AY467" s="42" t="e">
        <v>#VALUE!</v>
      </c>
      <c r="AZ467" s="42" t="e">
        <v>#VALUE!</v>
      </c>
      <c r="BA467" s="42" t="e">
        <v>#VALUE!</v>
      </c>
      <c r="BB467" s="42" t="e">
        <v>#VALUE!</v>
      </c>
      <c r="BC467" s="42" t="e">
        <v>#VALUE!</v>
      </c>
      <c r="BD467" s="42" t="e">
        <v>#VALUE!</v>
      </c>
      <c r="BE467" s="42" t="e">
        <v>#VALUE!</v>
      </c>
    </row>
    <row r="468" spans="1:57" ht="13.5" customHeight="1" x14ac:dyDescent="0.3">
      <c r="A468" s="94" t="s">
        <v>146</v>
      </c>
      <c r="B468" s="500" t="s">
        <v>467</v>
      </c>
      <c r="C468" s="95">
        <v>14</v>
      </c>
      <c r="D468" s="180"/>
      <c r="E468" s="38" t="s">
        <v>85</v>
      </c>
      <c r="F468" s="39" t="e">
        <f t="shared" si="30"/>
        <v>#REF!</v>
      </c>
      <c r="H468" s="37" t="e">
        <v>#REF!</v>
      </c>
      <c r="I468" s="37" t="e">
        <v>#REF!</v>
      </c>
      <c r="J468" s="37" t="e">
        <v>#REF!</v>
      </c>
      <c r="K468" s="37" t="e">
        <v>#REF!</v>
      </c>
      <c r="L468" s="37" t="e">
        <v>#REF!</v>
      </c>
      <c r="M468" s="37" t="e">
        <v>#REF!</v>
      </c>
      <c r="N468" s="37" t="e">
        <v>#REF!</v>
      </c>
      <c r="O468" s="37" t="e">
        <v>#REF!</v>
      </c>
      <c r="P468" s="37" t="e">
        <v>#REF!</v>
      </c>
      <c r="Q468" s="37" t="e">
        <v>#REF!</v>
      </c>
      <c r="R468" s="37" t="e">
        <v>#REF!</v>
      </c>
      <c r="S468" s="37" t="e">
        <v>#REF!</v>
      </c>
      <c r="T468" s="37" t="e">
        <v>#REF!</v>
      </c>
      <c r="U468" s="37" t="e">
        <v>#REF!</v>
      </c>
      <c r="V468" s="37" t="e">
        <v>#REF!</v>
      </c>
      <c r="Y468" s="42" t="e">
        <f t="shared" si="34"/>
        <v>#VALUE!</v>
      </c>
      <c r="Z468" s="42" t="e">
        <v>#VALUE!</v>
      </c>
      <c r="AA468" s="42" t="e">
        <v>#VALUE!</v>
      </c>
      <c r="AB468" s="42" t="e">
        <v>#VALUE!</v>
      </c>
      <c r="AC468" s="42" t="e">
        <v>#VALUE!</v>
      </c>
      <c r="AD468" s="42" t="e">
        <v>#VALUE!</v>
      </c>
      <c r="AE468" s="50" t="e">
        <v>#VALUE!</v>
      </c>
      <c r="AF468" s="42" t="e">
        <v>#VALUE!</v>
      </c>
      <c r="AG468" s="42" t="e">
        <v>#VALUE!</v>
      </c>
      <c r="AH468" s="42" t="e">
        <v>#VALUE!</v>
      </c>
      <c r="AI468" s="42" t="e">
        <v>#VALUE!</v>
      </c>
      <c r="AJ468" s="42" t="e">
        <v>#VALUE!</v>
      </c>
      <c r="AK468" s="42" t="e">
        <v>#VALUE!</v>
      </c>
      <c r="AL468" s="42" t="e">
        <v>#VALUE!</v>
      </c>
      <c r="AM468" s="42" t="e">
        <v>#VALUE!</v>
      </c>
      <c r="AN468" s="42" t="e">
        <v>#VALUE!</v>
      </c>
      <c r="AP468" s="51" t="e">
        <f t="shared" si="35"/>
        <v>#VALUE!</v>
      </c>
      <c r="AQ468" s="42" t="e">
        <v>#VALUE!</v>
      </c>
      <c r="AR468" s="42" t="e">
        <v>#VALUE!</v>
      </c>
      <c r="AS468" s="42" t="e">
        <v>#VALUE!</v>
      </c>
      <c r="AT468" s="42" t="e">
        <v>#VALUE!</v>
      </c>
      <c r="AU468" s="42" t="e">
        <v>#VALUE!</v>
      </c>
      <c r="AV468" s="50" t="e">
        <v>#VALUE!</v>
      </c>
      <c r="AW468" s="42" t="e">
        <v>#VALUE!</v>
      </c>
      <c r="AX468" s="42" t="e">
        <v>#VALUE!</v>
      </c>
      <c r="AY468" s="42" t="e">
        <v>#VALUE!</v>
      </c>
      <c r="AZ468" s="42" t="e">
        <v>#VALUE!</v>
      </c>
      <c r="BA468" s="42" t="e">
        <v>#VALUE!</v>
      </c>
      <c r="BB468" s="42" t="e">
        <v>#VALUE!</v>
      </c>
      <c r="BC468" s="42" t="e">
        <v>#VALUE!</v>
      </c>
      <c r="BD468" s="42" t="e">
        <v>#VALUE!</v>
      </c>
      <c r="BE468" s="42" t="e">
        <v>#VALUE!</v>
      </c>
    </row>
    <row r="469" spans="1:57" ht="13.5" customHeight="1" x14ac:dyDescent="0.3">
      <c r="A469" s="94"/>
      <c r="B469" s="93"/>
      <c r="C469" s="93"/>
      <c r="D469" s="180"/>
      <c r="H469" s="37" t="e">
        <v>#REF!</v>
      </c>
      <c r="I469" s="37" t="e">
        <v>#REF!</v>
      </c>
      <c r="J469" s="37" t="e">
        <v>#REF!</v>
      </c>
      <c r="K469" s="37" t="e">
        <v>#REF!</v>
      </c>
      <c r="L469" s="37" t="e">
        <v>#REF!</v>
      </c>
      <c r="M469" s="37" t="e">
        <v>#REF!</v>
      </c>
      <c r="N469" s="37" t="e">
        <v>#REF!</v>
      </c>
      <c r="O469" s="37" t="e">
        <v>#REF!</v>
      </c>
      <c r="P469" s="37" t="e">
        <v>#REF!</v>
      </c>
      <c r="Q469" s="37" t="e">
        <v>#REF!</v>
      </c>
      <c r="R469" s="37" t="e">
        <v>#REF!</v>
      </c>
      <c r="S469" s="37" t="e">
        <v>#REF!</v>
      </c>
      <c r="T469" s="37" t="e">
        <v>#REF!</v>
      </c>
      <c r="U469" s="37" t="e">
        <v>#REF!</v>
      </c>
      <c r="V469" s="37" t="e">
        <v>#REF!</v>
      </c>
      <c r="Y469" s="42" t="e">
        <f t="shared" si="34"/>
        <v>#VALUE!</v>
      </c>
      <c r="Z469" s="42" t="e">
        <v>#VALUE!</v>
      </c>
      <c r="AA469" s="42" t="e">
        <v>#VALUE!</v>
      </c>
      <c r="AB469" s="42" t="e">
        <v>#VALUE!</v>
      </c>
      <c r="AC469" s="42" t="e">
        <v>#VALUE!</v>
      </c>
      <c r="AD469" s="42" t="e">
        <v>#VALUE!</v>
      </c>
      <c r="AE469" s="50" t="e">
        <v>#VALUE!</v>
      </c>
      <c r="AF469" s="42" t="e">
        <v>#VALUE!</v>
      </c>
      <c r="AG469" s="42" t="e">
        <v>#VALUE!</v>
      </c>
      <c r="AH469" s="42" t="e">
        <v>#VALUE!</v>
      </c>
      <c r="AI469" s="42" t="e">
        <v>#VALUE!</v>
      </c>
      <c r="AJ469" s="42" t="e">
        <v>#VALUE!</v>
      </c>
      <c r="AK469" s="42" t="e">
        <v>#VALUE!</v>
      </c>
      <c r="AL469" s="42" t="e">
        <v>#VALUE!</v>
      </c>
      <c r="AM469" s="42" t="e">
        <v>#VALUE!</v>
      </c>
      <c r="AN469" s="42" t="e">
        <v>#VALUE!</v>
      </c>
      <c r="AP469" s="51" t="e">
        <f t="shared" si="35"/>
        <v>#VALUE!</v>
      </c>
      <c r="AQ469" s="42" t="e">
        <v>#VALUE!</v>
      </c>
      <c r="AR469" s="42" t="e">
        <v>#VALUE!</v>
      </c>
      <c r="AS469" s="42" t="e">
        <v>#VALUE!</v>
      </c>
      <c r="AT469" s="42" t="e">
        <v>#VALUE!</v>
      </c>
      <c r="AU469" s="42" t="e">
        <v>#VALUE!</v>
      </c>
      <c r="AV469" s="50" t="e">
        <v>#VALUE!</v>
      </c>
      <c r="AW469" s="42" t="e">
        <v>#VALUE!</v>
      </c>
      <c r="AX469" s="42" t="e">
        <v>#VALUE!</v>
      </c>
      <c r="AY469" s="42" t="e">
        <v>#VALUE!</v>
      </c>
      <c r="AZ469" s="42" t="e">
        <v>#VALUE!</v>
      </c>
      <c r="BA469" s="42" t="e">
        <v>#VALUE!</v>
      </c>
      <c r="BB469" s="42" t="e">
        <v>#VALUE!</v>
      </c>
      <c r="BC469" s="42" t="e">
        <v>#VALUE!</v>
      </c>
      <c r="BD469" s="42" t="e">
        <v>#VALUE!</v>
      </c>
      <c r="BE469" s="42" t="e">
        <v>#VALUE!</v>
      </c>
    </row>
    <row r="470" spans="1:57" ht="13.5" customHeight="1" x14ac:dyDescent="0.3">
      <c r="A470" s="98" t="s">
        <v>146</v>
      </c>
      <c r="B470" s="500" t="s">
        <v>466</v>
      </c>
      <c r="C470" s="93"/>
      <c r="D470" s="159" t="s">
        <v>87</v>
      </c>
      <c r="E470" s="38" t="s">
        <v>85</v>
      </c>
      <c r="F470" s="39" t="e">
        <f t="shared" ref="F470:F500" si="36">SUM(H470:V470)</f>
        <v>#REF!</v>
      </c>
      <c r="H470" s="37" t="e">
        <v>#REF!</v>
      </c>
      <c r="I470" s="37" t="e">
        <v>#REF!</v>
      </c>
      <c r="J470" s="37" t="e">
        <v>#REF!</v>
      </c>
      <c r="K470" s="37" t="e">
        <v>#REF!</v>
      </c>
      <c r="L470" s="37" t="e">
        <v>#REF!</v>
      </c>
      <c r="M470" s="37" t="e">
        <v>#REF!</v>
      </c>
      <c r="N470" s="37" t="e">
        <v>#REF!</v>
      </c>
      <c r="O470" s="37" t="e">
        <v>#REF!</v>
      </c>
      <c r="P470" s="37" t="e">
        <v>#REF!</v>
      </c>
      <c r="Q470" s="37" t="e">
        <v>#REF!</v>
      </c>
      <c r="R470" s="37" t="e">
        <v>#REF!</v>
      </c>
      <c r="S470" s="37" t="e">
        <v>#REF!</v>
      </c>
      <c r="T470" s="37" t="e">
        <v>#REF!</v>
      </c>
      <c r="U470" s="37" t="e">
        <v>#REF!</v>
      </c>
      <c r="V470" s="37" t="e">
        <v>#REF!</v>
      </c>
      <c r="Y470" s="42" t="e">
        <f t="shared" si="34"/>
        <v>#VALUE!</v>
      </c>
      <c r="Z470" s="42" t="e">
        <v>#VALUE!</v>
      </c>
      <c r="AA470" s="42" t="e">
        <v>#VALUE!</v>
      </c>
      <c r="AB470" s="42" t="e">
        <v>#VALUE!</v>
      </c>
      <c r="AC470" s="42" t="e">
        <v>#VALUE!</v>
      </c>
      <c r="AD470" s="42" t="e">
        <v>#VALUE!</v>
      </c>
      <c r="AE470" s="50" t="e">
        <v>#VALUE!</v>
      </c>
      <c r="AF470" s="42" t="e">
        <v>#VALUE!</v>
      </c>
      <c r="AG470" s="42" t="e">
        <v>#VALUE!</v>
      </c>
      <c r="AH470" s="42" t="e">
        <v>#VALUE!</v>
      </c>
      <c r="AI470" s="42" t="e">
        <v>#VALUE!</v>
      </c>
      <c r="AJ470" s="42" t="e">
        <v>#VALUE!</v>
      </c>
      <c r="AK470" s="42" t="e">
        <v>#VALUE!</v>
      </c>
      <c r="AL470" s="42" t="e">
        <v>#VALUE!</v>
      </c>
      <c r="AM470" s="42" t="e">
        <v>#VALUE!</v>
      </c>
      <c r="AN470" s="42" t="e">
        <v>#VALUE!</v>
      </c>
      <c r="AP470" s="51" t="e">
        <f t="shared" si="35"/>
        <v>#VALUE!</v>
      </c>
      <c r="AQ470" s="42" t="e">
        <v>#VALUE!</v>
      </c>
      <c r="AR470" s="42" t="e">
        <v>#VALUE!</v>
      </c>
      <c r="AS470" s="42" t="e">
        <v>#VALUE!</v>
      </c>
      <c r="AT470" s="42" t="e">
        <v>#VALUE!</v>
      </c>
      <c r="AU470" s="42" t="e">
        <v>#VALUE!</v>
      </c>
      <c r="AV470" s="50" t="e">
        <v>#VALUE!</v>
      </c>
      <c r="AW470" s="42" t="e">
        <v>#VALUE!</v>
      </c>
      <c r="AX470" s="42" t="e">
        <v>#VALUE!</v>
      </c>
      <c r="AY470" s="42" t="e">
        <v>#VALUE!</v>
      </c>
      <c r="AZ470" s="42" t="e">
        <v>#VALUE!</v>
      </c>
      <c r="BA470" s="42" t="e">
        <v>#VALUE!</v>
      </c>
      <c r="BB470" s="42" t="e">
        <v>#VALUE!</v>
      </c>
      <c r="BC470" s="42" t="e">
        <v>#VALUE!</v>
      </c>
      <c r="BD470" s="42" t="e">
        <v>#VALUE!</v>
      </c>
      <c r="BE470" s="42" t="e">
        <v>#VALUE!</v>
      </c>
    </row>
    <row r="471" spans="1:57" ht="13.5" customHeight="1" x14ac:dyDescent="0.3">
      <c r="A471" s="94" t="s">
        <v>146</v>
      </c>
      <c r="B471" s="500" t="s">
        <v>466</v>
      </c>
      <c r="C471" s="95">
        <v>1</v>
      </c>
      <c r="D471" s="427" t="s">
        <v>500</v>
      </c>
      <c r="E471" s="38" t="s">
        <v>85</v>
      </c>
      <c r="F471" s="39" t="e">
        <f t="shared" si="36"/>
        <v>#REF!</v>
      </c>
      <c r="H471" s="37" t="e">
        <v>#REF!</v>
      </c>
      <c r="I471" s="37" t="e">
        <v>#REF!</v>
      </c>
      <c r="J471" s="37" t="e">
        <v>#REF!</v>
      </c>
      <c r="K471" s="37" t="e">
        <v>#REF!</v>
      </c>
      <c r="L471" s="37" t="e">
        <v>#REF!</v>
      </c>
      <c r="M471" s="37" t="e">
        <v>#REF!</v>
      </c>
      <c r="N471" s="37" t="e">
        <v>#REF!</v>
      </c>
      <c r="O471" s="37" t="e">
        <v>#REF!</v>
      </c>
      <c r="P471" s="37" t="e">
        <v>#REF!</v>
      </c>
      <c r="Q471" s="37" t="e">
        <v>#REF!</v>
      </c>
      <c r="R471" s="37" t="e">
        <v>#REF!</v>
      </c>
      <c r="S471" s="37" t="e">
        <v>#REF!</v>
      </c>
      <c r="T471" s="37" t="e">
        <v>#REF!</v>
      </c>
      <c r="U471" s="37" t="e">
        <v>#REF!</v>
      </c>
      <c r="V471" s="37" t="e">
        <v>#REF!</v>
      </c>
      <c r="Y471" s="42" t="e">
        <f t="shared" si="34"/>
        <v>#VALUE!</v>
      </c>
      <c r="Z471" s="42" t="e">
        <v>#VALUE!</v>
      </c>
      <c r="AA471" s="42" t="e">
        <v>#VALUE!</v>
      </c>
      <c r="AB471" s="42" t="e">
        <v>#VALUE!</v>
      </c>
      <c r="AC471" s="42" t="e">
        <v>#VALUE!</v>
      </c>
      <c r="AD471" s="42" t="e">
        <v>#VALUE!</v>
      </c>
      <c r="AE471" s="50" t="e">
        <v>#VALUE!</v>
      </c>
      <c r="AF471" s="42" t="e">
        <v>#VALUE!</v>
      </c>
      <c r="AG471" s="42" t="e">
        <v>#VALUE!</v>
      </c>
      <c r="AH471" s="42" t="e">
        <v>#VALUE!</v>
      </c>
      <c r="AI471" s="42" t="e">
        <v>#VALUE!</v>
      </c>
      <c r="AJ471" s="42" t="e">
        <v>#VALUE!</v>
      </c>
      <c r="AK471" s="42" t="e">
        <v>#VALUE!</v>
      </c>
      <c r="AL471" s="42" t="e">
        <v>#VALUE!</v>
      </c>
      <c r="AM471" s="42" t="e">
        <v>#VALUE!</v>
      </c>
      <c r="AN471" s="42" t="e">
        <v>#VALUE!</v>
      </c>
      <c r="AP471" s="51" t="e">
        <f t="shared" si="35"/>
        <v>#VALUE!</v>
      </c>
      <c r="AQ471" s="42" t="e">
        <v>#VALUE!</v>
      </c>
      <c r="AR471" s="42" t="e">
        <v>#VALUE!</v>
      </c>
      <c r="AS471" s="42" t="e">
        <v>#VALUE!</v>
      </c>
      <c r="AT471" s="42" t="e">
        <v>#VALUE!</v>
      </c>
      <c r="AU471" s="42" t="e">
        <v>#VALUE!</v>
      </c>
      <c r="AV471" s="50" t="e">
        <v>#VALUE!</v>
      </c>
      <c r="AW471" s="42" t="e">
        <v>#VALUE!</v>
      </c>
      <c r="AX471" s="42" t="e">
        <v>#VALUE!</v>
      </c>
      <c r="AY471" s="42" t="e">
        <v>#VALUE!</v>
      </c>
      <c r="AZ471" s="42" t="e">
        <v>#VALUE!</v>
      </c>
      <c r="BA471" s="42" t="e">
        <v>#VALUE!</v>
      </c>
      <c r="BB471" s="42" t="e">
        <v>#VALUE!</v>
      </c>
      <c r="BC471" s="42" t="e">
        <v>#VALUE!</v>
      </c>
      <c r="BD471" s="42" t="e">
        <v>#VALUE!</v>
      </c>
      <c r="BE471" s="42" t="e">
        <v>#VALUE!</v>
      </c>
    </row>
    <row r="472" spans="1:57" ht="13.5" customHeight="1" x14ac:dyDescent="0.3">
      <c r="A472" s="94" t="s">
        <v>146</v>
      </c>
      <c r="B472" s="500" t="s">
        <v>466</v>
      </c>
      <c r="C472" s="95">
        <v>2</v>
      </c>
      <c r="D472" s="427" t="s">
        <v>501</v>
      </c>
      <c r="E472" s="38" t="s">
        <v>85</v>
      </c>
      <c r="F472" s="39" t="e">
        <f t="shared" si="36"/>
        <v>#REF!</v>
      </c>
      <c r="H472" s="37" t="e">
        <v>#REF!</v>
      </c>
      <c r="I472" s="37" t="e">
        <v>#REF!</v>
      </c>
      <c r="J472" s="37" t="e">
        <v>#REF!</v>
      </c>
      <c r="K472" s="37" t="e">
        <v>#REF!</v>
      </c>
      <c r="L472" s="37" t="e">
        <v>#REF!</v>
      </c>
      <c r="M472" s="37" t="e">
        <v>#REF!</v>
      </c>
      <c r="N472" s="37" t="e">
        <v>#REF!</v>
      </c>
      <c r="O472" s="37" t="e">
        <v>#REF!</v>
      </c>
      <c r="P472" s="37" t="e">
        <v>#REF!</v>
      </c>
      <c r="Q472" s="37" t="e">
        <v>#REF!</v>
      </c>
      <c r="R472" s="37" t="e">
        <v>#REF!</v>
      </c>
      <c r="S472" s="37" t="e">
        <v>#REF!</v>
      </c>
      <c r="T472" s="37" t="e">
        <v>#REF!</v>
      </c>
      <c r="U472" s="37" t="e">
        <v>#REF!</v>
      </c>
      <c r="V472" s="37" t="e">
        <v>#REF!</v>
      </c>
      <c r="Y472" s="42" t="e">
        <f t="shared" si="34"/>
        <v>#VALUE!</v>
      </c>
      <c r="Z472" s="42" t="e">
        <v>#VALUE!</v>
      </c>
      <c r="AA472" s="42" t="e">
        <v>#VALUE!</v>
      </c>
      <c r="AB472" s="42" t="e">
        <v>#VALUE!</v>
      </c>
      <c r="AC472" s="42" t="e">
        <v>#VALUE!</v>
      </c>
      <c r="AD472" s="42" t="e">
        <v>#VALUE!</v>
      </c>
      <c r="AE472" s="50" t="e">
        <v>#VALUE!</v>
      </c>
      <c r="AF472" s="42" t="e">
        <v>#VALUE!</v>
      </c>
      <c r="AG472" s="42" t="e">
        <v>#VALUE!</v>
      </c>
      <c r="AH472" s="42" t="e">
        <v>#VALUE!</v>
      </c>
      <c r="AI472" s="42" t="e">
        <v>#VALUE!</v>
      </c>
      <c r="AJ472" s="42" t="e">
        <v>#VALUE!</v>
      </c>
      <c r="AK472" s="42" t="e">
        <v>#VALUE!</v>
      </c>
      <c r="AL472" s="42" t="e">
        <v>#VALUE!</v>
      </c>
      <c r="AM472" s="42" t="e">
        <v>#VALUE!</v>
      </c>
      <c r="AN472" s="42" t="e">
        <v>#VALUE!</v>
      </c>
      <c r="AP472" s="51" t="e">
        <f t="shared" si="35"/>
        <v>#VALUE!</v>
      </c>
      <c r="AQ472" s="42" t="e">
        <v>#VALUE!</v>
      </c>
      <c r="AR472" s="42" t="e">
        <v>#VALUE!</v>
      </c>
      <c r="AS472" s="42" t="e">
        <v>#VALUE!</v>
      </c>
      <c r="AT472" s="42" t="e">
        <v>#VALUE!</v>
      </c>
      <c r="AU472" s="42" t="e">
        <v>#VALUE!</v>
      </c>
      <c r="AV472" s="50" t="e">
        <v>#VALUE!</v>
      </c>
      <c r="AW472" s="42" t="e">
        <v>#VALUE!</v>
      </c>
      <c r="AX472" s="42" t="e">
        <v>#VALUE!</v>
      </c>
      <c r="AY472" s="42" t="e">
        <v>#VALUE!</v>
      </c>
      <c r="AZ472" s="42" t="e">
        <v>#VALUE!</v>
      </c>
      <c r="BA472" s="42" t="e">
        <v>#VALUE!</v>
      </c>
      <c r="BB472" s="42" t="e">
        <v>#VALUE!</v>
      </c>
      <c r="BC472" s="42" t="e">
        <v>#VALUE!</v>
      </c>
      <c r="BD472" s="42" t="e">
        <v>#VALUE!</v>
      </c>
      <c r="BE472" s="42" t="e">
        <v>#VALUE!</v>
      </c>
    </row>
    <row r="473" spans="1:57" ht="13.5" customHeight="1" x14ac:dyDescent="0.3">
      <c r="A473" s="94" t="s">
        <v>146</v>
      </c>
      <c r="B473" s="500" t="s">
        <v>466</v>
      </c>
      <c r="C473" s="95">
        <v>3</v>
      </c>
      <c r="D473" s="427" t="s">
        <v>382</v>
      </c>
      <c r="E473" s="38" t="s">
        <v>85</v>
      </c>
      <c r="F473" s="39" t="e">
        <f t="shared" si="36"/>
        <v>#REF!</v>
      </c>
      <c r="H473" s="37" t="e">
        <v>#REF!</v>
      </c>
      <c r="I473" s="37" t="e">
        <v>#REF!</v>
      </c>
      <c r="J473" s="37" t="e">
        <v>#REF!</v>
      </c>
      <c r="K473" s="37" t="e">
        <v>#REF!</v>
      </c>
      <c r="L473" s="37" t="e">
        <v>#REF!</v>
      </c>
      <c r="M473" s="37" t="e">
        <v>#REF!</v>
      </c>
      <c r="N473" s="37" t="e">
        <v>#REF!</v>
      </c>
      <c r="O473" s="37" t="e">
        <v>#REF!</v>
      </c>
      <c r="P473" s="37" t="e">
        <v>#REF!</v>
      </c>
      <c r="Q473" s="37" t="e">
        <v>#REF!</v>
      </c>
      <c r="R473" s="37" t="e">
        <v>#REF!</v>
      </c>
      <c r="S473" s="37" t="e">
        <v>#REF!</v>
      </c>
      <c r="T473" s="37" t="e">
        <v>#REF!</v>
      </c>
      <c r="U473" s="37" t="e">
        <v>#REF!</v>
      </c>
      <c r="V473" s="37" t="e">
        <v>#REF!</v>
      </c>
      <c r="Y473" s="42" t="e">
        <f t="shared" si="34"/>
        <v>#VALUE!</v>
      </c>
      <c r="Z473" s="42" t="e">
        <v>#VALUE!</v>
      </c>
      <c r="AA473" s="42" t="e">
        <v>#VALUE!</v>
      </c>
      <c r="AB473" s="42" t="e">
        <v>#VALUE!</v>
      </c>
      <c r="AC473" s="42" t="e">
        <v>#VALUE!</v>
      </c>
      <c r="AD473" s="42" t="e">
        <v>#VALUE!</v>
      </c>
      <c r="AE473" s="50" t="e">
        <v>#VALUE!</v>
      </c>
      <c r="AF473" s="42" t="e">
        <v>#VALUE!</v>
      </c>
      <c r="AG473" s="42" t="e">
        <v>#VALUE!</v>
      </c>
      <c r="AH473" s="42" t="e">
        <v>#VALUE!</v>
      </c>
      <c r="AI473" s="42" t="e">
        <v>#VALUE!</v>
      </c>
      <c r="AJ473" s="42" t="e">
        <v>#VALUE!</v>
      </c>
      <c r="AK473" s="42" t="e">
        <v>#VALUE!</v>
      </c>
      <c r="AL473" s="42" t="e">
        <v>#VALUE!</v>
      </c>
      <c r="AM473" s="42" t="e">
        <v>#VALUE!</v>
      </c>
      <c r="AN473" s="42" t="e">
        <v>#VALUE!</v>
      </c>
      <c r="AP473" s="51" t="e">
        <f t="shared" si="35"/>
        <v>#VALUE!</v>
      </c>
      <c r="AQ473" s="42" t="e">
        <v>#VALUE!</v>
      </c>
      <c r="AR473" s="42" t="e">
        <v>#VALUE!</v>
      </c>
      <c r="AS473" s="42" t="e">
        <v>#VALUE!</v>
      </c>
      <c r="AT473" s="42" t="e">
        <v>#VALUE!</v>
      </c>
      <c r="AU473" s="42" t="e">
        <v>#VALUE!</v>
      </c>
      <c r="AV473" s="50" t="e">
        <v>#VALUE!</v>
      </c>
      <c r="AW473" s="42" t="e">
        <v>#VALUE!</v>
      </c>
      <c r="AX473" s="42" t="e">
        <v>#VALUE!</v>
      </c>
      <c r="AY473" s="42" t="e">
        <v>#VALUE!</v>
      </c>
      <c r="AZ473" s="42" t="e">
        <v>#VALUE!</v>
      </c>
      <c r="BA473" s="42" t="e">
        <v>#VALUE!</v>
      </c>
      <c r="BB473" s="42" t="e">
        <v>#VALUE!</v>
      </c>
      <c r="BC473" s="42" t="e">
        <v>#VALUE!</v>
      </c>
      <c r="BD473" s="42" t="e">
        <v>#VALUE!</v>
      </c>
      <c r="BE473" s="42" t="e">
        <v>#VALUE!</v>
      </c>
    </row>
    <row r="474" spans="1:57" ht="13.5" customHeight="1" x14ac:dyDescent="0.3">
      <c r="A474" s="94" t="s">
        <v>146</v>
      </c>
      <c r="B474" s="500" t="s">
        <v>466</v>
      </c>
      <c r="C474" s="95">
        <v>4</v>
      </c>
      <c r="D474" s="427" t="s">
        <v>389</v>
      </c>
      <c r="E474" s="38" t="s">
        <v>85</v>
      </c>
      <c r="F474" s="39" t="e">
        <f t="shared" si="36"/>
        <v>#REF!</v>
      </c>
      <c r="H474" s="37" t="e">
        <v>#REF!</v>
      </c>
      <c r="I474" s="37" t="e">
        <v>#REF!</v>
      </c>
      <c r="J474" s="37" t="e">
        <v>#REF!</v>
      </c>
      <c r="K474" s="37" t="e">
        <v>#REF!</v>
      </c>
      <c r="L474" s="37" t="e">
        <v>#REF!</v>
      </c>
      <c r="M474" s="37" t="e">
        <v>#REF!</v>
      </c>
      <c r="N474" s="37" t="e">
        <v>#REF!</v>
      </c>
      <c r="O474" s="37" t="e">
        <v>#REF!</v>
      </c>
      <c r="P474" s="37" t="e">
        <v>#REF!</v>
      </c>
      <c r="Q474" s="37" t="e">
        <v>#REF!</v>
      </c>
      <c r="R474" s="37" t="e">
        <v>#REF!</v>
      </c>
      <c r="S474" s="37" t="e">
        <v>#REF!</v>
      </c>
      <c r="T474" s="37" t="e">
        <v>#REF!</v>
      </c>
      <c r="U474" s="37" t="e">
        <v>#REF!</v>
      </c>
      <c r="V474" s="37" t="e">
        <v>#REF!</v>
      </c>
      <c r="Y474" s="42" t="e">
        <f t="shared" si="34"/>
        <v>#VALUE!</v>
      </c>
      <c r="Z474" s="42" t="e">
        <v>#VALUE!</v>
      </c>
      <c r="AA474" s="42" t="e">
        <v>#VALUE!</v>
      </c>
      <c r="AB474" s="42" t="e">
        <v>#VALUE!</v>
      </c>
      <c r="AC474" s="42" t="e">
        <v>#VALUE!</v>
      </c>
      <c r="AD474" s="42" t="e">
        <v>#VALUE!</v>
      </c>
      <c r="AE474" s="50" t="e">
        <v>#VALUE!</v>
      </c>
      <c r="AF474" s="42" t="e">
        <v>#VALUE!</v>
      </c>
      <c r="AG474" s="42" t="e">
        <v>#VALUE!</v>
      </c>
      <c r="AH474" s="42" t="e">
        <v>#VALUE!</v>
      </c>
      <c r="AI474" s="42" t="e">
        <v>#VALUE!</v>
      </c>
      <c r="AJ474" s="42" t="e">
        <v>#VALUE!</v>
      </c>
      <c r="AK474" s="42" t="e">
        <v>#VALUE!</v>
      </c>
      <c r="AL474" s="42" t="e">
        <v>#VALUE!</v>
      </c>
      <c r="AM474" s="42" t="e">
        <v>#VALUE!</v>
      </c>
      <c r="AN474" s="42" t="e">
        <v>#VALUE!</v>
      </c>
      <c r="AP474" s="51" t="e">
        <f t="shared" si="35"/>
        <v>#VALUE!</v>
      </c>
      <c r="AQ474" s="42" t="e">
        <v>#VALUE!</v>
      </c>
      <c r="AR474" s="42" t="e">
        <v>#VALUE!</v>
      </c>
      <c r="AS474" s="42" t="e">
        <v>#VALUE!</v>
      </c>
      <c r="AT474" s="42" t="e">
        <v>#VALUE!</v>
      </c>
      <c r="AU474" s="42" t="e">
        <v>#VALUE!</v>
      </c>
      <c r="AV474" s="50" t="e">
        <v>#VALUE!</v>
      </c>
      <c r="AW474" s="42" t="e">
        <v>#VALUE!</v>
      </c>
      <c r="AX474" s="42" t="e">
        <v>#VALUE!</v>
      </c>
      <c r="AY474" s="42" t="e">
        <v>#VALUE!</v>
      </c>
      <c r="AZ474" s="42" t="e">
        <v>#VALUE!</v>
      </c>
      <c r="BA474" s="42" t="e">
        <v>#VALUE!</v>
      </c>
      <c r="BB474" s="42" t="e">
        <v>#VALUE!</v>
      </c>
      <c r="BC474" s="42" t="e">
        <v>#VALUE!</v>
      </c>
      <c r="BD474" s="42" t="e">
        <v>#VALUE!</v>
      </c>
      <c r="BE474" s="42" t="e">
        <v>#VALUE!</v>
      </c>
    </row>
    <row r="475" spans="1:57" ht="13.5" customHeight="1" x14ac:dyDescent="0.3">
      <c r="A475" s="94" t="s">
        <v>146</v>
      </c>
      <c r="B475" s="500" t="s">
        <v>466</v>
      </c>
      <c r="C475" s="95">
        <v>5</v>
      </c>
      <c r="D475" s="427" t="s">
        <v>488</v>
      </c>
      <c r="E475" s="38" t="s">
        <v>85</v>
      </c>
      <c r="F475" s="39" t="e">
        <f t="shared" si="36"/>
        <v>#REF!</v>
      </c>
      <c r="H475" s="37" t="e">
        <v>#REF!</v>
      </c>
      <c r="I475" s="37" t="e">
        <v>#REF!</v>
      </c>
      <c r="J475" s="37" t="e">
        <v>#REF!</v>
      </c>
      <c r="K475" s="37" t="e">
        <v>#REF!</v>
      </c>
      <c r="L475" s="37" t="e">
        <v>#REF!</v>
      </c>
      <c r="M475" s="37" t="e">
        <v>#REF!</v>
      </c>
      <c r="N475" s="37" t="e">
        <v>#REF!</v>
      </c>
      <c r="O475" s="37" t="e">
        <v>#REF!</v>
      </c>
      <c r="P475" s="37" t="e">
        <v>#REF!</v>
      </c>
      <c r="Q475" s="37" t="e">
        <v>#REF!</v>
      </c>
      <c r="R475" s="37" t="e">
        <v>#REF!</v>
      </c>
      <c r="S475" s="37" t="e">
        <v>#REF!</v>
      </c>
      <c r="T475" s="37" t="e">
        <v>#REF!</v>
      </c>
      <c r="U475" s="37" t="e">
        <v>#REF!</v>
      </c>
      <c r="V475" s="37" t="e">
        <v>#REF!</v>
      </c>
      <c r="Y475" s="42" t="e">
        <f t="shared" si="34"/>
        <v>#VALUE!</v>
      </c>
      <c r="Z475" s="42" t="e">
        <v>#VALUE!</v>
      </c>
      <c r="AA475" s="42" t="e">
        <v>#VALUE!</v>
      </c>
      <c r="AB475" s="42" t="e">
        <v>#VALUE!</v>
      </c>
      <c r="AC475" s="42" t="e">
        <v>#VALUE!</v>
      </c>
      <c r="AD475" s="42" t="e">
        <v>#VALUE!</v>
      </c>
      <c r="AE475" s="50" t="e">
        <v>#VALUE!</v>
      </c>
      <c r="AF475" s="42" t="e">
        <v>#VALUE!</v>
      </c>
      <c r="AG475" s="42" t="e">
        <v>#VALUE!</v>
      </c>
      <c r="AH475" s="42" t="e">
        <v>#VALUE!</v>
      </c>
      <c r="AI475" s="42" t="e">
        <v>#VALUE!</v>
      </c>
      <c r="AJ475" s="42" t="e">
        <v>#VALUE!</v>
      </c>
      <c r="AK475" s="42" t="e">
        <v>#VALUE!</v>
      </c>
      <c r="AL475" s="42" t="e">
        <v>#VALUE!</v>
      </c>
      <c r="AM475" s="42" t="e">
        <v>#VALUE!</v>
      </c>
      <c r="AN475" s="42" t="e">
        <v>#VALUE!</v>
      </c>
      <c r="AP475" s="51" t="e">
        <f t="shared" si="35"/>
        <v>#VALUE!</v>
      </c>
      <c r="AQ475" s="42" t="e">
        <v>#VALUE!</v>
      </c>
      <c r="AR475" s="42" t="e">
        <v>#VALUE!</v>
      </c>
      <c r="AS475" s="42" t="e">
        <v>#VALUE!</v>
      </c>
      <c r="AT475" s="42" t="e">
        <v>#VALUE!</v>
      </c>
      <c r="AU475" s="42" t="e">
        <v>#VALUE!</v>
      </c>
      <c r="AV475" s="50" t="e">
        <v>#VALUE!</v>
      </c>
      <c r="AW475" s="42" t="e">
        <v>#VALUE!</v>
      </c>
      <c r="AX475" s="42" t="e">
        <v>#VALUE!</v>
      </c>
      <c r="AY475" s="42" t="e">
        <v>#VALUE!</v>
      </c>
      <c r="AZ475" s="42" t="e">
        <v>#VALUE!</v>
      </c>
      <c r="BA475" s="42" t="e">
        <v>#VALUE!</v>
      </c>
      <c r="BB475" s="42" t="e">
        <v>#VALUE!</v>
      </c>
      <c r="BC475" s="42" t="e">
        <v>#VALUE!</v>
      </c>
      <c r="BD475" s="42" t="e">
        <v>#VALUE!</v>
      </c>
      <c r="BE475" s="42" t="e">
        <v>#VALUE!</v>
      </c>
    </row>
    <row r="476" spans="1:57" ht="13.5" customHeight="1" x14ac:dyDescent="0.3">
      <c r="A476" s="94" t="s">
        <v>146</v>
      </c>
      <c r="B476" s="500" t="s">
        <v>466</v>
      </c>
      <c r="C476" s="95">
        <v>6</v>
      </c>
      <c r="D476" s="427" t="s">
        <v>489</v>
      </c>
      <c r="E476" s="38" t="s">
        <v>85</v>
      </c>
      <c r="F476" s="39" t="e">
        <f t="shared" si="36"/>
        <v>#REF!</v>
      </c>
      <c r="H476" s="37" t="e">
        <v>#REF!</v>
      </c>
      <c r="I476" s="37" t="e">
        <v>#REF!</v>
      </c>
      <c r="J476" s="37" t="e">
        <v>#REF!</v>
      </c>
      <c r="K476" s="37" t="e">
        <v>#REF!</v>
      </c>
      <c r="L476" s="37" t="e">
        <v>#REF!</v>
      </c>
      <c r="M476" s="37" t="e">
        <v>#REF!</v>
      </c>
      <c r="N476" s="37" t="e">
        <v>#REF!</v>
      </c>
      <c r="O476" s="37" t="e">
        <v>#REF!</v>
      </c>
      <c r="P476" s="37" t="e">
        <v>#REF!</v>
      </c>
      <c r="Q476" s="37" t="e">
        <v>#REF!</v>
      </c>
      <c r="R476" s="37" t="e">
        <v>#REF!</v>
      </c>
      <c r="S476" s="37" t="e">
        <v>#REF!</v>
      </c>
      <c r="T476" s="37" t="e">
        <v>#REF!</v>
      </c>
      <c r="U476" s="37" t="e">
        <v>#REF!</v>
      </c>
      <c r="V476" s="37" t="e">
        <v>#REF!</v>
      </c>
      <c r="Y476" s="42" t="e">
        <f t="shared" si="34"/>
        <v>#VALUE!</v>
      </c>
      <c r="Z476" s="42" t="e">
        <v>#VALUE!</v>
      </c>
      <c r="AA476" s="42" t="e">
        <v>#VALUE!</v>
      </c>
      <c r="AB476" s="42" t="e">
        <v>#VALUE!</v>
      </c>
      <c r="AC476" s="42" t="e">
        <v>#VALUE!</v>
      </c>
      <c r="AD476" s="42" t="e">
        <v>#VALUE!</v>
      </c>
      <c r="AE476" s="50" t="e">
        <v>#VALUE!</v>
      </c>
      <c r="AF476" s="42" t="e">
        <v>#VALUE!</v>
      </c>
      <c r="AG476" s="42" t="e">
        <v>#VALUE!</v>
      </c>
      <c r="AH476" s="42" t="e">
        <v>#VALUE!</v>
      </c>
      <c r="AI476" s="42" t="e">
        <v>#VALUE!</v>
      </c>
      <c r="AJ476" s="42" t="e">
        <v>#VALUE!</v>
      </c>
      <c r="AK476" s="42" t="e">
        <v>#VALUE!</v>
      </c>
      <c r="AL476" s="42" t="e">
        <v>#VALUE!</v>
      </c>
      <c r="AM476" s="42" t="e">
        <v>#VALUE!</v>
      </c>
      <c r="AN476" s="42" t="e">
        <v>#VALUE!</v>
      </c>
      <c r="AP476" s="51" t="e">
        <f t="shared" si="35"/>
        <v>#VALUE!</v>
      </c>
      <c r="AQ476" s="42" t="e">
        <v>#VALUE!</v>
      </c>
      <c r="AR476" s="42" t="e">
        <v>#VALUE!</v>
      </c>
      <c r="AS476" s="42" t="e">
        <v>#VALUE!</v>
      </c>
      <c r="AT476" s="42" t="e">
        <v>#VALUE!</v>
      </c>
      <c r="AU476" s="42" t="e">
        <v>#VALUE!</v>
      </c>
      <c r="AV476" s="50" t="e">
        <v>#VALUE!</v>
      </c>
      <c r="AW476" s="42" t="e">
        <v>#VALUE!</v>
      </c>
      <c r="AX476" s="42" t="e">
        <v>#VALUE!</v>
      </c>
      <c r="AY476" s="42" t="e">
        <v>#VALUE!</v>
      </c>
      <c r="AZ476" s="42" t="e">
        <v>#VALUE!</v>
      </c>
      <c r="BA476" s="42" t="e">
        <v>#VALUE!</v>
      </c>
      <c r="BB476" s="42" t="e">
        <v>#VALUE!</v>
      </c>
      <c r="BC476" s="42" t="e">
        <v>#VALUE!</v>
      </c>
      <c r="BD476" s="42" t="e">
        <v>#VALUE!</v>
      </c>
      <c r="BE476" s="42" t="e">
        <v>#VALUE!</v>
      </c>
    </row>
    <row r="477" spans="1:57" ht="13.5" customHeight="1" x14ac:dyDescent="0.3">
      <c r="A477" s="94" t="s">
        <v>146</v>
      </c>
      <c r="B477" s="500" t="s">
        <v>466</v>
      </c>
      <c r="C477" s="95">
        <v>7</v>
      </c>
      <c r="D477" s="427" t="s">
        <v>490</v>
      </c>
      <c r="E477" s="38" t="s">
        <v>85</v>
      </c>
      <c r="F477" s="39" t="e">
        <f t="shared" si="36"/>
        <v>#REF!</v>
      </c>
      <c r="H477" s="37" t="e">
        <v>#REF!</v>
      </c>
      <c r="I477" s="37" t="e">
        <v>#REF!</v>
      </c>
      <c r="J477" s="37" t="e">
        <v>#REF!</v>
      </c>
      <c r="K477" s="37" t="e">
        <v>#REF!</v>
      </c>
      <c r="L477" s="37" t="e">
        <v>#REF!</v>
      </c>
      <c r="M477" s="37" t="e">
        <v>#REF!</v>
      </c>
      <c r="N477" s="37" t="e">
        <v>#REF!</v>
      </c>
      <c r="O477" s="37" t="e">
        <v>#REF!</v>
      </c>
      <c r="P477" s="37" t="e">
        <v>#REF!</v>
      </c>
      <c r="Q477" s="37" t="e">
        <v>#REF!</v>
      </c>
      <c r="R477" s="37" t="e">
        <v>#REF!</v>
      </c>
      <c r="S477" s="37" t="e">
        <v>#REF!</v>
      </c>
      <c r="T477" s="37" t="e">
        <v>#REF!</v>
      </c>
      <c r="U477" s="37" t="e">
        <v>#REF!</v>
      </c>
      <c r="V477" s="37" t="e">
        <v>#REF!</v>
      </c>
      <c r="Y477" s="42" t="e">
        <f t="shared" si="34"/>
        <v>#VALUE!</v>
      </c>
      <c r="Z477" s="42" t="e">
        <v>#VALUE!</v>
      </c>
      <c r="AA477" s="42" t="e">
        <v>#VALUE!</v>
      </c>
      <c r="AB477" s="42" t="e">
        <v>#VALUE!</v>
      </c>
      <c r="AC477" s="42" t="e">
        <v>#VALUE!</v>
      </c>
      <c r="AD477" s="42" t="e">
        <v>#VALUE!</v>
      </c>
      <c r="AE477" s="50" t="e">
        <v>#VALUE!</v>
      </c>
      <c r="AF477" s="42" t="e">
        <v>#VALUE!</v>
      </c>
      <c r="AG477" s="42" t="e">
        <v>#VALUE!</v>
      </c>
      <c r="AH477" s="42" t="e">
        <v>#VALUE!</v>
      </c>
      <c r="AI477" s="42" t="e">
        <v>#VALUE!</v>
      </c>
      <c r="AJ477" s="42" t="e">
        <v>#VALUE!</v>
      </c>
      <c r="AK477" s="42" t="e">
        <v>#VALUE!</v>
      </c>
      <c r="AL477" s="42" t="e">
        <v>#VALUE!</v>
      </c>
      <c r="AM477" s="42" t="e">
        <v>#VALUE!</v>
      </c>
      <c r="AN477" s="42" t="e">
        <v>#VALUE!</v>
      </c>
      <c r="AP477" s="51" t="e">
        <f t="shared" si="35"/>
        <v>#VALUE!</v>
      </c>
      <c r="AQ477" s="42" t="e">
        <v>#VALUE!</v>
      </c>
      <c r="AR477" s="42" t="e">
        <v>#VALUE!</v>
      </c>
      <c r="AS477" s="42" t="e">
        <v>#VALUE!</v>
      </c>
      <c r="AT477" s="42" t="e">
        <v>#VALUE!</v>
      </c>
      <c r="AU477" s="42" t="e">
        <v>#VALUE!</v>
      </c>
      <c r="AV477" s="50" t="e">
        <v>#VALUE!</v>
      </c>
      <c r="AW477" s="42" t="e">
        <v>#VALUE!</v>
      </c>
      <c r="AX477" s="42" t="e">
        <v>#VALUE!</v>
      </c>
      <c r="AY477" s="42" t="e">
        <v>#VALUE!</v>
      </c>
      <c r="AZ477" s="42" t="e">
        <v>#VALUE!</v>
      </c>
      <c r="BA477" s="42" t="e">
        <v>#VALUE!</v>
      </c>
      <c r="BB477" s="42" t="e">
        <v>#VALUE!</v>
      </c>
      <c r="BC477" s="42" t="e">
        <v>#VALUE!</v>
      </c>
      <c r="BD477" s="42" t="e">
        <v>#VALUE!</v>
      </c>
      <c r="BE477" s="42" t="e">
        <v>#VALUE!</v>
      </c>
    </row>
    <row r="478" spans="1:57" ht="13.5" customHeight="1" x14ac:dyDescent="0.3">
      <c r="A478" s="94" t="s">
        <v>146</v>
      </c>
      <c r="B478" s="500" t="s">
        <v>466</v>
      </c>
      <c r="C478" s="95">
        <v>8</v>
      </c>
      <c r="D478" s="427" t="s">
        <v>491</v>
      </c>
      <c r="E478" s="38" t="s">
        <v>85</v>
      </c>
      <c r="F478" s="39" t="e">
        <f t="shared" si="36"/>
        <v>#REF!</v>
      </c>
      <c r="H478" s="37" t="e">
        <v>#REF!</v>
      </c>
      <c r="I478" s="37" t="e">
        <v>#REF!</v>
      </c>
      <c r="J478" s="37" t="e">
        <v>#REF!</v>
      </c>
      <c r="K478" s="37" t="e">
        <v>#REF!</v>
      </c>
      <c r="L478" s="37" t="e">
        <v>#REF!</v>
      </c>
      <c r="M478" s="37" t="e">
        <v>#REF!</v>
      </c>
      <c r="N478" s="37" t="e">
        <v>#REF!</v>
      </c>
      <c r="O478" s="37" t="e">
        <v>#REF!</v>
      </c>
      <c r="P478" s="37" t="e">
        <v>#REF!</v>
      </c>
      <c r="Q478" s="37" t="e">
        <v>#REF!</v>
      </c>
      <c r="R478" s="37" t="e">
        <v>#REF!</v>
      </c>
      <c r="S478" s="37" t="e">
        <v>#REF!</v>
      </c>
      <c r="T478" s="37" t="e">
        <v>#REF!</v>
      </c>
      <c r="U478" s="37" t="e">
        <v>#REF!</v>
      </c>
      <c r="V478" s="37" t="e">
        <v>#REF!</v>
      </c>
      <c r="Y478" s="42" t="e">
        <f t="shared" si="34"/>
        <v>#VALUE!</v>
      </c>
      <c r="Z478" s="42" t="e">
        <v>#VALUE!</v>
      </c>
      <c r="AA478" s="42" t="e">
        <v>#VALUE!</v>
      </c>
      <c r="AB478" s="42" t="e">
        <v>#VALUE!</v>
      </c>
      <c r="AC478" s="42" t="e">
        <v>#VALUE!</v>
      </c>
      <c r="AD478" s="42" t="e">
        <v>#VALUE!</v>
      </c>
      <c r="AE478" s="50" t="e">
        <v>#VALUE!</v>
      </c>
      <c r="AF478" s="42" t="e">
        <v>#VALUE!</v>
      </c>
      <c r="AG478" s="42" t="e">
        <v>#VALUE!</v>
      </c>
      <c r="AH478" s="42" t="e">
        <v>#VALUE!</v>
      </c>
      <c r="AI478" s="42" t="e">
        <v>#VALUE!</v>
      </c>
      <c r="AJ478" s="42" t="e">
        <v>#VALUE!</v>
      </c>
      <c r="AK478" s="42" t="e">
        <v>#VALUE!</v>
      </c>
      <c r="AL478" s="42" t="e">
        <v>#VALUE!</v>
      </c>
      <c r="AM478" s="42" t="e">
        <v>#VALUE!</v>
      </c>
      <c r="AN478" s="42" t="e">
        <v>#VALUE!</v>
      </c>
      <c r="AP478" s="51" t="e">
        <f t="shared" si="35"/>
        <v>#VALUE!</v>
      </c>
      <c r="AQ478" s="42" t="e">
        <v>#VALUE!</v>
      </c>
      <c r="AR478" s="42" t="e">
        <v>#VALUE!</v>
      </c>
      <c r="AS478" s="42" t="e">
        <v>#VALUE!</v>
      </c>
      <c r="AT478" s="42" t="e">
        <v>#VALUE!</v>
      </c>
      <c r="AU478" s="42" t="e">
        <v>#VALUE!</v>
      </c>
      <c r="AV478" s="50" t="e">
        <v>#VALUE!</v>
      </c>
      <c r="AW478" s="42" t="e">
        <v>#VALUE!</v>
      </c>
      <c r="AX478" s="42" t="e">
        <v>#VALUE!</v>
      </c>
      <c r="AY478" s="42" t="e">
        <v>#VALUE!</v>
      </c>
      <c r="AZ478" s="42" t="e">
        <v>#VALUE!</v>
      </c>
      <c r="BA478" s="42" t="e">
        <v>#VALUE!</v>
      </c>
      <c r="BB478" s="42" t="e">
        <v>#VALUE!</v>
      </c>
      <c r="BC478" s="42" t="e">
        <v>#VALUE!</v>
      </c>
      <c r="BD478" s="42" t="e">
        <v>#VALUE!</v>
      </c>
      <c r="BE478" s="42" t="e">
        <v>#VALUE!</v>
      </c>
    </row>
    <row r="479" spans="1:57" ht="13.5" customHeight="1" x14ac:dyDescent="0.3">
      <c r="A479" s="94" t="s">
        <v>146</v>
      </c>
      <c r="B479" s="500" t="s">
        <v>466</v>
      </c>
      <c r="C479" s="95">
        <v>9</v>
      </c>
      <c r="D479" s="427" t="s">
        <v>492</v>
      </c>
      <c r="E479" s="38" t="s">
        <v>85</v>
      </c>
      <c r="F479" s="39" t="e">
        <f t="shared" si="36"/>
        <v>#REF!</v>
      </c>
      <c r="H479" s="37" t="e">
        <v>#REF!</v>
      </c>
      <c r="I479" s="37" t="e">
        <v>#REF!</v>
      </c>
      <c r="J479" s="37" t="e">
        <v>#REF!</v>
      </c>
      <c r="K479" s="37" t="e">
        <v>#REF!</v>
      </c>
      <c r="L479" s="37" t="e">
        <v>#REF!</v>
      </c>
      <c r="M479" s="37" t="e">
        <v>#REF!</v>
      </c>
      <c r="N479" s="37" t="e">
        <v>#REF!</v>
      </c>
      <c r="O479" s="37" t="e">
        <v>#REF!</v>
      </c>
      <c r="P479" s="37" t="e">
        <v>#REF!</v>
      </c>
      <c r="Q479" s="37" t="e">
        <v>#REF!</v>
      </c>
      <c r="R479" s="37" t="e">
        <v>#REF!</v>
      </c>
      <c r="S479" s="37" t="e">
        <v>#REF!</v>
      </c>
      <c r="T479" s="37" t="e">
        <v>#REF!</v>
      </c>
      <c r="U479" s="37" t="e">
        <v>#REF!</v>
      </c>
      <c r="V479" s="37" t="e">
        <v>#REF!</v>
      </c>
      <c r="Y479" s="42" t="e">
        <f t="shared" si="34"/>
        <v>#VALUE!</v>
      </c>
      <c r="Z479" s="42" t="e">
        <v>#VALUE!</v>
      </c>
      <c r="AA479" s="42" t="e">
        <v>#VALUE!</v>
      </c>
      <c r="AB479" s="42" t="e">
        <v>#VALUE!</v>
      </c>
      <c r="AC479" s="42" t="e">
        <v>#VALUE!</v>
      </c>
      <c r="AD479" s="42" t="e">
        <v>#VALUE!</v>
      </c>
      <c r="AE479" s="50" t="e">
        <v>#VALUE!</v>
      </c>
      <c r="AF479" s="42" t="e">
        <v>#VALUE!</v>
      </c>
      <c r="AG479" s="42" t="e">
        <v>#VALUE!</v>
      </c>
      <c r="AH479" s="42" t="e">
        <v>#VALUE!</v>
      </c>
      <c r="AI479" s="42" t="e">
        <v>#VALUE!</v>
      </c>
      <c r="AJ479" s="42" t="e">
        <v>#VALUE!</v>
      </c>
      <c r="AK479" s="42" t="e">
        <v>#VALUE!</v>
      </c>
      <c r="AL479" s="42" t="e">
        <v>#VALUE!</v>
      </c>
      <c r="AM479" s="42" t="e">
        <v>#VALUE!</v>
      </c>
      <c r="AN479" s="42" t="e">
        <v>#VALUE!</v>
      </c>
      <c r="AP479" s="51" t="e">
        <f t="shared" si="35"/>
        <v>#VALUE!</v>
      </c>
      <c r="AQ479" s="42" t="e">
        <v>#VALUE!</v>
      </c>
      <c r="AR479" s="42" t="e">
        <v>#VALUE!</v>
      </c>
      <c r="AS479" s="42" t="e">
        <v>#VALUE!</v>
      </c>
      <c r="AT479" s="42" t="e">
        <v>#VALUE!</v>
      </c>
      <c r="AU479" s="42" t="e">
        <v>#VALUE!</v>
      </c>
      <c r="AV479" s="50" t="e">
        <v>#VALUE!</v>
      </c>
      <c r="AW479" s="42" t="e">
        <v>#VALUE!</v>
      </c>
      <c r="AX479" s="42" t="e">
        <v>#VALUE!</v>
      </c>
      <c r="AY479" s="42" t="e">
        <v>#VALUE!</v>
      </c>
      <c r="AZ479" s="42" t="e">
        <v>#VALUE!</v>
      </c>
      <c r="BA479" s="42" t="e">
        <v>#VALUE!</v>
      </c>
      <c r="BB479" s="42" t="e">
        <v>#VALUE!</v>
      </c>
      <c r="BC479" s="42" t="e">
        <v>#VALUE!</v>
      </c>
      <c r="BD479" s="42" t="e">
        <v>#VALUE!</v>
      </c>
      <c r="BE479" s="42" t="e">
        <v>#VALUE!</v>
      </c>
    </row>
    <row r="480" spans="1:57" ht="13.5" customHeight="1" x14ac:dyDescent="0.3">
      <c r="A480" s="94" t="s">
        <v>146</v>
      </c>
      <c r="B480" s="500" t="s">
        <v>466</v>
      </c>
      <c r="C480" s="95">
        <v>10</v>
      </c>
      <c r="D480" s="427" t="s">
        <v>493</v>
      </c>
      <c r="E480" s="38" t="s">
        <v>85</v>
      </c>
      <c r="F480" s="39" t="e">
        <f t="shared" si="36"/>
        <v>#REF!</v>
      </c>
      <c r="H480" s="37" t="e">
        <v>#REF!</v>
      </c>
      <c r="I480" s="37" t="e">
        <v>#REF!</v>
      </c>
      <c r="J480" s="37" t="e">
        <v>#REF!</v>
      </c>
      <c r="K480" s="37" t="e">
        <v>#REF!</v>
      </c>
      <c r="L480" s="37" t="e">
        <v>#REF!</v>
      </c>
      <c r="M480" s="37" t="e">
        <v>#REF!</v>
      </c>
      <c r="N480" s="37" t="e">
        <v>#REF!</v>
      </c>
      <c r="O480" s="37" t="e">
        <v>#REF!</v>
      </c>
      <c r="P480" s="37" t="e">
        <v>#REF!</v>
      </c>
      <c r="Q480" s="37" t="e">
        <v>#REF!</v>
      </c>
      <c r="R480" s="37" t="e">
        <v>#REF!</v>
      </c>
      <c r="S480" s="37" t="e">
        <v>#REF!</v>
      </c>
      <c r="T480" s="37" t="e">
        <v>#REF!</v>
      </c>
      <c r="U480" s="37" t="e">
        <v>#REF!</v>
      </c>
      <c r="V480" s="37" t="e">
        <v>#REF!</v>
      </c>
      <c r="Y480" s="42" t="e">
        <f t="shared" si="34"/>
        <v>#VALUE!</v>
      </c>
      <c r="Z480" s="42" t="e">
        <v>#VALUE!</v>
      </c>
      <c r="AA480" s="42" t="e">
        <v>#VALUE!</v>
      </c>
      <c r="AB480" s="42" t="e">
        <v>#VALUE!</v>
      </c>
      <c r="AC480" s="42" t="e">
        <v>#VALUE!</v>
      </c>
      <c r="AD480" s="42" t="e">
        <v>#VALUE!</v>
      </c>
      <c r="AE480" s="50" t="e">
        <v>#VALUE!</v>
      </c>
      <c r="AF480" s="42" t="e">
        <v>#VALUE!</v>
      </c>
      <c r="AG480" s="42" t="e">
        <v>#VALUE!</v>
      </c>
      <c r="AH480" s="42" t="e">
        <v>#VALUE!</v>
      </c>
      <c r="AI480" s="42" t="e">
        <v>#VALUE!</v>
      </c>
      <c r="AJ480" s="42" t="e">
        <v>#VALUE!</v>
      </c>
      <c r="AK480" s="42" t="e">
        <v>#VALUE!</v>
      </c>
      <c r="AL480" s="42" t="e">
        <v>#VALUE!</v>
      </c>
      <c r="AM480" s="42" t="e">
        <v>#VALUE!</v>
      </c>
      <c r="AN480" s="42" t="e">
        <v>#VALUE!</v>
      </c>
      <c r="AP480" s="51" t="e">
        <f t="shared" si="35"/>
        <v>#VALUE!</v>
      </c>
      <c r="AQ480" s="42" t="e">
        <v>#VALUE!</v>
      </c>
      <c r="AR480" s="42" t="e">
        <v>#VALUE!</v>
      </c>
      <c r="AS480" s="42" t="e">
        <v>#VALUE!</v>
      </c>
      <c r="AT480" s="42" t="e">
        <v>#VALUE!</v>
      </c>
      <c r="AU480" s="42" t="e">
        <v>#VALUE!</v>
      </c>
      <c r="AV480" s="50" t="e">
        <v>#VALUE!</v>
      </c>
      <c r="AW480" s="42" t="e">
        <v>#VALUE!</v>
      </c>
      <c r="AX480" s="42" t="e">
        <v>#VALUE!</v>
      </c>
      <c r="AY480" s="42" t="e">
        <v>#VALUE!</v>
      </c>
      <c r="AZ480" s="42" t="e">
        <v>#VALUE!</v>
      </c>
      <c r="BA480" s="42" t="e">
        <v>#VALUE!</v>
      </c>
      <c r="BB480" s="42" t="e">
        <v>#VALUE!</v>
      </c>
      <c r="BC480" s="42" t="e">
        <v>#VALUE!</v>
      </c>
      <c r="BD480" s="42" t="e">
        <v>#VALUE!</v>
      </c>
      <c r="BE480" s="42" t="e">
        <v>#VALUE!</v>
      </c>
    </row>
    <row r="481" spans="1:57" ht="13.5" customHeight="1" x14ac:dyDescent="0.3">
      <c r="A481" s="94" t="s">
        <v>146</v>
      </c>
      <c r="B481" s="500" t="s">
        <v>466</v>
      </c>
      <c r="C481" s="95">
        <v>11</v>
      </c>
      <c r="D481" s="427"/>
      <c r="E481" s="38" t="s">
        <v>85</v>
      </c>
      <c r="F481" s="39" t="e">
        <f t="shared" si="36"/>
        <v>#REF!</v>
      </c>
      <c r="H481" s="37" t="e">
        <v>#REF!</v>
      </c>
      <c r="I481" s="37" t="e">
        <v>#REF!</v>
      </c>
      <c r="J481" s="37" t="e">
        <v>#REF!</v>
      </c>
      <c r="K481" s="37" t="e">
        <v>#REF!</v>
      </c>
      <c r="L481" s="37" t="e">
        <v>#REF!</v>
      </c>
      <c r="M481" s="37" t="e">
        <v>#REF!</v>
      </c>
      <c r="N481" s="37" t="e">
        <v>#REF!</v>
      </c>
      <c r="O481" s="37" t="e">
        <v>#REF!</v>
      </c>
      <c r="P481" s="37" t="e">
        <v>#REF!</v>
      </c>
      <c r="Q481" s="37" t="e">
        <v>#REF!</v>
      </c>
      <c r="R481" s="37" t="e">
        <v>#REF!</v>
      </c>
      <c r="S481" s="37" t="e">
        <v>#REF!</v>
      </c>
      <c r="T481" s="37" t="e">
        <v>#REF!</v>
      </c>
      <c r="U481" s="37" t="e">
        <v>#REF!</v>
      </c>
      <c r="V481" s="37" t="e">
        <v>#REF!</v>
      </c>
      <c r="Y481" s="42" t="e">
        <f t="shared" si="34"/>
        <v>#VALUE!</v>
      </c>
      <c r="Z481" s="42" t="e">
        <v>#VALUE!</v>
      </c>
      <c r="AA481" s="42" t="e">
        <v>#VALUE!</v>
      </c>
      <c r="AB481" s="42" t="e">
        <v>#VALUE!</v>
      </c>
      <c r="AC481" s="42" t="e">
        <v>#VALUE!</v>
      </c>
      <c r="AD481" s="42" t="e">
        <v>#VALUE!</v>
      </c>
      <c r="AE481" s="50" t="e">
        <v>#VALUE!</v>
      </c>
      <c r="AF481" s="42" t="e">
        <v>#VALUE!</v>
      </c>
      <c r="AG481" s="42" t="e">
        <v>#VALUE!</v>
      </c>
      <c r="AH481" s="42" t="e">
        <v>#VALUE!</v>
      </c>
      <c r="AI481" s="42" t="e">
        <v>#VALUE!</v>
      </c>
      <c r="AJ481" s="42" t="e">
        <v>#VALUE!</v>
      </c>
      <c r="AK481" s="42" t="e">
        <v>#VALUE!</v>
      </c>
      <c r="AL481" s="42" t="e">
        <v>#VALUE!</v>
      </c>
      <c r="AM481" s="42" t="e">
        <v>#VALUE!</v>
      </c>
      <c r="AN481" s="42" t="e">
        <v>#VALUE!</v>
      </c>
      <c r="AP481" s="51" t="e">
        <f t="shared" si="35"/>
        <v>#VALUE!</v>
      </c>
      <c r="AQ481" s="42" t="e">
        <v>#VALUE!</v>
      </c>
      <c r="AR481" s="42" t="e">
        <v>#VALUE!</v>
      </c>
      <c r="AS481" s="42" t="e">
        <v>#VALUE!</v>
      </c>
      <c r="AT481" s="42" t="e">
        <v>#VALUE!</v>
      </c>
      <c r="AU481" s="42" t="e">
        <v>#VALUE!</v>
      </c>
      <c r="AV481" s="50" t="e">
        <v>#VALUE!</v>
      </c>
      <c r="AW481" s="42" t="e">
        <v>#VALUE!</v>
      </c>
      <c r="AX481" s="42" t="e">
        <v>#VALUE!</v>
      </c>
      <c r="AY481" s="42" t="e">
        <v>#VALUE!</v>
      </c>
      <c r="AZ481" s="42" t="e">
        <v>#VALUE!</v>
      </c>
      <c r="BA481" s="42" t="e">
        <v>#VALUE!</v>
      </c>
      <c r="BB481" s="42" t="e">
        <v>#VALUE!</v>
      </c>
      <c r="BC481" s="42" t="e">
        <v>#VALUE!</v>
      </c>
      <c r="BD481" s="42" t="e">
        <v>#VALUE!</v>
      </c>
      <c r="BE481" s="42" t="e">
        <v>#VALUE!</v>
      </c>
    </row>
    <row r="482" spans="1:57" ht="13.5" customHeight="1" x14ac:dyDescent="0.3">
      <c r="A482" s="94" t="s">
        <v>146</v>
      </c>
      <c r="B482" s="500" t="s">
        <v>466</v>
      </c>
      <c r="C482" s="95">
        <v>12</v>
      </c>
      <c r="D482" s="180"/>
      <c r="E482" s="38" t="s">
        <v>85</v>
      </c>
      <c r="F482" s="39" t="e">
        <f t="shared" si="36"/>
        <v>#REF!</v>
      </c>
      <c r="H482" s="37" t="e">
        <v>#REF!</v>
      </c>
      <c r="I482" s="37" t="e">
        <v>#REF!</v>
      </c>
      <c r="J482" s="37" t="e">
        <v>#REF!</v>
      </c>
      <c r="K482" s="37" t="e">
        <v>#REF!</v>
      </c>
      <c r="L482" s="37" t="e">
        <v>#REF!</v>
      </c>
      <c r="M482" s="37" t="e">
        <v>#REF!</v>
      </c>
      <c r="N482" s="37" t="e">
        <v>#REF!</v>
      </c>
      <c r="O482" s="37" t="e">
        <v>#REF!</v>
      </c>
      <c r="P482" s="37" t="e">
        <v>#REF!</v>
      </c>
      <c r="Q482" s="37" t="e">
        <v>#REF!</v>
      </c>
      <c r="R482" s="37" t="e">
        <v>#REF!</v>
      </c>
      <c r="S482" s="37" t="e">
        <v>#REF!</v>
      </c>
      <c r="T482" s="37" t="e">
        <v>#REF!</v>
      </c>
      <c r="U482" s="37" t="e">
        <v>#REF!</v>
      </c>
      <c r="V482" s="37" t="e">
        <v>#REF!</v>
      </c>
      <c r="Y482" s="42" t="e">
        <f t="shared" si="34"/>
        <v>#VALUE!</v>
      </c>
      <c r="Z482" s="42" t="e">
        <v>#VALUE!</v>
      </c>
      <c r="AA482" s="42" t="e">
        <v>#VALUE!</v>
      </c>
      <c r="AB482" s="42" t="e">
        <v>#VALUE!</v>
      </c>
      <c r="AC482" s="42" t="e">
        <v>#VALUE!</v>
      </c>
      <c r="AD482" s="42" t="e">
        <v>#VALUE!</v>
      </c>
      <c r="AE482" s="50" t="e">
        <v>#VALUE!</v>
      </c>
      <c r="AF482" s="42" t="e">
        <v>#VALUE!</v>
      </c>
      <c r="AG482" s="42" t="e">
        <v>#VALUE!</v>
      </c>
      <c r="AH482" s="42" t="e">
        <v>#VALUE!</v>
      </c>
      <c r="AI482" s="42" t="e">
        <v>#VALUE!</v>
      </c>
      <c r="AJ482" s="42" t="e">
        <v>#VALUE!</v>
      </c>
      <c r="AK482" s="42" t="e">
        <v>#VALUE!</v>
      </c>
      <c r="AL482" s="42" t="e">
        <v>#VALUE!</v>
      </c>
      <c r="AM482" s="42" t="e">
        <v>#VALUE!</v>
      </c>
      <c r="AN482" s="42" t="e">
        <v>#VALUE!</v>
      </c>
      <c r="AP482" s="51" t="e">
        <f t="shared" si="35"/>
        <v>#VALUE!</v>
      </c>
      <c r="AQ482" s="42" t="e">
        <v>#VALUE!</v>
      </c>
      <c r="AR482" s="42" t="e">
        <v>#VALUE!</v>
      </c>
      <c r="AS482" s="42" t="e">
        <v>#VALUE!</v>
      </c>
      <c r="AT482" s="42" t="e">
        <v>#VALUE!</v>
      </c>
      <c r="AU482" s="42" t="e">
        <v>#VALUE!</v>
      </c>
      <c r="AV482" s="50" t="e">
        <v>#VALUE!</v>
      </c>
      <c r="AW482" s="42" t="e">
        <v>#VALUE!</v>
      </c>
      <c r="AX482" s="42" t="e">
        <v>#VALUE!</v>
      </c>
      <c r="AY482" s="42" t="e">
        <v>#VALUE!</v>
      </c>
      <c r="AZ482" s="42" t="e">
        <v>#VALUE!</v>
      </c>
      <c r="BA482" s="42" t="e">
        <v>#VALUE!</v>
      </c>
      <c r="BB482" s="42" t="e">
        <v>#VALUE!</v>
      </c>
      <c r="BC482" s="42" t="e">
        <v>#VALUE!</v>
      </c>
      <c r="BD482" s="42" t="e">
        <v>#VALUE!</v>
      </c>
      <c r="BE482" s="42" t="e">
        <v>#VALUE!</v>
      </c>
    </row>
    <row r="483" spans="1:57" ht="13.5" customHeight="1" x14ac:dyDescent="0.3">
      <c r="A483" s="94" t="s">
        <v>146</v>
      </c>
      <c r="B483" s="500" t="s">
        <v>466</v>
      </c>
      <c r="C483" s="95">
        <v>13</v>
      </c>
      <c r="D483" s="180"/>
      <c r="E483" s="38" t="s">
        <v>85</v>
      </c>
      <c r="F483" s="39" t="e">
        <f t="shared" si="36"/>
        <v>#REF!</v>
      </c>
      <c r="H483" s="37" t="e">
        <v>#REF!</v>
      </c>
      <c r="I483" s="37" t="e">
        <v>#REF!</v>
      </c>
      <c r="J483" s="37" t="e">
        <v>#REF!</v>
      </c>
      <c r="K483" s="37" t="e">
        <v>#REF!</v>
      </c>
      <c r="L483" s="37" t="e">
        <v>#REF!</v>
      </c>
      <c r="M483" s="37" t="e">
        <v>#REF!</v>
      </c>
      <c r="N483" s="37" t="e">
        <v>#REF!</v>
      </c>
      <c r="O483" s="37" t="e">
        <v>#REF!</v>
      </c>
      <c r="P483" s="37" t="e">
        <v>#REF!</v>
      </c>
      <c r="Q483" s="37" t="e">
        <v>#REF!</v>
      </c>
      <c r="R483" s="37" t="e">
        <v>#REF!</v>
      </c>
      <c r="S483" s="37" t="e">
        <v>#REF!</v>
      </c>
      <c r="T483" s="37" t="e">
        <v>#REF!</v>
      </c>
      <c r="U483" s="37" t="e">
        <v>#REF!</v>
      </c>
      <c r="V483" s="37" t="e">
        <v>#REF!</v>
      </c>
      <c r="Y483" s="42" t="e">
        <f t="shared" si="34"/>
        <v>#VALUE!</v>
      </c>
      <c r="Z483" s="42" t="e">
        <v>#VALUE!</v>
      </c>
      <c r="AA483" s="42" t="e">
        <v>#VALUE!</v>
      </c>
      <c r="AB483" s="42" t="e">
        <v>#VALUE!</v>
      </c>
      <c r="AC483" s="42" t="e">
        <v>#VALUE!</v>
      </c>
      <c r="AD483" s="42" t="e">
        <v>#VALUE!</v>
      </c>
      <c r="AE483" s="50" t="e">
        <v>#VALUE!</v>
      </c>
      <c r="AF483" s="42" t="e">
        <v>#VALUE!</v>
      </c>
      <c r="AG483" s="42" t="e">
        <v>#VALUE!</v>
      </c>
      <c r="AH483" s="42" t="e">
        <v>#VALUE!</v>
      </c>
      <c r="AI483" s="42" t="e">
        <v>#VALUE!</v>
      </c>
      <c r="AJ483" s="42" t="e">
        <v>#VALUE!</v>
      </c>
      <c r="AK483" s="42" t="e">
        <v>#VALUE!</v>
      </c>
      <c r="AL483" s="42" t="e">
        <v>#VALUE!</v>
      </c>
      <c r="AM483" s="42" t="e">
        <v>#VALUE!</v>
      </c>
      <c r="AN483" s="42" t="e">
        <v>#VALUE!</v>
      </c>
      <c r="AP483" s="51" t="e">
        <f t="shared" si="35"/>
        <v>#VALUE!</v>
      </c>
      <c r="AQ483" s="42" t="e">
        <v>#VALUE!</v>
      </c>
      <c r="AR483" s="42" t="e">
        <v>#VALUE!</v>
      </c>
      <c r="AS483" s="42" t="e">
        <v>#VALUE!</v>
      </c>
      <c r="AT483" s="42" t="e">
        <v>#VALUE!</v>
      </c>
      <c r="AU483" s="42" t="e">
        <v>#VALUE!</v>
      </c>
      <c r="AV483" s="50" t="e">
        <v>#VALUE!</v>
      </c>
      <c r="AW483" s="42" t="e">
        <v>#VALUE!</v>
      </c>
      <c r="AX483" s="42" t="e">
        <v>#VALUE!</v>
      </c>
      <c r="AY483" s="42" t="e">
        <v>#VALUE!</v>
      </c>
      <c r="AZ483" s="42" t="e">
        <v>#VALUE!</v>
      </c>
      <c r="BA483" s="42" t="e">
        <v>#VALUE!</v>
      </c>
      <c r="BB483" s="42" t="e">
        <v>#VALUE!</v>
      </c>
      <c r="BC483" s="42" t="e">
        <v>#VALUE!</v>
      </c>
      <c r="BD483" s="42" t="e">
        <v>#VALUE!</v>
      </c>
      <c r="BE483" s="42" t="e">
        <v>#VALUE!</v>
      </c>
    </row>
    <row r="484" spans="1:57" ht="13.5" customHeight="1" x14ac:dyDescent="0.3">
      <c r="A484" s="94" t="s">
        <v>146</v>
      </c>
      <c r="B484" s="500" t="s">
        <v>466</v>
      </c>
      <c r="C484" s="95">
        <v>14</v>
      </c>
      <c r="D484" s="159" t="s">
        <v>87</v>
      </c>
      <c r="E484" s="38" t="s">
        <v>85</v>
      </c>
      <c r="F484" s="39" t="e">
        <f t="shared" si="36"/>
        <v>#REF!</v>
      </c>
      <c r="H484" s="37" t="e">
        <v>#REF!</v>
      </c>
      <c r="I484" s="37" t="e">
        <v>#REF!</v>
      </c>
      <c r="J484" s="37" t="e">
        <v>#REF!</v>
      </c>
      <c r="K484" s="37" t="e">
        <v>#REF!</v>
      </c>
      <c r="L484" s="37" t="e">
        <v>#REF!</v>
      </c>
      <c r="M484" s="37" t="e">
        <v>#REF!</v>
      </c>
      <c r="N484" s="37" t="e">
        <v>#REF!</v>
      </c>
      <c r="O484" s="37" t="e">
        <v>#REF!</v>
      </c>
      <c r="P484" s="37" t="e">
        <v>#REF!</v>
      </c>
      <c r="Q484" s="37" t="e">
        <v>#REF!</v>
      </c>
      <c r="R484" s="37" t="e">
        <v>#REF!</v>
      </c>
      <c r="S484" s="37" t="e">
        <v>#REF!</v>
      </c>
      <c r="T484" s="37" t="e">
        <v>#REF!</v>
      </c>
      <c r="U484" s="37" t="e">
        <v>#REF!</v>
      </c>
      <c r="V484" s="37" t="e">
        <v>#REF!</v>
      </c>
      <c r="Y484" s="42" t="e">
        <f t="shared" si="34"/>
        <v>#VALUE!</v>
      </c>
      <c r="Z484" s="42" t="e">
        <v>#VALUE!</v>
      </c>
      <c r="AA484" s="42" t="e">
        <v>#VALUE!</v>
      </c>
      <c r="AB484" s="42" t="e">
        <v>#VALUE!</v>
      </c>
      <c r="AC484" s="42" t="e">
        <v>#VALUE!</v>
      </c>
      <c r="AD484" s="42" t="e">
        <v>#VALUE!</v>
      </c>
      <c r="AE484" s="50" t="e">
        <v>#VALUE!</v>
      </c>
      <c r="AF484" s="42" t="e">
        <v>#VALUE!</v>
      </c>
      <c r="AG484" s="42" t="e">
        <v>#VALUE!</v>
      </c>
      <c r="AH484" s="42" t="e">
        <v>#VALUE!</v>
      </c>
      <c r="AI484" s="42" t="e">
        <v>#VALUE!</v>
      </c>
      <c r="AJ484" s="42" t="e">
        <v>#VALUE!</v>
      </c>
      <c r="AK484" s="42" t="e">
        <v>#VALUE!</v>
      </c>
      <c r="AL484" s="42" t="e">
        <v>#VALUE!</v>
      </c>
      <c r="AM484" s="42" t="e">
        <v>#VALUE!</v>
      </c>
      <c r="AN484" s="42" t="e">
        <v>#VALUE!</v>
      </c>
      <c r="AP484" s="51" t="e">
        <f t="shared" si="35"/>
        <v>#VALUE!</v>
      </c>
      <c r="AQ484" s="42" t="e">
        <v>#VALUE!</v>
      </c>
      <c r="AR484" s="42" t="e">
        <v>#VALUE!</v>
      </c>
      <c r="AS484" s="42" t="e">
        <v>#VALUE!</v>
      </c>
      <c r="AT484" s="42" t="e">
        <v>#VALUE!</v>
      </c>
      <c r="AU484" s="42" t="e">
        <v>#VALUE!</v>
      </c>
      <c r="AV484" s="50" t="e">
        <v>#VALUE!</v>
      </c>
      <c r="AW484" s="42" t="e">
        <v>#VALUE!</v>
      </c>
      <c r="AX484" s="42" t="e">
        <v>#VALUE!</v>
      </c>
      <c r="AY484" s="42" t="e">
        <v>#VALUE!</v>
      </c>
      <c r="AZ484" s="42" t="e">
        <v>#VALUE!</v>
      </c>
      <c r="BA484" s="42" t="e">
        <v>#VALUE!</v>
      </c>
      <c r="BB484" s="42" t="e">
        <v>#VALUE!</v>
      </c>
      <c r="BC484" s="42" t="e">
        <v>#VALUE!</v>
      </c>
      <c r="BD484" s="42" t="e">
        <v>#VALUE!</v>
      </c>
      <c r="BE484" s="42" t="e">
        <v>#VALUE!</v>
      </c>
    </row>
    <row r="485" spans="1:57" ht="13.5" customHeight="1" x14ac:dyDescent="0.3">
      <c r="A485" s="94"/>
      <c r="B485" s="93"/>
      <c r="C485" s="93"/>
      <c r="D485" s="159"/>
      <c r="H485" s="37" t="e">
        <v>#REF!</v>
      </c>
      <c r="I485" s="37" t="e">
        <v>#REF!</v>
      </c>
      <c r="J485" s="37" t="e">
        <v>#REF!</v>
      </c>
      <c r="K485" s="37" t="e">
        <v>#REF!</v>
      </c>
      <c r="L485" s="37" t="e">
        <v>#REF!</v>
      </c>
      <c r="M485" s="37" t="e">
        <v>#REF!</v>
      </c>
      <c r="N485" s="37" t="e">
        <v>#REF!</v>
      </c>
      <c r="O485" s="37" t="e">
        <v>#REF!</v>
      </c>
      <c r="P485" s="37" t="e">
        <v>#REF!</v>
      </c>
      <c r="Q485" s="37" t="e">
        <v>#REF!</v>
      </c>
      <c r="R485" s="37" t="e">
        <v>#REF!</v>
      </c>
      <c r="S485" s="37" t="e">
        <v>#REF!</v>
      </c>
      <c r="T485" s="37" t="e">
        <v>#REF!</v>
      </c>
      <c r="U485" s="37" t="e">
        <v>#REF!</v>
      </c>
      <c r="V485" s="37" t="e">
        <v>#REF!</v>
      </c>
      <c r="Y485" s="42" t="e">
        <f t="shared" si="34"/>
        <v>#VALUE!</v>
      </c>
      <c r="Z485" s="42" t="e">
        <v>#VALUE!</v>
      </c>
      <c r="AA485" s="42" t="e">
        <v>#VALUE!</v>
      </c>
      <c r="AB485" s="42" t="e">
        <v>#VALUE!</v>
      </c>
      <c r="AC485" s="42" t="e">
        <v>#VALUE!</v>
      </c>
      <c r="AD485" s="42" t="e">
        <v>#VALUE!</v>
      </c>
      <c r="AE485" s="50" t="e">
        <v>#VALUE!</v>
      </c>
      <c r="AF485" s="42" t="e">
        <v>#VALUE!</v>
      </c>
      <c r="AG485" s="42" t="e">
        <v>#VALUE!</v>
      </c>
      <c r="AH485" s="42" t="e">
        <v>#VALUE!</v>
      </c>
      <c r="AI485" s="42" t="e">
        <v>#VALUE!</v>
      </c>
      <c r="AJ485" s="42" t="e">
        <v>#VALUE!</v>
      </c>
      <c r="AK485" s="42" t="e">
        <v>#VALUE!</v>
      </c>
      <c r="AL485" s="42" t="e">
        <v>#VALUE!</v>
      </c>
      <c r="AM485" s="42" t="e">
        <v>#VALUE!</v>
      </c>
      <c r="AN485" s="42" t="e">
        <v>#VALUE!</v>
      </c>
      <c r="AP485" s="51" t="e">
        <f t="shared" si="35"/>
        <v>#VALUE!</v>
      </c>
      <c r="AQ485" s="42" t="e">
        <v>#VALUE!</v>
      </c>
      <c r="AR485" s="42" t="e">
        <v>#VALUE!</v>
      </c>
      <c r="AS485" s="42" t="e">
        <v>#VALUE!</v>
      </c>
      <c r="AT485" s="42" t="e">
        <v>#VALUE!</v>
      </c>
      <c r="AU485" s="42" t="e">
        <v>#VALUE!</v>
      </c>
      <c r="AV485" s="50" t="e">
        <v>#VALUE!</v>
      </c>
      <c r="AW485" s="42" t="e">
        <v>#VALUE!</v>
      </c>
      <c r="AX485" s="42" t="e">
        <v>#VALUE!</v>
      </c>
      <c r="AY485" s="42" t="e">
        <v>#VALUE!</v>
      </c>
      <c r="AZ485" s="42" t="e">
        <v>#VALUE!</v>
      </c>
      <c r="BA485" s="42" t="e">
        <v>#VALUE!</v>
      </c>
      <c r="BB485" s="42" t="e">
        <v>#VALUE!</v>
      </c>
      <c r="BC485" s="42" t="e">
        <v>#VALUE!</v>
      </c>
      <c r="BD485" s="42" t="e">
        <v>#VALUE!</v>
      </c>
      <c r="BE485" s="42" t="e">
        <v>#VALUE!</v>
      </c>
    </row>
    <row r="486" spans="1:57" ht="13.5" customHeight="1" x14ac:dyDescent="0.3">
      <c r="A486" s="98" t="s">
        <v>146</v>
      </c>
      <c r="B486" s="110"/>
      <c r="C486" s="93"/>
      <c r="D486" s="159" t="s">
        <v>87</v>
      </c>
      <c r="E486" s="38" t="s">
        <v>85</v>
      </c>
      <c r="F486" s="39" t="e">
        <f t="shared" si="36"/>
        <v>#REF!</v>
      </c>
      <c r="H486" s="37" t="e">
        <v>#REF!</v>
      </c>
      <c r="I486" s="37" t="e">
        <v>#REF!</v>
      </c>
      <c r="J486" s="37" t="e">
        <v>#REF!</v>
      </c>
      <c r="K486" s="37" t="e">
        <v>#REF!</v>
      </c>
      <c r="L486" s="37" t="e">
        <v>#REF!</v>
      </c>
      <c r="M486" s="37" t="e">
        <v>#REF!</v>
      </c>
      <c r="N486" s="37" t="e">
        <v>#REF!</v>
      </c>
      <c r="O486" s="37" t="e">
        <v>#REF!</v>
      </c>
      <c r="P486" s="37" t="e">
        <v>#REF!</v>
      </c>
      <c r="Q486" s="37" t="e">
        <v>#REF!</v>
      </c>
      <c r="R486" s="37" t="e">
        <v>#REF!</v>
      </c>
      <c r="S486" s="37" t="e">
        <v>#REF!</v>
      </c>
      <c r="T486" s="37" t="e">
        <v>#REF!</v>
      </c>
      <c r="U486" s="37" t="e">
        <v>#REF!</v>
      </c>
      <c r="V486" s="37" t="e">
        <v>#REF!</v>
      </c>
      <c r="Y486" s="42" t="e">
        <f t="shared" si="34"/>
        <v>#VALUE!</v>
      </c>
      <c r="Z486" s="42" t="e">
        <v>#VALUE!</v>
      </c>
      <c r="AA486" s="42" t="e">
        <v>#VALUE!</v>
      </c>
      <c r="AB486" s="42" t="e">
        <v>#VALUE!</v>
      </c>
      <c r="AC486" s="42" t="e">
        <v>#VALUE!</v>
      </c>
      <c r="AD486" s="42" t="e">
        <v>#VALUE!</v>
      </c>
      <c r="AE486" s="50" t="e">
        <v>#VALUE!</v>
      </c>
      <c r="AF486" s="42" t="e">
        <v>#VALUE!</v>
      </c>
      <c r="AG486" s="42" t="e">
        <v>#VALUE!</v>
      </c>
      <c r="AH486" s="42" t="e">
        <v>#VALUE!</v>
      </c>
      <c r="AI486" s="42" t="e">
        <v>#VALUE!</v>
      </c>
      <c r="AJ486" s="42" t="e">
        <v>#VALUE!</v>
      </c>
      <c r="AK486" s="42" t="e">
        <v>#VALUE!</v>
      </c>
      <c r="AL486" s="42" t="e">
        <v>#VALUE!</v>
      </c>
      <c r="AM486" s="42" t="e">
        <v>#VALUE!</v>
      </c>
      <c r="AN486" s="42" t="e">
        <v>#VALUE!</v>
      </c>
      <c r="AP486" s="51" t="e">
        <f t="shared" si="35"/>
        <v>#VALUE!</v>
      </c>
      <c r="AQ486" s="42" t="e">
        <v>#VALUE!</v>
      </c>
      <c r="AR486" s="42" t="e">
        <v>#VALUE!</v>
      </c>
      <c r="AS486" s="42" t="e">
        <v>#VALUE!</v>
      </c>
      <c r="AT486" s="42" t="e">
        <v>#VALUE!</v>
      </c>
      <c r="AU486" s="42" t="e">
        <v>#VALUE!</v>
      </c>
      <c r="AV486" s="50" t="e">
        <v>#VALUE!</v>
      </c>
      <c r="AW486" s="42" t="e">
        <v>#VALUE!</v>
      </c>
      <c r="AX486" s="42" t="e">
        <v>#VALUE!</v>
      </c>
      <c r="AY486" s="42" t="e">
        <v>#VALUE!</v>
      </c>
      <c r="AZ486" s="42" t="e">
        <v>#VALUE!</v>
      </c>
      <c r="BA486" s="42" t="e">
        <v>#VALUE!</v>
      </c>
      <c r="BB486" s="42" t="e">
        <v>#VALUE!</v>
      </c>
      <c r="BC486" s="42" t="e">
        <v>#VALUE!</v>
      </c>
      <c r="BD486" s="42" t="e">
        <v>#VALUE!</v>
      </c>
      <c r="BE486" s="42" t="e">
        <v>#VALUE!</v>
      </c>
    </row>
    <row r="487" spans="1:57" ht="13.5" customHeight="1" x14ac:dyDescent="0.3">
      <c r="A487" s="94" t="s">
        <v>146</v>
      </c>
      <c r="B487" s="111"/>
      <c r="C487" s="95">
        <v>1</v>
      </c>
      <c r="D487" s="159"/>
      <c r="E487" s="38" t="s">
        <v>85</v>
      </c>
      <c r="F487" s="39" t="e">
        <f t="shared" si="36"/>
        <v>#REF!</v>
      </c>
      <c r="H487" s="37" t="e">
        <v>#REF!</v>
      </c>
      <c r="I487" s="37" t="e">
        <v>#REF!</v>
      </c>
      <c r="J487" s="37" t="e">
        <v>#REF!</v>
      </c>
      <c r="K487" s="37" t="e">
        <v>#REF!</v>
      </c>
      <c r="L487" s="37" t="e">
        <v>#REF!</v>
      </c>
      <c r="M487" s="37" t="e">
        <v>#REF!</v>
      </c>
      <c r="N487" s="37" t="e">
        <v>#REF!</v>
      </c>
      <c r="O487" s="37" t="e">
        <v>#REF!</v>
      </c>
      <c r="P487" s="37" t="e">
        <v>#REF!</v>
      </c>
      <c r="Q487" s="37" t="e">
        <v>#REF!</v>
      </c>
      <c r="R487" s="37" t="e">
        <v>#REF!</v>
      </c>
      <c r="S487" s="37" t="e">
        <v>#REF!</v>
      </c>
      <c r="T487" s="37" t="e">
        <v>#REF!</v>
      </c>
      <c r="U487" s="37" t="e">
        <v>#REF!</v>
      </c>
      <c r="V487" s="37" t="e">
        <v>#REF!</v>
      </c>
      <c r="Y487" s="42" t="e">
        <f t="shared" si="34"/>
        <v>#VALUE!</v>
      </c>
      <c r="Z487" s="42" t="e">
        <v>#VALUE!</v>
      </c>
      <c r="AA487" s="42" t="e">
        <v>#VALUE!</v>
      </c>
      <c r="AB487" s="42" t="e">
        <v>#VALUE!</v>
      </c>
      <c r="AC487" s="42" t="e">
        <v>#VALUE!</v>
      </c>
      <c r="AD487" s="42" t="e">
        <v>#VALUE!</v>
      </c>
      <c r="AE487" s="50" t="e">
        <v>#VALUE!</v>
      </c>
      <c r="AF487" s="42" t="e">
        <v>#VALUE!</v>
      </c>
      <c r="AG487" s="42" t="e">
        <v>#VALUE!</v>
      </c>
      <c r="AH487" s="42" t="e">
        <v>#VALUE!</v>
      </c>
      <c r="AI487" s="42" t="e">
        <v>#VALUE!</v>
      </c>
      <c r="AJ487" s="42" t="e">
        <v>#VALUE!</v>
      </c>
      <c r="AK487" s="42" t="e">
        <v>#VALUE!</v>
      </c>
      <c r="AL487" s="42" t="e">
        <v>#VALUE!</v>
      </c>
      <c r="AM487" s="42" t="e">
        <v>#VALUE!</v>
      </c>
      <c r="AN487" s="42" t="e">
        <v>#VALUE!</v>
      </c>
      <c r="AP487" s="51" t="e">
        <f t="shared" si="35"/>
        <v>#VALUE!</v>
      </c>
      <c r="AQ487" s="42" t="e">
        <v>#VALUE!</v>
      </c>
      <c r="AR487" s="42" t="e">
        <v>#VALUE!</v>
      </c>
      <c r="AS487" s="42" t="e">
        <v>#VALUE!</v>
      </c>
      <c r="AT487" s="42" t="e">
        <v>#VALUE!</v>
      </c>
      <c r="AU487" s="42" t="e">
        <v>#VALUE!</v>
      </c>
      <c r="AV487" s="50" t="e">
        <v>#VALUE!</v>
      </c>
      <c r="AW487" s="42" t="e">
        <v>#VALUE!</v>
      </c>
      <c r="AX487" s="42" t="e">
        <v>#VALUE!</v>
      </c>
      <c r="AY487" s="42" t="e">
        <v>#VALUE!</v>
      </c>
      <c r="AZ487" s="42" t="e">
        <v>#VALUE!</v>
      </c>
      <c r="BA487" s="42" t="e">
        <v>#VALUE!</v>
      </c>
      <c r="BB487" s="42" t="e">
        <v>#VALUE!</v>
      </c>
      <c r="BC487" s="42" t="e">
        <v>#VALUE!</v>
      </c>
      <c r="BD487" s="42" t="e">
        <v>#VALUE!</v>
      </c>
      <c r="BE487" s="42" t="e">
        <v>#VALUE!</v>
      </c>
    </row>
    <row r="488" spans="1:57" ht="13.5" customHeight="1" x14ac:dyDescent="0.3">
      <c r="A488" s="94" t="s">
        <v>146</v>
      </c>
      <c r="B488" s="111"/>
      <c r="C488" s="95">
        <v>2</v>
      </c>
      <c r="D488" s="159"/>
      <c r="E488" s="38" t="s">
        <v>85</v>
      </c>
      <c r="F488" s="39" t="e">
        <f t="shared" si="36"/>
        <v>#REF!</v>
      </c>
      <c r="H488" s="37" t="e">
        <v>#REF!</v>
      </c>
      <c r="I488" s="37" t="e">
        <v>#REF!</v>
      </c>
      <c r="J488" s="37" t="e">
        <v>#REF!</v>
      </c>
      <c r="K488" s="37" t="e">
        <v>#REF!</v>
      </c>
      <c r="L488" s="37" t="e">
        <v>#REF!</v>
      </c>
      <c r="M488" s="37" t="e">
        <v>#REF!</v>
      </c>
      <c r="N488" s="37" t="e">
        <v>#REF!</v>
      </c>
      <c r="O488" s="37" t="e">
        <v>#REF!</v>
      </c>
      <c r="P488" s="37" t="e">
        <v>#REF!</v>
      </c>
      <c r="Q488" s="37" t="e">
        <v>#REF!</v>
      </c>
      <c r="R488" s="37" t="e">
        <v>#REF!</v>
      </c>
      <c r="S488" s="37" t="e">
        <v>#REF!</v>
      </c>
      <c r="T488" s="37" t="e">
        <v>#REF!</v>
      </c>
      <c r="U488" s="37" t="e">
        <v>#REF!</v>
      </c>
      <c r="V488" s="37" t="e">
        <v>#REF!</v>
      </c>
      <c r="Y488" s="42" t="e">
        <f t="shared" si="34"/>
        <v>#VALUE!</v>
      </c>
      <c r="Z488" s="42" t="e">
        <v>#VALUE!</v>
      </c>
      <c r="AA488" s="42" t="e">
        <v>#VALUE!</v>
      </c>
      <c r="AB488" s="42" t="e">
        <v>#VALUE!</v>
      </c>
      <c r="AC488" s="42" t="e">
        <v>#VALUE!</v>
      </c>
      <c r="AD488" s="42" t="e">
        <v>#VALUE!</v>
      </c>
      <c r="AE488" s="50" t="e">
        <v>#VALUE!</v>
      </c>
      <c r="AF488" s="42" t="e">
        <v>#VALUE!</v>
      </c>
      <c r="AG488" s="42" t="e">
        <v>#VALUE!</v>
      </c>
      <c r="AH488" s="42" t="e">
        <v>#VALUE!</v>
      </c>
      <c r="AI488" s="42" t="e">
        <v>#VALUE!</v>
      </c>
      <c r="AJ488" s="42" t="e">
        <v>#VALUE!</v>
      </c>
      <c r="AK488" s="42" t="e">
        <v>#VALUE!</v>
      </c>
      <c r="AL488" s="42" t="e">
        <v>#VALUE!</v>
      </c>
      <c r="AM488" s="42" t="e">
        <v>#VALUE!</v>
      </c>
      <c r="AN488" s="42" t="e">
        <v>#VALUE!</v>
      </c>
      <c r="AP488" s="51" t="e">
        <f t="shared" si="35"/>
        <v>#VALUE!</v>
      </c>
      <c r="AQ488" s="42" t="e">
        <v>#VALUE!</v>
      </c>
      <c r="AR488" s="42" t="e">
        <v>#VALUE!</v>
      </c>
      <c r="AS488" s="42" t="e">
        <v>#VALUE!</v>
      </c>
      <c r="AT488" s="42" t="e">
        <v>#VALUE!</v>
      </c>
      <c r="AU488" s="42" t="e">
        <v>#VALUE!</v>
      </c>
      <c r="AV488" s="50" t="e">
        <v>#VALUE!</v>
      </c>
      <c r="AW488" s="42" t="e">
        <v>#VALUE!</v>
      </c>
      <c r="AX488" s="42" t="e">
        <v>#VALUE!</v>
      </c>
      <c r="AY488" s="42" t="e">
        <v>#VALUE!</v>
      </c>
      <c r="AZ488" s="42" t="e">
        <v>#VALUE!</v>
      </c>
      <c r="BA488" s="42" t="e">
        <v>#VALUE!</v>
      </c>
      <c r="BB488" s="42" t="e">
        <v>#VALUE!</v>
      </c>
      <c r="BC488" s="42" t="e">
        <v>#VALUE!</v>
      </c>
      <c r="BD488" s="42" t="e">
        <v>#VALUE!</v>
      </c>
      <c r="BE488" s="42" t="e">
        <v>#VALUE!</v>
      </c>
    </row>
    <row r="489" spans="1:57" ht="13.5" customHeight="1" x14ac:dyDescent="0.3">
      <c r="A489" s="94" t="s">
        <v>146</v>
      </c>
      <c r="B489" s="111"/>
      <c r="C489" s="95">
        <v>3</v>
      </c>
      <c r="D489" s="159"/>
      <c r="E489" s="38" t="s">
        <v>85</v>
      </c>
      <c r="F489" s="39" t="e">
        <f t="shared" si="36"/>
        <v>#REF!</v>
      </c>
      <c r="H489" s="37" t="e">
        <v>#REF!</v>
      </c>
      <c r="I489" s="37" t="e">
        <v>#REF!</v>
      </c>
      <c r="J489" s="37" t="e">
        <v>#REF!</v>
      </c>
      <c r="K489" s="37" t="e">
        <v>#REF!</v>
      </c>
      <c r="L489" s="37" t="e">
        <v>#REF!</v>
      </c>
      <c r="M489" s="37" t="e">
        <v>#REF!</v>
      </c>
      <c r="N489" s="37" t="e">
        <v>#REF!</v>
      </c>
      <c r="O489" s="37" t="e">
        <v>#REF!</v>
      </c>
      <c r="P489" s="37" t="e">
        <v>#REF!</v>
      </c>
      <c r="Q489" s="37" t="e">
        <v>#REF!</v>
      </c>
      <c r="R489" s="37" t="e">
        <v>#REF!</v>
      </c>
      <c r="S489" s="37" t="e">
        <v>#REF!</v>
      </c>
      <c r="T489" s="37" t="e">
        <v>#REF!</v>
      </c>
      <c r="U489" s="37" t="e">
        <v>#REF!</v>
      </c>
      <c r="V489" s="37" t="e">
        <v>#REF!</v>
      </c>
      <c r="Y489" s="42" t="e">
        <f t="shared" si="34"/>
        <v>#VALUE!</v>
      </c>
      <c r="Z489" s="42" t="e">
        <v>#VALUE!</v>
      </c>
      <c r="AA489" s="42" t="e">
        <v>#VALUE!</v>
      </c>
      <c r="AB489" s="42" t="e">
        <v>#VALUE!</v>
      </c>
      <c r="AC489" s="42" t="e">
        <v>#VALUE!</v>
      </c>
      <c r="AD489" s="42" t="e">
        <v>#VALUE!</v>
      </c>
      <c r="AE489" s="50" t="e">
        <v>#VALUE!</v>
      </c>
      <c r="AF489" s="42" t="e">
        <v>#VALUE!</v>
      </c>
      <c r="AG489" s="42" t="e">
        <v>#VALUE!</v>
      </c>
      <c r="AH489" s="42" t="e">
        <v>#VALUE!</v>
      </c>
      <c r="AI489" s="42" t="e">
        <v>#VALUE!</v>
      </c>
      <c r="AJ489" s="42" t="e">
        <v>#VALUE!</v>
      </c>
      <c r="AK489" s="42" t="e">
        <v>#VALUE!</v>
      </c>
      <c r="AL489" s="42" t="e">
        <v>#VALUE!</v>
      </c>
      <c r="AM489" s="42" t="e">
        <v>#VALUE!</v>
      </c>
      <c r="AN489" s="42" t="e">
        <v>#VALUE!</v>
      </c>
      <c r="AP489" s="51" t="e">
        <f t="shared" si="35"/>
        <v>#VALUE!</v>
      </c>
      <c r="AQ489" s="42" t="e">
        <v>#VALUE!</v>
      </c>
      <c r="AR489" s="42" t="e">
        <v>#VALUE!</v>
      </c>
      <c r="AS489" s="42" t="e">
        <v>#VALUE!</v>
      </c>
      <c r="AT489" s="42" t="e">
        <v>#VALUE!</v>
      </c>
      <c r="AU489" s="42" t="e">
        <v>#VALUE!</v>
      </c>
      <c r="AV489" s="50" t="e">
        <v>#VALUE!</v>
      </c>
      <c r="AW489" s="42" t="e">
        <v>#VALUE!</v>
      </c>
      <c r="AX489" s="42" t="e">
        <v>#VALUE!</v>
      </c>
      <c r="AY489" s="42" t="e">
        <v>#VALUE!</v>
      </c>
      <c r="AZ489" s="42" t="e">
        <v>#VALUE!</v>
      </c>
      <c r="BA489" s="42" t="e">
        <v>#VALUE!</v>
      </c>
      <c r="BB489" s="42" t="e">
        <v>#VALUE!</v>
      </c>
      <c r="BC489" s="42" t="e">
        <v>#VALUE!</v>
      </c>
      <c r="BD489" s="42" t="e">
        <v>#VALUE!</v>
      </c>
      <c r="BE489" s="42" t="e">
        <v>#VALUE!</v>
      </c>
    </row>
    <row r="490" spans="1:57" ht="13.5" customHeight="1" x14ac:dyDescent="0.3">
      <c r="A490" s="94" t="s">
        <v>146</v>
      </c>
      <c r="B490" s="111"/>
      <c r="C490" s="95">
        <v>4</v>
      </c>
      <c r="D490" s="159"/>
      <c r="E490" s="38" t="s">
        <v>85</v>
      </c>
      <c r="F490" s="39" t="e">
        <f t="shared" si="36"/>
        <v>#REF!</v>
      </c>
      <c r="H490" s="37" t="e">
        <v>#REF!</v>
      </c>
      <c r="I490" s="37" t="e">
        <v>#REF!</v>
      </c>
      <c r="J490" s="37" t="e">
        <v>#REF!</v>
      </c>
      <c r="K490" s="37" t="e">
        <v>#REF!</v>
      </c>
      <c r="L490" s="37" t="e">
        <v>#REF!</v>
      </c>
      <c r="M490" s="37" t="e">
        <v>#REF!</v>
      </c>
      <c r="N490" s="37" t="e">
        <v>#REF!</v>
      </c>
      <c r="O490" s="37" t="e">
        <v>#REF!</v>
      </c>
      <c r="P490" s="37" t="e">
        <v>#REF!</v>
      </c>
      <c r="Q490" s="37" t="e">
        <v>#REF!</v>
      </c>
      <c r="R490" s="37" t="e">
        <v>#REF!</v>
      </c>
      <c r="S490" s="37" t="e">
        <v>#REF!</v>
      </c>
      <c r="T490" s="37" t="e">
        <v>#REF!</v>
      </c>
      <c r="U490" s="37" t="e">
        <v>#REF!</v>
      </c>
      <c r="V490" s="37" t="e">
        <v>#REF!</v>
      </c>
      <c r="Y490" s="42" t="e">
        <f t="shared" si="34"/>
        <v>#VALUE!</v>
      </c>
      <c r="Z490" s="42" t="e">
        <v>#VALUE!</v>
      </c>
      <c r="AA490" s="42" t="e">
        <v>#VALUE!</v>
      </c>
      <c r="AB490" s="42" t="e">
        <v>#VALUE!</v>
      </c>
      <c r="AC490" s="42" t="e">
        <v>#VALUE!</v>
      </c>
      <c r="AD490" s="42" t="e">
        <v>#VALUE!</v>
      </c>
      <c r="AE490" s="50" t="e">
        <v>#VALUE!</v>
      </c>
      <c r="AF490" s="42" t="e">
        <v>#VALUE!</v>
      </c>
      <c r="AG490" s="42" t="e">
        <v>#VALUE!</v>
      </c>
      <c r="AH490" s="42" t="e">
        <v>#VALUE!</v>
      </c>
      <c r="AI490" s="42" t="e">
        <v>#VALUE!</v>
      </c>
      <c r="AJ490" s="42" t="e">
        <v>#VALUE!</v>
      </c>
      <c r="AK490" s="42" t="e">
        <v>#VALUE!</v>
      </c>
      <c r="AL490" s="42" t="e">
        <v>#VALUE!</v>
      </c>
      <c r="AM490" s="42" t="e">
        <v>#VALUE!</v>
      </c>
      <c r="AN490" s="42" t="e">
        <v>#VALUE!</v>
      </c>
      <c r="AP490" s="51" t="e">
        <f t="shared" si="35"/>
        <v>#VALUE!</v>
      </c>
      <c r="AQ490" s="42" t="e">
        <v>#VALUE!</v>
      </c>
      <c r="AR490" s="42" t="e">
        <v>#VALUE!</v>
      </c>
      <c r="AS490" s="42" t="e">
        <v>#VALUE!</v>
      </c>
      <c r="AT490" s="42" t="e">
        <v>#VALUE!</v>
      </c>
      <c r="AU490" s="42" t="e">
        <v>#VALUE!</v>
      </c>
      <c r="AV490" s="50" t="e">
        <v>#VALUE!</v>
      </c>
      <c r="AW490" s="42" t="e">
        <v>#VALUE!</v>
      </c>
      <c r="AX490" s="42" t="e">
        <v>#VALUE!</v>
      </c>
      <c r="AY490" s="42" t="e">
        <v>#VALUE!</v>
      </c>
      <c r="AZ490" s="42" t="e">
        <v>#VALUE!</v>
      </c>
      <c r="BA490" s="42" t="e">
        <v>#VALUE!</v>
      </c>
      <c r="BB490" s="42" t="e">
        <v>#VALUE!</v>
      </c>
      <c r="BC490" s="42" t="e">
        <v>#VALUE!</v>
      </c>
      <c r="BD490" s="42" t="e">
        <v>#VALUE!</v>
      </c>
      <c r="BE490" s="42" t="e">
        <v>#VALUE!</v>
      </c>
    </row>
    <row r="491" spans="1:57" ht="13.5" customHeight="1" x14ac:dyDescent="0.3">
      <c r="A491" s="94" t="s">
        <v>146</v>
      </c>
      <c r="B491" s="111"/>
      <c r="C491" s="95">
        <v>5</v>
      </c>
      <c r="D491" s="159"/>
      <c r="E491" s="38" t="s">
        <v>85</v>
      </c>
      <c r="F491" s="39" t="e">
        <f t="shared" si="36"/>
        <v>#REF!</v>
      </c>
      <c r="H491" s="37" t="e">
        <v>#REF!</v>
      </c>
      <c r="I491" s="37" t="e">
        <v>#REF!</v>
      </c>
      <c r="J491" s="37" t="e">
        <v>#REF!</v>
      </c>
      <c r="K491" s="37" t="e">
        <v>#REF!</v>
      </c>
      <c r="L491" s="37" t="e">
        <v>#REF!</v>
      </c>
      <c r="M491" s="37" t="e">
        <v>#REF!</v>
      </c>
      <c r="N491" s="37" t="e">
        <v>#REF!</v>
      </c>
      <c r="O491" s="37" t="e">
        <v>#REF!</v>
      </c>
      <c r="P491" s="37" t="e">
        <v>#REF!</v>
      </c>
      <c r="Q491" s="37" t="e">
        <v>#REF!</v>
      </c>
      <c r="R491" s="37" t="e">
        <v>#REF!</v>
      </c>
      <c r="S491" s="37" t="e">
        <v>#REF!</v>
      </c>
      <c r="T491" s="37" t="e">
        <v>#REF!</v>
      </c>
      <c r="U491" s="37" t="e">
        <v>#REF!</v>
      </c>
      <c r="V491" s="37" t="e">
        <v>#REF!</v>
      </c>
      <c r="Y491" s="42" t="e">
        <f t="shared" si="34"/>
        <v>#VALUE!</v>
      </c>
      <c r="Z491" s="42" t="e">
        <v>#VALUE!</v>
      </c>
      <c r="AA491" s="42" t="e">
        <v>#VALUE!</v>
      </c>
      <c r="AB491" s="42" t="e">
        <v>#VALUE!</v>
      </c>
      <c r="AC491" s="42" t="e">
        <v>#VALUE!</v>
      </c>
      <c r="AD491" s="42" t="e">
        <v>#VALUE!</v>
      </c>
      <c r="AE491" s="50" t="e">
        <v>#VALUE!</v>
      </c>
      <c r="AF491" s="42" t="e">
        <v>#VALUE!</v>
      </c>
      <c r="AG491" s="42" t="e">
        <v>#VALUE!</v>
      </c>
      <c r="AH491" s="42" t="e">
        <v>#VALUE!</v>
      </c>
      <c r="AI491" s="42" t="e">
        <v>#VALUE!</v>
      </c>
      <c r="AJ491" s="42" t="e">
        <v>#VALUE!</v>
      </c>
      <c r="AK491" s="42" t="e">
        <v>#VALUE!</v>
      </c>
      <c r="AL491" s="42" t="e">
        <v>#VALUE!</v>
      </c>
      <c r="AM491" s="42" t="e">
        <v>#VALUE!</v>
      </c>
      <c r="AN491" s="42" t="e">
        <v>#VALUE!</v>
      </c>
      <c r="AP491" s="51" t="e">
        <f t="shared" si="35"/>
        <v>#VALUE!</v>
      </c>
      <c r="AQ491" s="42" t="e">
        <v>#VALUE!</v>
      </c>
      <c r="AR491" s="42" t="e">
        <v>#VALUE!</v>
      </c>
      <c r="AS491" s="42" t="e">
        <v>#VALUE!</v>
      </c>
      <c r="AT491" s="42" t="e">
        <v>#VALUE!</v>
      </c>
      <c r="AU491" s="42" t="e">
        <v>#VALUE!</v>
      </c>
      <c r="AV491" s="50" t="e">
        <v>#VALUE!</v>
      </c>
      <c r="AW491" s="42" t="e">
        <v>#VALUE!</v>
      </c>
      <c r="AX491" s="42" t="e">
        <v>#VALUE!</v>
      </c>
      <c r="AY491" s="42" t="e">
        <v>#VALUE!</v>
      </c>
      <c r="AZ491" s="42" t="e">
        <v>#VALUE!</v>
      </c>
      <c r="BA491" s="42" t="e">
        <v>#VALUE!</v>
      </c>
      <c r="BB491" s="42" t="e">
        <v>#VALUE!</v>
      </c>
      <c r="BC491" s="42" t="e">
        <v>#VALUE!</v>
      </c>
      <c r="BD491" s="42" t="e">
        <v>#VALUE!</v>
      </c>
      <c r="BE491" s="42" t="e">
        <v>#VALUE!</v>
      </c>
    </row>
    <row r="492" spans="1:57" ht="13.5" customHeight="1" x14ac:dyDescent="0.3">
      <c r="A492" s="94" t="s">
        <v>146</v>
      </c>
      <c r="B492" s="111"/>
      <c r="C492" s="95">
        <v>6</v>
      </c>
      <c r="D492" s="159"/>
      <c r="E492" s="38" t="s">
        <v>85</v>
      </c>
      <c r="F492" s="39" t="e">
        <f t="shared" si="36"/>
        <v>#REF!</v>
      </c>
      <c r="H492" s="37" t="e">
        <v>#REF!</v>
      </c>
      <c r="I492" s="37" t="e">
        <v>#REF!</v>
      </c>
      <c r="J492" s="37" t="e">
        <v>#REF!</v>
      </c>
      <c r="K492" s="37" t="e">
        <v>#REF!</v>
      </c>
      <c r="L492" s="37" t="e">
        <v>#REF!</v>
      </c>
      <c r="M492" s="37" t="e">
        <v>#REF!</v>
      </c>
      <c r="N492" s="37" t="e">
        <v>#REF!</v>
      </c>
      <c r="O492" s="37" t="e">
        <v>#REF!</v>
      </c>
      <c r="P492" s="37" t="e">
        <v>#REF!</v>
      </c>
      <c r="Q492" s="37" t="e">
        <v>#REF!</v>
      </c>
      <c r="R492" s="37" t="e">
        <v>#REF!</v>
      </c>
      <c r="S492" s="37" t="e">
        <v>#REF!</v>
      </c>
      <c r="T492" s="37" t="e">
        <v>#REF!</v>
      </c>
      <c r="U492" s="37" t="e">
        <v>#REF!</v>
      </c>
      <c r="V492" s="37" t="e">
        <v>#REF!</v>
      </c>
      <c r="Y492" s="42" t="e">
        <f t="shared" si="34"/>
        <v>#VALUE!</v>
      </c>
      <c r="Z492" s="42" t="e">
        <v>#VALUE!</v>
      </c>
      <c r="AA492" s="42" t="e">
        <v>#VALUE!</v>
      </c>
      <c r="AB492" s="42" t="e">
        <v>#VALUE!</v>
      </c>
      <c r="AC492" s="42" t="e">
        <v>#VALUE!</v>
      </c>
      <c r="AD492" s="42" t="e">
        <v>#VALUE!</v>
      </c>
      <c r="AE492" s="50" t="e">
        <v>#VALUE!</v>
      </c>
      <c r="AF492" s="42" t="e">
        <v>#VALUE!</v>
      </c>
      <c r="AG492" s="42" t="e">
        <v>#VALUE!</v>
      </c>
      <c r="AH492" s="42" t="e">
        <v>#VALUE!</v>
      </c>
      <c r="AI492" s="42" t="e">
        <v>#VALUE!</v>
      </c>
      <c r="AJ492" s="42" t="e">
        <v>#VALUE!</v>
      </c>
      <c r="AK492" s="42" t="e">
        <v>#VALUE!</v>
      </c>
      <c r="AL492" s="42" t="e">
        <v>#VALUE!</v>
      </c>
      <c r="AM492" s="42" t="e">
        <v>#VALUE!</v>
      </c>
      <c r="AN492" s="42" t="e">
        <v>#VALUE!</v>
      </c>
      <c r="AP492" s="51" t="e">
        <f t="shared" si="35"/>
        <v>#VALUE!</v>
      </c>
      <c r="AQ492" s="42" t="e">
        <v>#VALUE!</v>
      </c>
      <c r="AR492" s="42" t="e">
        <v>#VALUE!</v>
      </c>
      <c r="AS492" s="42" t="e">
        <v>#VALUE!</v>
      </c>
      <c r="AT492" s="42" t="e">
        <v>#VALUE!</v>
      </c>
      <c r="AU492" s="42" t="e">
        <v>#VALUE!</v>
      </c>
      <c r="AV492" s="50" t="e">
        <v>#VALUE!</v>
      </c>
      <c r="AW492" s="42" t="e">
        <v>#VALUE!</v>
      </c>
      <c r="AX492" s="42" t="e">
        <v>#VALUE!</v>
      </c>
      <c r="AY492" s="42" t="e">
        <v>#VALUE!</v>
      </c>
      <c r="AZ492" s="42" t="e">
        <v>#VALUE!</v>
      </c>
      <c r="BA492" s="42" t="e">
        <v>#VALUE!</v>
      </c>
      <c r="BB492" s="42" t="e">
        <v>#VALUE!</v>
      </c>
      <c r="BC492" s="42" t="e">
        <v>#VALUE!</v>
      </c>
      <c r="BD492" s="42" t="e">
        <v>#VALUE!</v>
      </c>
      <c r="BE492" s="42" t="e">
        <v>#VALUE!</v>
      </c>
    </row>
    <row r="493" spans="1:57" ht="13.5" customHeight="1" x14ac:dyDescent="0.3">
      <c r="A493" s="94" t="s">
        <v>146</v>
      </c>
      <c r="B493" s="111"/>
      <c r="C493" s="95">
        <v>7</v>
      </c>
      <c r="D493" s="159"/>
      <c r="E493" s="38" t="s">
        <v>85</v>
      </c>
      <c r="F493" s="39" t="e">
        <f t="shared" si="36"/>
        <v>#REF!</v>
      </c>
      <c r="H493" s="37" t="e">
        <v>#REF!</v>
      </c>
      <c r="I493" s="37" t="e">
        <v>#REF!</v>
      </c>
      <c r="J493" s="37" t="e">
        <v>#REF!</v>
      </c>
      <c r="K493" s="37" t="e">
        <v>#REF!</v>
      </c>
      <c r="L493" s="37" t="e">
        <v>#REF!</v>
      </c>
      <c r="M493" s="37" t="e">
        <v>#REF!</v>
      </c>
      <c r="N493" s="37" t="e">
        <v>#REF!</v>
      </c>
      <c r="O493" s="37" t="e">
        <v>#REF!</v>
      </c>
      <c r="P493" s="37" t="e">
        <v>#REF!</v>
      </c>
      <c r="Q493" s="37" t="e">
        <v>#REF!</v>
      </c>
      <c r="R493" s="37" t="e">
        <v>#REF!</v>
      </c>
      <c r="S493" s="37" t="e">
        <v>#REF!</v>
      </c>
      <c r="T493" s="37" t="e">
        <v>#REF!</v>
      </c>
      <c r="U493" s="37" t="e">
        <v>#REF!</v>
      </c>
      <c r="V493" s="37" t="e">
        <v>#REF!</v>
      </c>
      <c r="Y493" s="42" t="e">
        <f t="shared" si="34"/>
        <v>#VALUE!</v>
      </c>
      <c r="Z493" s="42" t="e">
        <v>#VALUE!</v>
      </c>
      <c r="AA493" s="42" t="e">
        <v>#VALUE!</v>
      </c>
      <c r="AB493" s="42" t="e">
        <v>#VALUE!</v>
      </c>
      <c r="AC493" s="42" t="e">
        <v>#VALUE!</v>
      </c>
      <c r="AD493" s="42" t="e">
        <v>#VALUE!</v>
      </c>
      <c r="AE493" s="50" t="e">
        <v>#VALUE!</v>
      </c>
      <c r="AF493" s="42" t="e">
        <v>#VALUE!</v>
      </c>
      <c r="AG493" s="42" t="e">
        <v>#VALUE!</v>
      </c>
      <c r="AH493" s="42" t="e">
        <v>#VALUE!</v>
      </c>
      <c r="AI493" s="42" t="e">
        <v>#VALUE!</v>
      </c>
      <c r="AJ493" s="42" t="e">
        <v>#VALUE!</v>
      </c>
      <c r="AK493" s="42" t="e">
        <v>#VALUE!</v>
      </c>
      <c r="AL493" s="42" t="e">
        <v>#VALUE!</v>
      </c>
      <c r="AM493" s="42" t="e">
        <v>#VALUE!</v>
      </c>
      <c r="AN493" s="42" t="e">
        <v>#VALUE!</v>
      </c>
      <c r="AP493" s="51" t="e">
        <f t="shared" si="35"/>
        <v>#VALUE!</v>
      </c>
      <c r="AQ493" s="42" t="e">
        <v>#VALUE!</v>
      </c>
      <c r="AR493" s="42" t="e">
        <v>#VALUE!</v>
      </c>
      <c r="AS493" s="42" t="e">
        <v>#VALUE!</v>
      </c>
      <c r="AT493" s="42" t="e">
        <v>#VALUE!</v>
      </c>
      <c r="AU493" s="42" t="e">
        <v>#VALUE!</v>
      </c>
      <c r="AV493" s="50" t="e">
        <v>#VALUE!</v>
      </c>
      <c r="AW493" s="42" t="e">
        <v>#VALUE!</v>
      </c>
      <c r="AX493" s="42" t="e">
        <v>#VALUE!</v>
      </c>
      <c r="AY493" s="42" t="e">
        <v>#VALUE!</v>
      </c>
      <c r="AZ493" s="42" t="e">
        <v>#VALUE!</v>
      </c>
      <c r="BA493" s="42" t="e">
        <v>#VALUE!</v>
      </c>
      <c r="BB493" s="42" t="e">
        <v>#VALUE!</v>
      </c>
      <c r="BC493" s="42" t="e">
        <v>#VALUE!</v>
      </c>
      <c r="BD493" s="42" t="e">
        <v>#VALUE!</v>
      </c>
      <c r="BE493" s="42" t="e">
        <v>#VALUE!</v>
      </c>
    </row>
    <row r="494" spans="1:57" ht="13.5" customHeight="1" x14ac:dyDescent="0.3">
      <c r="A494" s="94" t="s">
        <v>146</v>
      </c>
      <c r="B494" s="111"/>
      <c r="C494" s="95">
        <v>8</v>
      </c>
      <c r="D494" s="159"/>
      <c r="E494" s="38" t="s">
        <v>85</v>
      </c>
      <c r="F494" s="39" t="e">
        <f t="shared" si="36"/>
        <v>#REF!</v>
      </c>
      <c r="H494" s="37" t="e">
        <v>#REF!</v>
      </c>
      <c r="I494" s="37" t="e">
        <v>#REF!</v>
      </c>
      <c r="J494" s="37" t="e">
        <v>#REF!</v>
      </c>
      <c r="K494" s="37" t="e">
        <v>#REF!</v>
      </c>
      <c r="L494" s="37" t="e">
        <v>#REF!</v>
      </c>
      <c r="M494" s="37" t="e">
        <v>#REF!</v>
      </c>
      <c r="N494" s="37" t="e">
        <v>#REF!</v>
      </c>
      <c r="O494" s="37" t="e">
        <v>#REF!</v>
      </c>
      <c r="P494" s="37" t="e">
        <v>#REF!</v>
      </c>
      <c r="Q494" s="37" t="e">
        <v>#REF!</v>
      </c>
      <c r="R494" s="37" t="e">
        <v>#REF!</v>
      </c>
      <c r="S494" s="37" t="e">
        <v>#REF!</v>
      </c>
      <c r="T494" s="37" t="e">
        <v>#REF!</v>
      </c>
      <c r="U494" s="37" t="e">
        <v>#REF!</v>
      </c>
      <c r="V494" s="37" t="e">
        <v>#REF!</v>
      </c>
      <c r="Y494" s="42" t="e">
        <f t="shared" si="34"/>
        <v>#VALUE!</v>
      </c>
      <c r="Z494" s="42" t="e">
        <v>#VALUE!</v>
      </c>
      <c r="AA494" s="42" t="e">
        <v>#VALUE!</v>
      </c>
      <c r="AB494" s="42" t="e">
        <v>#VALUE!</v>
      </c>
      <c r="AC494" s="42" t="e">
        <v>#VALUE!</v>
      </c>
      <c r="AD494" s="42" t="e">
        <v>#VALUE!</v>
      </c>
      <c r="AE494" s="50" t="e">
        <v>#VALUE!</v>
      </c>
      <c r="AF494" s="42" t="e">
        <v>#VALUE!</v>
      </c>
      <c r="AG494" s="42" t="e">
        <v>#VALUE!</v>
      </c>
      <c r="AH494" s="42" t="e">
        <v>#VALUE!</v>
      </c>
      <c r="AI494" s="42" t="e">
        <v>#VALUE!</v>
      </c>
      <c r="AJ494" s="42" t="e">
        <v>#VALUE!</v>
      </c>
      <c r="AK494" s="42" t="e">
        <v>#VALUE!</v>
      </c>
      <c r="AL494" s="42" t="e">
        <v>#VALUE!</v>
      </c>
      <c r="AM494" s="42" t="e">
        <v>#VALUE!</v>
      </c>
      <c r="AN494" s="42" t="e">
        <v>#VALUE!</v>
      </c>
      <c r="AP494" s="51" t="e">
        <f t="shared" si="35"/>
        <v>#VALUE!</v>
      </c>
      <c r="AQ494" s="42" t="e">
        <v>#VALUE!</v>
      </c>
      <c r="AR494" s="42" t="e">
        <v>#VALUE!</v>
      </c>
      <c r="AS494" s="42" t="e">
        <v>#VALUE!</v>
      </c>
      <c r="AT494" s="42" t="e">
        <v>#VALUE!</v>
      </c>
      <c r="AU494" s="42" t="e">
        <v>#VALUE!</v>
      </c>
      <c r="AV494" s="50" t="e">
        <v>#VALUE!</v>
      </c>
      <c r="AW494" s="42" t="e">
        <v>#VALUE!</v>
      </c>
      <c r="AX494" s="42" t="e">
        <v>#VALUE!</v>
      </c>
      <c r="AY494" s="42" t="e">
        <v>#VALUE!</v>
      </c>
      <c r="AZ494" s="42" t="e">
        <v>#VALUE!</v>
      </c>
      <c r="BA494" s="42" t="e">
        <v>#VALUE!</v>
      </c>
      <c r="BB494" s="42" t="e">
        <v>#VALUE!</v>
      </c>
      <c r="BC494" s="42" t="e">
        <v>#VALUE!</v>
      </c>
      <c r="BD494" s="42" t="e">
        <v>#VALUE!</v>
      </c>
      <c r="BE494" s="42" t="e">
        <v>#VALUE!</v>
      </c>
    </row>
    <row r="495" spans="1:57" ht="13.5" customHeight="1" x14ac:dyDescent="0.3">
      <c r="A495" s="94" t="s">
        <v>146</v>
      </c>
      <c r="B495" s="111"/>
      <c r="C495" s="95">
        <v>9</v>
      </c>
      <c r="D495" s="159"/>
      <c r="E495" s="38" t="s">
        <v>85</v>
      </c>
      <c r="F495" s="39" t="e">
        <f t="shared" si="36"/>
        <v>#REF!</v>
      </c>
      <c r="H495" s="37" t="e">
        <v>#REF!</v>
      </c>
      <c r="I495" s="37" t="e">
        <v>#REF!</v>
      </c>
      <c r="J495" s="37" t="e">
        <v>#REF!</v>
      </c>
      <c r="K495" s="37" t="e">
        <v>#REF!</v>
      </c>
      <c r="L495" s="37" t="e">
        <v>#REF!</v>
      </c>
      <c r="M495" s="37" t="e">
        <v>#REF!</v>
      </c>
      <c r="N495" s="37" t="e">
        <v>#REF!</v>
      </c>
      <c r="O495" s="37" t="e">
        <v>#REF!</v>
      </c>
      <c r="P495" s="37" t="e">
        <v>#REF!</v>
      </c>
      <c r="Q495" s="37" t="e">
        <v>#REF!</v>
      </c>
      <c r="R495" s="37" t="e">
        <v>#REF!</v>
      </c>
      <c r="S495" s="37" t="e">
        <v>#REF!</v>
      </c>
      <c r="T495" s="37" t="e">
        <v>#REF!</v>
      </c>
      <c r="U495" s="37" t="e">
        <v>#REF!</v>
      </c>
      <c r="V495" s="37" t="e">
        <v>#REF!</v>
      </c>
      <c r="Y495" s="42" t="e">
        <f t="shared" si="34"/>
        <v>#VALUE!</v>
      </c>
      <c r="Z495" s="42" t="e">
        <v>#VALUE!</v>
      </c>
      <c r="AA495" s="42" t="e">
        <v>#VALUE!</v>
      </c>
      <c r="AB495" s="42" t="e">
        <v>#VALUE!</v>
      </c>
      <c r="AC495" s="42" t="e">
        <v>#VALUE!</v>
      </c>
      <c r="AD495" s="42" t="e">
        <v>#VALUE!</v>
      </c>
      <c r="AE495" s="50" t="e">
        <v>#VALUE!</v>
      </c>
      <c r="AF495" s="42" t="e">
        <v>#VALUE!</v>
      </c>
      <c r="AG495" s="42" t="e">
        <v>#VALUE!</v>
      </c>
      <c r="AH495" s="42" t="e">
        <v>#VALUE!</v>
      </c>
      <c r="AI495" s="42" t="e">
        <v>#VALUE!</v>
      </c>
      <c r="AJ495" s="42" t="e">
        <v>#VALUE!</v>
      </c>
      <c r="AK495" s="42" t="e">
        <v>#VALUE!</v>
      </c>
      <c r="AL495" s="42" t="e">
        <v>#VALUE!</v>
      </c>
      <c r="AM495" s="42" t="e">
        <v>#VALUE!</v>
      </c>
      <c r="AN495" s="42" t="e">
        <v>#VALUE!</v>
      </c>
      <c r="AP495" s="51" t="e">
        <f t="shared" si="35"/>
        <v>#VALUE!</v>
      </c>
      <c r="AQ495" s="42" t="e">
        <v>#VALUE!</v>
      </c>
      <c r="AR495" s="42" t="e">
        <v>#VALUE!</v>
      </c>
      <c r="AS495" s="42" t="e">
        <v>#VALUE!</v>
      </c>
      <c r="AT495" s="42" t="e">
        <v>#VALUE!</v>
      </c>
      <c r="AU495" s="42" t="e">
        <v>#VALUE!</v>
      </c>
      <c r="AV495" s="50" t="e">
        <v>#VALUE!</v>
      </c>
      <c r="AW495" s="42" t="e">
        <v>#VALUE!</v>
      </c>
      <c r="AX495" s="42" t="e">
        <v>#VALUE!</v>
      </c>
      <c r="AY495" s="42" t="e">
        <v>#VALUE!</v>
      </c>
      <c r="AZ495" s="42" t="e">
        <v>#VALUE!</v>
      </c>
      <c r="BA495" s="42" t="e">
        <v>#VALUE!</v>
      </c>
      <c r="BB495" s="42" t="e">
        <v>#VALUE!</v>
      </c>
      <c r="BC495" s="42" t="e">
        <v>#VALUE!</v>
      </c>
      <c r="BD495" s="42" t="e">
        <v>#VALUE!</v>
      </c>
      <c r="BE495" s="42" t="e">
        <v>#VALUE!</v>
      </c>
    </row>
    <row r="496" spans="1:57" ht="13.5" customHeight="1" x14ac:dyDescent="0.3">
      <c r="A496" s="94" t="s">
        <v>146</v>
      </c>
      <c r="B496" s="111"/>
      <c r="C496" s="95">
        <v>10</v>
      </c>
      <c r="D496" s="159" t="s">
        <v>87</v>
      </c>
      <c r="E496" s="38" t="s">
        <v>85</v>
      </c>
      <c r="F496" s="39" t="e">
        <f t="shared" si="36"/>
        <v>#REF!</v>
      </c>
      <c r="H496" s="37" t="e">
        <v>#REF!</v>
      </c>
      <c r="I496" s="37" t="e">
        <v>#REF!</v>
      </c>
      <c r="J496" s="37" t="e">
        <v>#REF!</v>
      </c>
      <c r="K496" s="37" t="e">
        <v>#REF!</v>
      </c>
      <c r="L496" s="37" t="e">
        <v>#REF!</v>
      </c>
      <c r="M496" s="37" t="e">
        <v>#REF!</v>
      </c>
      <c r="N496" s="37" t="e">
        <v>#REF!</v>
      </c>
      <c r="O496" s="37" t="e">
        <v>#REF!</v>
      </c>
      <c r="P496" s="37" t="e">
        <v>#REF!</v>
      </c>
      <c r="Q496" s="37" t="e">
        <v>#REF!</v>
      </c>
      <c r="R496" s="37" t="e">
        <v>#REF!</v>
      </c>
      <c r="S496" s="37" t="e">
        <v>#REF!</v>
      </c>
      <c r="T496" s="37" t="e">
        <v>#REF!</v>
      </c>
      <c r="U496" s="37" t="e">
        <v>#REF!</v>
      </c>
      <c r="V496" s="37" t="e">
        <v>#REF!</v>
      </c>
      <c r="Y496" s="42" t="e">
        <f t="shared" si="34"/>
        <v>#VALUE!</v>
      </c>
      <c r="Z496" s="42" t="e">
        <v>#VALUE!</v>
      </c>
      <c r="AA496" s="42" t="e">
        <v>#VALUE!</v>
      </c>
      <c r="AB496" s="42" t="e">
        <v>#VALUE!</v>
      </c>
      <c r="AC496" s="42" t="e">
        <v>#VALUE!</v>
      </c>
      <c r="AD496" s="42" t="e">
        <v>#VALUE!</v>
      </c>
      <c r="AE496" s="50" t="e">
        <v>#VALUE!</v>
      </c>
      <c r="AF496" s="42" t="e">
        <v>#VALUE!</v>
      </c>
      <c r="AG496" s="42" t="e">
        <v>#VALUE!</v>
      </c>
      <c r="AH496" s="42" t="e">
        <v>#VALUE!</v>
      </c>
      <c r="AI496" s="42" t="e">
        <v>#VALUE!</v>
      </c>
      <c r="AJ496" s="42" t="e">
        <v>#VALUE!</v>
      </c>
      <c r="AK496" s="42" t="e">
        <v>#VALUE!</v>
      </c>
      <c r="AL496" s="42" t="e">
        <v>#VALUE!</v>
      </c>
      <c r="AM496" s="42" t="e">
        <v>#VALUE!</v>
      </c>
      <c r="AN496" s="42" t="e">
        <v>#VALUE!</v>
      </c>
      <c r="AP496" s="51" t="e">
        <f t="shared" si="35"/>
        <v>#VALUE!</v>
      </c>
      <c r="AQ496" s="42" t="e">
        <v>#VALUE!</v>
      </c>
      <c r="AR496" s="42" t="e">
        <v>#VALUE!</v>
      </c>
      <c r="AS496" s="42" t="e">
        <v>#VALUE!</v>
      </c>
      <c r="AT496" s="42" t="e">
        <v>#VALUE!</v>
      </c>
      <c r="AU496" s="42" t="e">
        <v>#VALUE!</v>
      </c>
      <c r="AV496" s="50" t="e">
        <v>#VALUE!</v>
      </c>
      <c r="AW496" s="42" t="e">
        <v>#VALUE!</v>
      </c>
      <c r="AX496" s="42" t="e">
        <v>#VALUE!</v>
      </c>
      <c r="AY496" s="42" t="e">
        <v>#VALUE!</v>
      </c>
      <c r="AZ496" s="42" t="e">
        <v>#VALUE!</v>
      </c>
      <c r="BA496" s="42" t="e">
        <v>#VALUE!</v>
      </c>
      <c r="BB496" s="42" t="e">
        <v>#VALUE!</v>
      </c>
      <c r="BC496" s="42" t="e">
        <v>#VALUE!</v>
      </c>
      <c r="BD496" s="42" t="e">
        <v>#VALUE!</v>
      </c>
      <c r="BE496" s="42" t="e">
        <v>#VALUE!</v>
      </c>
    </row>
    <row r="497" spans="1:57" ht="13.5" customHeight="1" x14ac:dyDescent="0.3">
      <c r="A497" s="94" t="s">
        <v>146</v>
      </c>
      <c r="B497" s="111"/>
      <c r="C497" s="95">
        <v>11</v>
      </c>
      <c r="D497" s="159" t="s">
        <v>87</v>
      </c>
      <c r="E497" s="38" t="s">
        <v>85</v>
      </c>
      <c r="F497" s="39" t="e">
        <f t="shared" si="36"/>
        <v>#REF!</v>
      </c>
      <c r="H497" s="37" t="e">
        <v>#REF!</v>
      </c>
      <c r="I497" s="37" t="e">
        <v>#REF!</v>
      </c>
      <c r="J497" s="37" t="e">
        <v>#REF!</v>
      </c>
      <c r="K497" s="37" t="e">
        <v>#REF!</v>
      </c>
      <c r="L497" s="37" t="e">
        <v>#REF!</v>
      </c>
      <c r="M497" s="37" t="e">
        <v>#REF!</v>
      </c>
      <c r="N497" s="37" t="e">
        <v>#REF!</v>
      </c>
      <c r="O497" s="37" t="e">
        <v>#REF!</v>
      </c>
      <c r="P497" s="37" t="e">
        <v>#REF!</v>
      </c>
      <c r="Q497" s="37" t="e">
        <v>#REF!</v>
      </c>
      <c r="R497" s="37" t="e">
        <v>#REF!</v>
      </c>
      <c r="S497" s="37" t="e">
        <v>#REF!</v>
      </c>
      <c r="T497" s="37" t="e">
        <v>#REF!</v>
      </c>
      <c r="U497" s="37" t="e">
        <v>#REF!</v>
      </c>
      <c r="V497" s="37" t="e">
        <v>#REF!</v>
      </c>
      <c r="Y497" s="42" t="e">
        <f t="shared" si="34"/>
        <v>#VALUE!</v>
      </c>
      <c r="Z497" s="42" t="e">
        <v>#VALUE!</v>
      </c>
      <c r="AA497" s="42" t="e">
        <v>#VALUE!</v>
      </c>
      <c r="AB497" s="42" t="e">
        <v>#VALUE!</v>
      </c>
      <c r="AC497" s="42" t="e">
        <v>#VALUE!</v>
      </c>
      <c r="AD497" s="42" t="e">
        <v>#VALUE!</v>
      </c>
      <c r="AE497" s="50" t="e">
        <v>#VALUE!</v>
      </c>
      <c r="AF497" s="42" t="e">
        <v>#VALUE!</v>
      </c>
      <c r="AG497" s="42" t="e">
        <v>#VALUE!</v>
      </c>
      <c r="AH497" s="42" t="e">
        <v>#VALUE!</v>
      </c>
      <c r="AI497" s="42" t="e">
        <v>#VALUE!</v>
      </c>
      <c r="AJ497" s="42" t="e">
        <v>#VALUE!</v>
      </c>
      <c r="AK497" s="42" t="e">
        <v>#VALUE!</v>
      </c>
      <c r="AL497" s="42" t="e">
        <v>#VALUE!</v>
      </c>
      <c r="AM497" s="42" t="e">
        <v>#VALUE!</v>
      </c>
      <c r="AN497" s="42" t="e">
        <v>#VALUE!</v>
      </c>
      <c r="AP497" s="51" t="e">
        <f t="shared" si="35"/>
        <v>#VALUE!</v>
      </c>
      <c r="AQ497" s="42" t="e">
        <v>#VALUE!</v>
      </c>
      <c r="AR497" s="42" t="e">
        <v>#VALUE!</v>
      </c>
      <c r="AS497" s="42" t="e">
        <v>#VALUE!</v>
      </c>
      <c r="AT497" s="42" t="e">
        <v>#VALUE!</v>
      </c>
      <c r="AU497" s="42" t="e">
        <v>#VALUE!</v>
      </c>
      <c r="AV497" s="50" t="e">
        <v>#VALUE!</v>
      </c>
      <c r="AW497" s="42" t="e">
        <v>#VALUE!</v>
      </c>
      <c r="AX497" s="42" t="e">
        <v>#VALUE!</v>
      </c>
      <c r="AY497" s="42" t="e">
        <v>#VALUE!</v>
      </c>
      <c r="AZ497" s="42" t="e">
        <v>#VALUE!</v>
      </c>
      <c r="BA497" s="42" t="e">
        <v>#VALUE!</v>
      </c>
      <c r="BB497" s="42" t="e">
        <v>#VALUE!</v>
      </c>
      <c r="BC497" s="42" t="e">
        <v>#VALUE!</v>
      </c>
      <c r="BD497" s="42" t="e">
        <v>#VALUE!</v>
      </c>
      <c r="BE497" s="42" t="e">
        <v>#VALUE!</v>
      </c>
    </row>
    <row r="498" spans="1:57" ht="13.5" customHeight="1" x14ac:dyDescent="0.3">
      <c r="A498" s="94" t="s">
        <v>146</v>
      </c>
      <c r="B498" s="111"/>
      <c r="C498" s="95">
        <v>12</v>
      </c>
      <c r="D498" s="159" t="s">
        <v>87</v>
      </c>
      <c r="E498" s="38" t="s">
        <v>85</v>
      </c>
      <c r="F498" s="39" t="e">
        <f t="shared" si="36"/>
        <v>#REF!</v>
      </c>
      <c r="H498" s="37" t="e">
        <v>#REF!</v>
      </c>
      <c r="I498" s="37" t="e">
        <v>#REF!</v>
      </c>
      <c r="J498" s="37" t="e">
        <v>#REF!</v>
      </c>
      <c r="K498" s="37" t="e">
        <v>#REF!</v>
      </c>
      <c r="L498" s="37" t="e">
        <v>#REF!</v>
      </c>
      <c r="M498" s="37" t="e">
        <v>#REF!</v>
      </c>
      <c r="N498" s="37" t="e">
        <v>#REF!</v>
      </c>
      <c r="O498" s="37" t="e">
        <v>#REF!</v>
      </c>
      <c r="P498" s="37" t="e">
        <v>#REF!</v>
      </c>
      <c r="Q498" s="37" t="e">
        <v>#REF!</v>
      </c>
      <c r="R498" s="37" t="e">
        <v>#REF!</v>
      </c>
      <c r="S498" s="37" t="e">
        <v>#REF!</v>
      </c>
      <c r="T498" s="37" t="e">
        <v>#REF!</v>
      </c>
      <c r="U498" s="37" t="e">
        <v>#REF!</v>
      </c>
      <c r="V498" s="37" t="e">
        <v>#REF!</v>
      </c>
      <c r="Y498" s="42" t="e">
        <f t="shared" si="34"/>
        <v>#VALUE!</v>
      </c>
      <c r="Z498" s="42" t="e">
        <v>#VALUE!</v>
      </c>
      <c r="AA498" s="42" t="e">
        <v>#VALUE!</v>
      </c>
      <c r="AB498" s="42" t="e">
        <v>#VALUE!</v>
      </c>
      <c r="AC498" s="42" t="e">
        <v>#VALUE!</v>
      </c>
      <c r="AD498" s="42" t="e">
        <v>#VALUE!</v>
      </c>
      <c r="AE498" s="50" t="e">
        <v>#VALUE!</v>
      </c>
      <c r="AF498" s="42" t="e">
        <v>#VALUE!</v>
      </c>
      <c r="AG498" s="42" t="e">
        <v>#VALUE!</v>
      </c>
      <c r="AH498" s="42" t="e">
        <v>#VALUE!</v>
      </c>
      <c r="AI498" s="42" t="e">
        <v>#VALUE!</v>
      </c>
      <c r="AJ498" s="42" t="e">
        <v>#VALUE!</v>
      </c>
      <c r="AK498" s="42" t="e">
        <v>#VALUE!</v>
      </c>
      <c r="AL498" s="42" t="e">
        <v>#VALUE!</v>
      </c>
      <c r="AM498" s="42" t="e">
        <v>#VALUE!</v>
      </c>
      <c r="AN498" s="42" t="e">
        <v>#VALUE!</v>
      </c>
      <c r="AP498" s="51" t="e">
        <f t="shared" si="35"/>
        <v>#VALUE!</v>
      </c>
      <c r="AQ498" s="42" t="e">
        <v>#VALUE!</v>
      </c>
      <c r="AR498" s="42" t="e">
        <v>#VALUE!</v>
      </c>
      <c r="AS498" s="42" t="e">
        <v>#VALUE!</v>
      </c>
      <c r="AT498" s="42" t="e">
        <v>#VALUE!</v>
      </c>
      <c r="AU498" s="42" t="e">
        <v>#VALUE!</v>
      </c>
      <c r="AV498" s="50" t="e">
        <v>#VALUE!</v>
      </c>
      <c r="AW498" s="42" t="e">
        <v>#VALUE!</v>
      </c>
      <c r="AX498" s="42" t="e">
        <v>#VALUE!</v>
      </c>
      <c r="AY498" s="42" t="e">
        <v>#VALUE!</v>
      </c>
      <c r="AZ498" s="42" t="e">
        <v>#VALUE!</v>
      </c>
      <c r="BA498" s="42" t="e">
        <v>#VALUE!</v>
      </c>
      <c r="BB498" s="42" t="e">
        <v>#VALUE!</v>
      </c>
      <c r="BC498" s="42" t="e">
        <v>#VALUE!</v>
      </c>
      <c r="BD498" s="42" t="e">
        <v>#VALUE!</v>
      </c>
      <c r="BE498" s="42" t="e">
        <v>#VALUE!</v>
      </c>
    </row>
    <row r="499" spans="1:57" ht="13.5" customHeight="1" x14ac:dyDescent="0.3">
      <c r="A499" s="94" t="s">
        <v>146</v>
      </c>
      <c r="B499" s="111"/>
      <c r="C499" s="95">
        <v>13</v>
      </c>
      <c r="D499" s="159" t="s">
        <v>87</v>
      </c>
      <c r="E499" s="38" t="s">
        <v>85</v>
      </c>
      <c r="F499" s="39" t="e">
        <f t="shared" si="36"/>
        <v>#REF!</v>
      </c>
      <c r="H499" s="37" t="e">
        <v>#REF!</v>
      </c>
      <c r="I499" s="37" t="e">
        <v>#REF!</v>
      </c>
      <c r="J499" s="37" t="e">
        <v>#REF!</v>
      </c>
      <c r="K499" s="37" t="e">
        <v>#REF!</v>
      </c>
      <c r="L499" s="37" t="e">
        <v>#REF!</v>
      </c>
      <c r="M499" s="37" t="e">
        <v>#REF!</v>
      </c>
      <c r="N499" s="37" t="e">
        <v>#REF!</v>
      </c>
      <c r="O499" s="37" t="e">
        <v>#REF!</v>
      </c>
      <c r="P499" s="37" t="e">
        <v>#REF!</v>
      </c>
      <c r="Q499" s="37" t="e">
        <v>#REF!</v>
      </c>
      <c r="R499" s="37" t="e">
        <v>#REF!</v>
      </c>
      <c r="S499" s="37" t="e">
        <v>#REF!</v>
      </c>
      <c r="T499" s="37" t="e">
        <v>#REF!</v>
      </c>
      <c r="U499" s="37" t="e">
        <v>#REF!</v>
      </c>
      <c r="V499" s="37" t="e">
        <v>#REF!</v>
      </c>
      <c r="Y499" s="42" t="e">
        <f t="shared" si="34"/>
        <v>#VALUE!</v>
      </c>
      <c r="Z499" s="42" t="e">
        <v>#VALUE!</v>
      </c>
      <c r="AA499" s="42" t="e">
        <v>#VALUE!</v>
      </c>
      <c r="AB499" s="42" t="e">
        <v>#VALUE!</v>
      </c>
      <c r="AC499" s="42" t="e">
        <v>#VALUE!</v>
      </c>
      <c r="AD499" s="42" t="e">
        <v>#VALUE!</v>
      </c>
      <c r="AE499" s="50" t="e">
        <v>#VALUE!</v>
      </c>
      <c r="AF499" s="42" t="e">
        <v>#VALUE!</v>
      </c>
      <c r="AG499" s="42" t="e">
        <v>#VALUE!</v>
      </c>
      <c r="AH499" s="42" t="e">
        <v>#VALUE!</v>
      </c>
      <c r="AI499" s="42" t="e">
        <v>#VALUE!</v>
      </c>
      <c r="AJ499" s="42" t="e">
        <v>#VALUE!</v>
      </c>
      <c r="AK499" s="42" t="e">
        <v>#VALUE!</v>
      </c>
      <c r="AL499" s="42" t="e">
        <v>#VALUE!</v>
      </c>
      <c r="AM499" s="42" t="e">
        <v>#VALUE!</v>
      </c>
      <c r="AN499" s="42" t="e">
        <v>#VALUE!</v>
      </c>
      <c r="AP499" s="51" t="e">
        <f t="shared" si="35"/>
        <v>#VALUE!</v>
      </c>
      <c r="AQ499" s="42" t="e">
        <v>#VALUE!</v>
      </c>
      <c r="AR499" s="42" t="e">
        <v>#VALUE!</v>
      </c>
      <c r="AS499" s="42" t="e">
        <v>#VALUE!</v>
      </c>
      <c r="AT499" s="42" t="e">
        <v>#VALUE!</v>
      </c>
      <c r="AU499" s="42" t="e">
        <v>#VALUE!</v>
      </c>
      <c r="AV499" s="50" t="e">
        <v>#VALUE!</v>
      </c>
      <c r="AW499" s="42" t="e">
        <v>#VALUE!</v>
      </c>
      <c r="AX499" s="42" t="e">
        <v>#VALUE!</v>
      </c>
      <c r="AY499" s="42" t="e">
        <v>#VALUE!</v>
      </c>
      <c r="AZ499" s="42" t="e">
        <v>#VALUE!</v>
      </c>
      <c r="BA499" s="42" t="e">
        <v>#VALUE!</v>
      </c>
      <c r="BB499" s="42" t="e">
        <v>#VALUE!</v>
      </c>
      <c r="BC499" s="42" t="e">
        <v>#VALUE!</v>
      </c>
      <c r="BD499" s="42" t="e">
        <v>#VALUE!</v>
      </c>
      <c r="BE499" s="42" t="e">
        <v>#VALUE!</v>
      </c>
    </row>
    <row r="500" spans="1:57" ht="13.5" customHeight="1" x14ac:dyDescent="0.3">
      <c r="A500" s="94" t="s">
        <v>146</v>
      </c>
      <c r="B500" s="111"/>
      <c r="C500" s="95">
        <v>14</v>
      </c>
      <c r="D500" s="159" t="s">
        <v>87</v>
      </c>
      <c r="E500" s="38" t="s">
        <v>85</v>
      </c>
      <c r="F500" s="39" t="e">
        <f t="shared" si="36"/>
        <v>#REF!</v>
      </c>
      <c r="H500" s="37" t="e">
        <v>#REF!</v>
      </c>
      <c r="I500" s="37" t="e">
        <v>#REF!</v>
      </c>
      <c r="J500" s="37" t="e">
        <v>#REF!</v>
      </c>
      <c r="K500" s="37" t="e">
        <v>#REF!</v>
      </c>
      <c r="L500" s="37" t="e">
        <v>#REF!</v>
      </c>
      <c r="M500" s="37" t="e">
        <v>#REF!</v>
      </c>
      <c r="N500" s="37" t="e">
        <v>#REF!</v>
      </c>
      <c r="O500" s="37" t="e">
        <v>#REF!</v>
      </c>
      <c r="P500" s="37" t="e">
        <v>#REF!</v>
      </c>
      <c r="Q500" s="37" t="e">
        <v>#REF!</v>
      </c>
      <c r="R500" s="37" t="e">
        <v>#REF!</v>
      </c>
      <c r="S500" s="37" t="e">
        <v>#REF!</v>
      </c>
      <c r="T500" s="37" t="e">
        <v>#REF!</v>
      </c>
      <c r="U500" s="37" t="e">
        <v>#REF!</v>
      </c>
      <c r="V500" s="37" t="e">
        <v>#REF!</v>
      </c>
      <c r="Y500" s="42" t="e">
        <f t="shared" si="34"/>
        <v>#VALUE!</v>
      </c>
      <c r="Z500" s="42" t="e">
        <v>#VALUE!</v>
      </c>
      <c r="AA500" s="42" t="e">
        <v>#VALUE!</v>
      </c>
      <c r="AB500" s="42" t="e">
        <v>#VALUE!</v>
      </c>
      <c r="AC500" s="42" t="e">
        <v>#VALUE!</v>
      </c>
      <c r="AD500" s="42" t="e">
        <v>#VALUE!</v>
      </c>
      <c r="AE500" s="50" t="e">
        <v>#VALUE!</v>
      </c>
      <c r="AF500" s="42" t="e">
        <v>#VALUE!</v>
      </c>
      <c r="AG500" s="42" t="e">
        <v>#VALUE!</v>
      </c>
      <c r="AH500" s="42" t="e">
        <v>#VALUE!</v>
      </c>
      <c r="AI500" s="42" t="e">
        <v>#VALUE!</v>
      </c>
      <c r="AJ500" s="42" t="e">
        <v>#VALUE!</v>
      </c>
      <c r="AK500" s="42" t="e">
        <v>#VALUE!</v>
      </c>
      <c r="AL500" s="42" t="e">
        <v>#VALUE!</v>
      </c>
      <c r="AM500" s="42" t="e">
        <v>#VALUE!</v>
      </c>
      <c r="AN500" s="42" t="e">
        <v>#VALUE!</v>
      </c>
      <c r="AP500" s="51" t="e">
        <f t="shared" si="35"/>
        <v>#VALUE!</v>
      </c>
      <c r="AQ500" s="42" t="e">
        <v>#VALUE!</v>
      </c>
      <c r="AR500" s="42" t="e">
        <v>#VALUE!</v>
      </c>
      <c r="AS500" s="42" t="e">
        <v>#VALUE!</v>
      </c>
      <c r="AT500" s="42" t="e">
        <v>#VALUE!</v>
      </c>
      <c r="AU500" s="42" t="e">
        <v>#VALUE!</v>
      </c>
      <c r="AV500" s="50" t="e">
        <v>#VALUE!</v>
      </c>
      <c r="AW500" s="42" t="e">
        <v>#VALUE!</v>
      </c>
      <c r="AX500" s="42" t="e">
        <v>#VALUE!</v>
      </c>
      <c r="AY500" s="42" t="e">
        <v>#VALUE!</v>
      </c>
      <c r="AZ500" s="42" t="e">
        <v>#VALUE!</v>
      </c>
      <c r="BA500" s="42" t="e">
        <v>#VALUE!</v>
      </c>
      <c r="BB500" s="42" t="e">
        <v>#VALUE!</v>
      </c>
      <c r="BC500" s="42" t="e">
        <v>#VALUE!</v>
      </c>
      <c r="BD500" s="42" t="e">
        <v>#VALUE!</v>
      </c>
      <c r="BE500" s="42" t="e">
        <v>#VALUE!</v>
      </c>
    </row>
    <row r="501" spans="1:57" ht="13.5" customHeight="1" x14ac:dyDescent="0.3">
      <c r="A501" s="93"/>
      <c r="B501" s="93"/>
      <c r="C501" s="93"/>
      <c r="D501" s="159" t="s">
        <v>87</v>
      </c>
      <c r="H501" s="37" t="e">
        <v>#REF!</v>
      </c>
      <c r="I501" s="37" t="e">
        <v>#REF!</v>
      </c>
      <c r="J501" s="37" t="e">
        <v>#REF!</v>
      </c>
      <c r="K501" s="37" t="e">
        <v>#REF!</v>
      </c>
      <c r="L501" s="37" t="e">
        <v>#REF!</v>
      </c>
      <c r="M501" s="37" t="e">
        <v>#REF!</v>
      </c>
      <c r="N501" s="37" t="e">
        <v>#REF!</v>
      </c>
      <c r="O501" s="37" t="e">
        <v>#REF!</v>
      </c>
      <c r="P501" s="37" t="e">
        <v>#REF!</v>
      </c>
      <c r="Q501" s="37" t="e">
        <v>#REF!</v>
      </c>
      <c r="R501" s="37" t="e">
        <v>#REF!</v>
      </c>
      <c r="S501" s="37" t="e">
        <v>#REF!</v>
      </c>
      <c r="T501" s="37" t="e">
        <v>#REF!</v>
      </c>
      <c r="U501" s="37" t="e">
        <v>#REF!</v>
      </c>
      <c r="V501" s="37" t="e">
        <v>#REF!</v>
      </c>
      <c r="Y501" s="42" t="e">
        <f t="shared" si="34"/>
        <v>#VALUE!</v>
      </c>
      <c r="Z501" s="42" t="e">
        <v>#VALUE!</v>
      </c>
      <c r="AA501" s="42" t="e">
        <v>#VALUE!</v>
      </c>
      <c r="AB501" s="42" t="e">
        <v>#VALUE!</v>
      </c>
      <c r="AC501" s="42" t="e">
        <v>#VALUE!</v>
      </c>
      <c r="AD501" s="42" t="e">
        <v>#VALUE!</v>
      </c>
      <c r="AE501" s="50" t="e">
        <v>#VALUE!</v>
      </c>
      <c r="AF501" s="42" t="e">
        <v>#VALUE!</v>
      </c>
      <c r="AG501" s="42" t="e">
        <v>#VALUE!</v>
      </c>
      <c r="AH501" s="42" t="e">
        <v>#VALUE!</v>
      </c>
      <c r="AI501" s="42" t="e">
        <v>#VALUE!</v>
      </c>
      <c r="AJ501" s="42" t="e">
        <v>#VALUE!</v>
      </c>
      <c r="AK501" s="42" t="e">
        <v>#VALUE!</v>
      </c>
      <c r="AL501" s="42" t="e">
        <v>#VALUE!</v>
      </c>
      <c r="AM501" s="42" t="e">
        <v>#VALUE!</v>
      </c>
      <c r="AN501" s="42" t="e">
        <v>#VALUE!</v>
      </c>
      <c r="AP501" s="51" t="e">
        <f t="shared" si="35"/>
        <v>#VALUE!</v>
      </c>
      <c r="AQ501" s="42" t="e">
        <v>#VALUE!</v>
      </c>
      <c r="AR501" s="42" t="e">
        <v>#VALUE!</v>
      </c>
      <c r="AS501" s="42" t="e">
        <v>#VALUE!</v>
      </c>
      <c r="AT501" s="42" t="e">
        <v>#VALUE!</v>
      </c>
      <c r="AU501" s="42" t="e">
        <v>#VALUE!</v>
      </c>
      <c r="AV501" s="50" t="e">
        <v>#VALUE!</v>
      </c>
      <c r="AW501" s="42" t="e">
        <v>#VALUE!</v>
      </c>
      <c r="AX501" s="42" t="e">
        <v>#VALUE!</v>
      </c>
      <c r="AY501" s="42" t="e">
        <v>#VALUE!</v>
      </c>
      <c r="AZ501" s="42" t="e">
        <v>#VALUE!</v>
      </c>
      <c r="BA501" s="42" t="e">
        <v>#VALUE!</v>
      </c>
      <c r="BB501" s="42" t="e">
        <v>#VALUE!</v>
      </c>
      <c r="BC501" s="42" t="e">
        <v>#VALUE!</v>
      </c>
      <c r="BD501" s="42" t="e">
        <v>#VALUE!</v>
      </c>
      <c r="BE501" s="42" t="e">
        <v>#VALUE!</v>
      </c>
    </row>
    <row r="502" spans="1:57" ht="13.5" customHeight="1" x14ac:dyDescent="0.3">
      <c r="A502" s="98" t="s">
        <v>146</v>
      </c>
      <c r="B502" s="110"/>
      <c r="C502" s="93"/>
      <c r="D502" s="159" t="s">
        <v>87</v>
      </c>
      <c r="E502" s="38" t="s">
        <v>85</v>
      </c>
      <c r="F502" s="39" t="e">
        <f t="shared" ref="F502:F516" si="37">SUM(H502:V502)</f>
        <v>#REF!</v>
      </c>
      <c r="H502" s="37" t="e">
        <v>#REF!</v>
      </c>
      <c r="I502" s="37" t="e">
        <v>#REF!</v>
      </c>
      <c r="J502" s="37" t="e">
        <v>#REF!</v>
      </c>
      <c r="K502" s="37" t="e">
        <v>#REF!</v>
      </c>
      <c r="L502" s="37" t="e">
        <v>#REF!</v>
      </c>
      <c r="M502" s="37" t="e">
        <v>#REF!</v>
      </c>
      <c r="N502" s="37" t="e">
        <v>#REF!</v>
      </c>
      <c r="O502" s="37" t="e">
        <v>#REF!</v>
      </c>
      <c r="P502" s="37" t="e">
        <v>#REF!</v>
      </c>
      <c r="Q502" s="37" t="e">
        <v>#REF!</v>
      </c>
      <c r="R502" s="37" t="e">
        <v>#REF!</v>
      </c>
      <c r="S502" s="37" t="e">
        <v>#REF!</v>
      </c>
      <c r="T502" s="37" t="e">
        <v>#REF!</v>
      </c>
      <c r="U502" s="37" t="e">
        <v>#REF!</v>
      </c>
      <c r="V502" s="37" t="e">
        <v>#REF!</v>
      </c>
      <c r="Y502" s="42" t="e">
        <f t="shared" si="34"/>
        <v>#VALUE!</v>
      </c>
      <c r="Z502" s="42" t="e">
        <v>#VALUE!</v>
      </c>
      <c r="AA502" s="42" t="e">
        <v>#VALUE!</v>
      </c>
      <c r="AB502" s="42" t="e">
        <v>#VALUE!</v>
      </c>
      <c r="AC502" s="42" t="e">
        <v>#VALUE!</v>
      </c>
      <c r="AD502" s="42" t="e">
        <v>#VALUE!</v>
      </c>
      <c r="AE502" s="50" t="e">
        <v>#VALUE!</v>
      </c>
      <c r="AF502" s="42" t="e">
        <v>#VALUE!</v>
      </c>
      <c r="AG502" s="42" t="e">
        <v>#VALUE!</v>
      </c>
      <c r="AH502" s="42" t="e">
        <v>#VALUE!</v>
      </c>
      <c r="AI502" s="42" t="e">
        <v>#VALUE!</v>
      </c>
      <c r="AJ502" s="42" t="e">
        <v>#VALUE!</v>
      </c>
      <c r="AK502" s="42" t="e">
        <v>#VALUE!</v>
      </c>
      <c r="AL502" s="42" t="e">
        <v>#VALUE!</v>
      </c>
      <c r="AM502" s="42" t="e">
        <v>#VALUE!</v>
      </c>
      <c r="AN502" s="42" t="e">
        <v>#VALUE!</v>
      </c>
      <c r="AP502" s="51" t="e">
        <f t="shared" si="35"/>
        <v>#VALUE!</v>
      </c>
      <c r="AQ502" s="42" t="e">
        <v>#VALUE!</v>
      </c>
      <c r="AR502" s="42" t="e">
        <v>#VALUE!</v>
      </c>
      <c r="AS502" s="42" t="e">
        <v>#VALUE!</v>
      </c>
      <c r="AT502" s="42" t="e">
        <v>#VALUE!</v>
      </c>
      <c r="AU502" s="42" t="e">
        <v>#VALUE!</v>
      </c>
      <c r="AV502" s="50" t="e">
        <v>#VALUE!</v>
      </c>
      <c r="AW502" s="42" t="e">
        <v>#VALUE!</v>
      </c>
      <c r="AX502" s="42" t="e">
        <v>#VALUE!</v>
      </c>
      <c r="AY502" s="42" t="e">
        <v>#VALUE!</v>
      </c>
      <c r="AZ502" s="42" t="e">
        <v>#VALUE!</v>
      </c>
      <c r="BA502" s="42" t="e">
        <v>#VALUE!</v>
      </c>
      <c r="BB502" s="42" t="e">
        <v>#VALUE!</v>
      </c>
      <c r="BC502" s="42" t="e">
        <v>#VALUE!</v>
      </c>
      <c r="BD502" s="42" t="e">
        <v>#VALUE!</v>
      </c>
      <c r="BE502" s="42" t="e">
        <v>#VALUE!</v>
      </c>
    </row>
    <row r="503" spans="1:57" ht="13.5" customHeight="1" x14ac:dyDescent="0.3">
      <c r="A503" s="94" t="s">
        <v>146</v>
      </c>
      <c r="B503" s="111"/>
      <c r="C503" s="95">
        <v>1</v>
      </c>
      <c r="D503" s="159"/>
      <c r="E503" s="38" t="s">
        <v>85</v>
      </c>
      <c r="F503" s="39" t="e">
        <f t="shared" si="37"/>
        <v>#REF!</v>
      </c>
      <c r="H503" s="37" t="e">
        <v>#REF!</v>
      </c>
      <c r="I503" s="37" t="e">
        <v>#REF!</v>
      </c>
      <c r="J503" s="37" t="e">
        <v>#REF!</v>
      </c>
      <c r="K503" s="37" t="e">
        <v>#REF!</v>
      </c>
      <c r="L503" s="37" t="e">
        <v>#REF!</v>
      </c>
      <c r="M503" s="37" t="e">
        <v>#REF!</v>
      </c>
      <c r="N503" s="37" t="e">
        <v>#REF!</v>
      </c>
      <c r="O503" s="37" t="e">
        <v>#REF!</v>
      </c>
      <c r="P503" s="37" t="e">
        <v>#REF!</v>
      </c>
      <c r="Q503" s="37" t="e">
        <v>#REF!</v>
      </c>
      <c r="R503" s="37" t="e">
        <v>#REF!</v>
      </c>
      <c r="S503" s="37" t="e">
        <v>#REF!</v>
      </c>
      <c r="T503" s="37" t="e">
        <v>#REF!</v>
      </c>
      <c r="U503" s="37" t="e">
        <v>#REF!</v>
      </c>
      <c r="V503" s="37" t="e">
        <v>#REF!</v>
      </c>
      <c r="Y503" s="42" t="e">
        <f t="shared" si="34"/>
        <v>#VALUE!</v>
      </c>
      <c r="Z503" s="42" t="e">
        <v>#VALUE!</v>
      </c>
      <c r="AA503" s="42" t="e">
        <v>#VALUE!</v>
      </c>
      <c r="AB503" s="42" t="e">
        <v>#VALUE!</v>
      </c>
      <c r="AC503" s="42" t="e">
        <v>#VALUE!</v>
      </c>
      <c r="AD503" s="42" t="e">
        <v>#VALUE!</v>
      </c>
      <c r="AE503" s="50" t="e">
        <v>#VALUE!</v>
      </c>
      <c r="AF503" s="42" t="e">
        <v>#VALUE!</v>
      </c>
      <c r="AG503" s="42" t="e">
        <v>#VALUE!</v>
      </c>
      <c r="AH503" s="42" t="e">
        <v>#VALUE!</v>
      </c>
      <c r="AI503" s="42" t="e">
        <v>#VALUE!</v>
      </c>
      <c r="AJ503" s="42" t="e">
        <v>#VALUE!</v>
      </c>
      <c r="AK503" s="42" t="e">
        <v>#VALUE!</v>
      </c>
      <c r="AL503" s="42" t="e">
        <v>#VALUE!</v>
      </c>
      <c r="AM503" s="42" t="e">
        <v>#VALUE!</v>
      </c>
      <c r="AN503" s="42" t="e">
        <v>#VALUE!</v>
      </c>
      <c r="AP503" s="51" t="e">
        <f t="shared" si="35"/>
        <v>#VALUE!</v>
      </c>
      <c r="AQ503" s="42" t="e">
        <v>#VALUE!</v>
      </c>
      <c r="AR503" s="42" t="e">
        <v>#VALUE!</v>
      </c>
      <c r="AS503" s="42" t="e">
        <v>#VALUE!</v>
      </c>
      <c r="AT503" s="42" t="e">
        <v>#VALUE!</v>
      </c>
      <c r="AU503" s="42" t="e">
        <v>#VALUE!</v>
      </c>
      <c r="AV503" s="50" t="e">
        <v>#VALUE!</v>
      </c>
      <c r="AW503" s="42" t="e">
        <v>#VALUE!</v>
      </c>
      <c r="AX503" s="42" t="e">
        <v>#VALUE!</v>
      </c>
      <c r="AY503" s="42" t="e">
        <v>#VALUE!</v>
      </c>
      <c r="AZ503" s="42" t="e">
        <v>#VALUE!</v>
      </c>
      <c r="BA503" s="42" t="e">
        <v>#VALUE!</v>
      </c>
      <c r="BB503" s="42" t="e">
        <v>#VALUE!</v>
      </c>
      <c r="BC503" s="42" t="e">
        <v>#VALUE!</v>
      </c>
      <c r="BD503" s="42" t="e">
        <v>#VALUE!</v>
      </c>
      <c r="BE503" s="42" t="e">
        <v>#VALUE!</v>
      </c>
    </row>
    <row r="504" spans="1:57" ht="13.5" customHeight="1" x14ac:dyDescent="0.3">
      <c r="A504" s="94" t="s">
        <v>146</v>
      </c>
      <c r="B504" s="111"/>
      <c r="C504" s="95">
        <v>2</v>
      </c>
      <c r="D504" s="159"/>
      <c r="E504" s="38" t="s">
        <v>85</v>
      </c>
      <c r="F504" s="39" t="e">
        <f t="shared" si="37"/>
        <v>#REF!</v>
      </c>
      <c r="H504" s="37" t="e">
        <v>#REF!</v>
      </c>
      <c r="I504" s="37" t="e">
        <v>#REF!</v>
      </c>
      <c r="J504" s="37" t="e">
        <v>#REF!</v>
      </c>
      <c r="K504" s="37" t="e">
        <v>#REF!</v>
      </c>
      <c r="L504" s="37" t="e">
        <v>#REF!</v>
      </c>
      <c r="M504" s="37" t="e">
        <v>#REF!</v>
      </c>
      <c r="N504" s="37" t="e">
        <v>#REF!</v>
      </c>
      <c r="O504" s="37" t="e">
        <v>#REF!</v>
      </c>
      <c r="P504" s="37" t="e">
        <v>#REF!</v>
      </c>
      <c r="Q504" s="37" t="e">
        <v>#REF!</v>
      </c>
      <c r="R504" s="37" t="e">
        <v>#REF!</v>
      </c>
      <c r="S504" s="37" t="e">
        <v>#REF!</v>
      </c>
      <c r="T504" s="37" t="e">
        <v>#REF!</v>
      </c>
      <c r="U504" s="37" t="e">
        <v>#REF!</v>
      </c>
      <c r="V504" s="37" t="e">
        <v>#REF!</v>
      </c>
      <c r="Y504" s="42" t="e">
        <f t="shared" si="34"/>
        <v>#VALUE!</v>
      </c>
      <c r="Z504" s="42" t="e">
        <v>#VALUE!</v>
      </c>
      <c r="AA504" s="42" t="e">
        <v>#VALUE!</v>
      </c>
      <c r="AB504" s="42" t="e">
        <v>#VALUE!</v>
      </c>
      <c r="AC504" s="42" t="e">
        <v>#VALUE!</v>
      </c>
      <c r="AD504" s="42" t="e">
        <v>#VALUE!</v>
      </c>
      <c r="AE504" s="50" t="e">
        <v>#VALUE!</v>
      </c>
      <c r="AF504" s="42" t="e">
        <v>#VALUE!</v>
      </c>
      <c r="AG504" s="42" t="e">
        <v>#VALUE!</v>
      </c>
      <c r="AH504" s="42" t="e">
        <v>#VALUE!</v>
      </c>
      <c r="AI504" s="42" t="e">
        <v>#VALUE!</v>
      </c>
      <c r="AJ504" s="42" t="e">
        <v>#VALUE!</v>
      </c>
      <c r="AK504" s="42" t="e">
        <v>#VALUE!</v>
      </c>
      <c r="AL504" s="42" t="e">
        <v>#VALUE!</v>
      </c>
      <c r="AM504" s="42" t="e">
        <v>#VALUE!</v>
      </c>
      <c r="AN504" s="42" t="e">
        <v>#VALUE!</v>
      </c>
      <c r="AP504" s="51" t="e">
        <f t="shared" si="35"/>
        <v>#VALUE!</v>
      </c>
      <c r="AQ504" s="42" t="e">
        <v>#VALUE!</v>
      </c>
      <c r="AR504" s="42" t="e">
        <v>#VALUE!</v>
      </c>
      <c r="AS504" s="42" t="e">
        <v>#VALUE!</v>
      </c>
      <c r="AT504" s="42" t="e">
        <v>#VALUE!</v>
      </c>
      <c r="AU504" s="42" t="e">
        <v>#VALUE!</v>
      </c>
      <c r="AV504" s="50" t="e">
        <v>#VALUE!</v>
      </c>
      <c r="AW504" s="42" t="e">
        <v>#VALUE!</v>
      </c>
      <c r="AX504" s="42" t="e">
        <v>#VALUE!</v>
      </c>
      <c r="AY504" s="42" t="e">
        <v>#VALUE!</v>
      </c>
      <c r="AZ504" s="42" t="e">
        <v>#VALUE!</v>
      </c>
      <c r="BA504" s="42" t="e">
        <v>#VALUE!</v>
      </c>
      <c r="BB504" s="42" t="e">
        <v>#VALUE!</v>
      </c>
      <c r="BC504" s="42" t="e">
        <v>#VALUE!</v>
      </c>
      <c r="BD504" s="42" t="e">
        <v>#VALUE!</v>
      </c>
      <c r="BE504" s="42" t="e">
        <v>#VALUE!</v>
      </c>
    </row>
    <row r="505" spans="1:57" ht="13.5" customHeight="1" x14ac:dyDescent="0.3">
      <c r="A505" s="94" t="s">
        <v>146</v>
      </c>
      <c r="B505" s="111"/>
      <c r="C505" s="95">
        <v>3</v>
      </c>
      <c r="D505" s="159"/>
      <c r="E505" s="38" t="s">
        <v>85</v>
      </c>
      <c r="F505" s="39" t="e">
        <f t="shared" si="37"/>
        <v>#REF!</v>
      </c>
      <c r="H505" s="37" t="e">
        <v>#REF!</v>
      </c>
      <c r="I505" s="37" t="e">
        <v>#REF!</v>
      </c>
      <c r="J505" s="37" t="e">
        <v>#REF!</v>
      </c>
      <c r="K505" s="37" t="e">
        <v>#REF!</v>
      </c>
      <c r="L505" s="37" t="e">
        <v>#REF!</v>
      </c>
      <c r="M505" s="37" t="e">
        <v>#REF!</v>
      </c>
      <c r="N505" s="37" t="e">
        <v>#REF!</v>
      </c>
      <c r="O505" s="37" t="e">
        <v>#REF!</v>
      </c>
      <c r="P505" s="37" t="e">
        <v>#REF!</v>
      </c>
      <c r="Q505" s="37" t="e">
        <v>#REF!</v>
      </c>
      <c r="R505" s="37" t="e">
        <v>#REF!</v>
      </c>
      <c r="S505" s="37" t="e">
        <v>#REF!</v>
      </c>
      <c r="T505" s="37" t="e">
        <v>#REF!</v>
      </c>
      <c r="U505" s="37" t="e">
        <v>#REF!</v>
      </c>
      <c r="V505" s="37" t="e">
        <v>#REF!</v>
      </c>
      <c r="Y505" s="42" t="e">
        <f t="shared" si="34"/>
        <v>#VALUE!</v>
      </c>
      <c r="Z505" s="42" t="e">
        <v>#VALUE!</v>
      </c>
      <c r="AA505" s="42" t="e">
        <v>#VALUE!</v>
      </c>
      <c r="AB505" s="42" t="e">
        <v>#VALUE!</v>
      </c>
      <c r="AC505" s="42" t="e">
        <v>#VALUE!</v>
      </c>
      <c r="AD505" s="42" t="e">
        <v>#VALUE!</v>
      </c>
      <c r="AE505" s="50" t="e">
        <v>#VALUE!</v>
      </c>
      <c r="AF505" s="42" t="e">
        <v>#VALUE!</v>
      </c>
      <c r="AG505" s="42" t="e">
        <v>#VALUE!</v>
      </c>
      <c r="AH505" s="42" t="e">
        <v>#VALUE!</v>
      </c>
      <c r="AI505" s="42" t="e">
        <v>#VALUE!</v>
      </c>
      <c r="AJ505" s="42" t="e">
        <v>#VALUE!</v>
      </c>
      <c r="AK505" s="42" t="e">
        <v>#VALUE!</v>
      </c>
      <c r="AL505" s="42" t="e">
        <v>#VALUE!</v>
      </c>
      <c r="AM505" s="42" t="e">
        <v>#VALUE!</v>
      </c>
      <c r="AN505" s="42" t="e">
        <v>#VALUE!</v>
      </c>
      <c r="AP505" s="51" t="e">
        <f t="shared" si="35"/>
        <v>#VALUE!</v>
      </c>
      <c r="AQ505" s="42" t="e">
        <v>#VALUE!</v>
      </c>
      <c r="AR505" s="42" t="e">
        <v>#VALUE!</v>
      </c>
      <c r="AS505" s="42" t="e">
        <v>#VALUE!</v>
      </c>
      <c r="AT505" s="42" t="e">
        <v>#VALUE!</v>
      </c>
      <c r="AU505" s="42" t="e">
        <v>#VALUE!</v>
      </c>
      <c r="AV505" s="50" t="e">
        <v>#VALUE!</v>
      </c>
      <c r="AW505" s="42" t="e">
        <v>#VALUE!</v>
      </c>
      <c r="AX505" s="42" t="e">
        <v>#VALUE!</v>
      </c>
      <c r="AY505" s="42" t="e">
        <v>#VALUE!</v>
      </c>
      <c r="AZ505" s="42" t="e">
        <v>#VALUE!</v>
      </c>
      <c r="BA505" s="42" t="e">
        <v>#VALUE!</v>
      </c>
      <c r="BB505" s="42" t="e">
        <v>#VALUE!</v>
      </c>
      <c r="BC505" s="42" t="e">
        <v>#VALUE!</v>
      </c>
      <c r="BD505" s="42" t="e">
        <v>#VALUE!</v>
      </c>
      <c r="BE505" s="42" t="e">
        <v>#VALUE!</v>
      </c>
    </row>
    <row r="506" spans="1:57" ht="13.5" customHeight="1" x14ac:dyDescent="0.3">
      <c r="A506" s="94" t="s">
        <v>146</v>
      </c>
      <c r="B506" s="111"/>
      <c r="C506" s="95">
        <v>4</v>
      </c>
      <c r="D506" s="159"/>
      <c r="E506" s="38" t="s">
        <v>85</v>
      </c>
      <c r="F506" s="39" t="e">
        <f t="shared" si="37"/>
        <v>#REF!</v>
      </c>
      <c r="H506" s="37" t="e">
        <v>#REF!</v>
      </c>
      <c r="I506" s="37" t="e">
        <v>#REF!</v>
      </c>
      <c r="J506" s="37" t="e">
        <v>#REF!</v>
      </c>
      <c r="K506" s="37" t="e">
        <v>#REF!</v>
      </c>
      <c r="L506" s="37" t="e">
        <v>#REF!</v>
      </c>
      <c r="M506" s="37" t="e">
        <v>#REF!</v>
      </c>
      <c r="N506" s="37" t="e">
        <v>#REF!</v>
      </c>
      <c r="O506" s="37" t="e">
        <v>#REF!</v>
      </c>
      <c r="P506" s="37" t="e">
        <v>#REF!</v>
      </c>
      <c r="Q506" s="37" t="e">
        <v>#REF!</v>
      </c>
      <c r="R506" s="37" t="e">
        <v>#REF!</v>
      </c>
      <c r="S506" s="37" t="e">
        <v>#REF!</v>
      </c>
      <c r="T506" s="37" t="e">
        <v>#REF!</v>
      </c>
      <c r="U506" s="37" t="e">
        <v>#REF!</v>
      </c>
      <c r="V506" s="37" t="e">
        <v>#REF!</v>
      </c>
      <c r="Y506" s="42" t="e">
        <f t="shared" si="34"/>
        <v>#VALUE!</v>
      </c>
      <c r="Z506" s="42" t="e">
        <v>#VALUE!</v>
      </c>
      <c r="AA506" s="42" t="e">
        <v>#VALUE!</v>
      </c>
      <c r="AB506" s="42" t="e">
        <v>#VALUE!</v>
      </c>
      <c r="AC506" s="42" t="e">
        <v>#VALUE!</v>
      </c>
      <c r="AD506" s="42" t="e">
        <v>#VALUE!</v>
      </c>
      <c r="AE506" s="50" t="e">
        <v>#VALUE!</v>
      </c>
      <c r="AF506" s="42" t="e">
        <v>#VALUE!</v>
      </c>
      <c r="AG506" s="42" t="e">
        <v>#VALUE!</v>
      </c>
      <c r="AH506" s="42" t="e">
        <v>#VALUE!</v>
      </c>
      <c r="AI506" s="42" t="e">
        <v>#VALUE!</v>
      </c>
      <c r="AJ506" s="42" t="e">
        <v>#VALUE!</v>
      </c>
      <c r="AK506" s="42" t="e">
        <v>#VALUE!</v>
      </c>
      <c r="AL506" s="42" t="e">
        <v>#VALUE!</v>
      </c>
      <c r="AM506" s="42" t="e">
        <v>#VALUE!</v>
      </c>
      <c r="AN506" s="42" t="e">
        <v>#VALUE!</v>
      </c>
      <c r="AP506" s="51" t="e">
        <f t="shared" si="35"/>
        <v>#VALUE!</v>
      </c>
      <c r="AQ506" s="42" t="e">
        <v>#VALUE!</v>
      </c>
      <c r="AR506" s="42" t="e">
        <v>#VALUE!</v>
      </c>
      <c r="AS506" s="42" t="e">
        <v>#VALUE!</v>
      </c>
      <c r="AT506" s="42" t="e">
        <v>#VALUE!</v>
      </c>
      <c r="AU506" s="42" t="e">
        <v>#VALUE!</v>
      </c>
      <c r="AV506" s="50" t="e">
        <v>#VALUE!</v>
      </c>
      <c r="AW506" s="42" t="e">
        <v>#VALUE!</v>
      </c>
      <c r="AX506" s="42" t="e">
        <v>#VALUE!</v>
      </c>
      <c r="AY506" s="42" t="e">
        <v>#VALUE!</v>
      </c>
      <c r="AZ506" s="42" t="e">
        <v>#VALUE!</v>
      </c>
      <c r="BA506" s="42" t="e">
        <v>#VALUE!</v>
      </c>
      <c r="BB506" s="42" t="e">
        <v>#VALUE!</v>
      </c>
      <c r="BC506" s="42" t="e">
        <v>#VALUE!</v>
      </c>
      <c r="BD506" s="42" t="e">
        <v>#VALUE!</v>
      </c>
      <c r="BE506" s="42" t="e">
        <v>#VALUE!</v>
      </c>
    </row>
    <row r="507" spans="1:57" ht="13.5" customHeight="1" x14ac:dyDescent="0.3">
      <c r="A507" s="94" t="s">
        <v>146</v>
      </c>
      <c r="B507" s="111"/>
      <c r="C507" s="95">
        <v>5</v>
      </c>
      <c r="D507" s="159"/>
      <c r="E507" s="38" t="s">
        <v>85</v>
      </c>
      <c r="F507" s="39" t="e">
        <f t="shared" si="37"/>
        <v>#REF!</v>
      </c>
      <c r="H507" s="37" t="e">
        <v>#REF!</v>
      </c>
      <c r="I507" s="37" t="e">
        <v>#REF!</v>
      </c>
      <c r="J507" s="37" t="e">
        <v>#REF!</v>
      </c>
      <c r="K507" s="37" t="e">
        <v>#REF!</v>
      </c>
      <c r="L507" s="37" t="e">
        <v>#REF!</v>
      </c>
      <c r="M507" s="37" t="e">
        <v>#REF!</v>
      </c>
      <c r="N507" s="37" t="e">
        <v>#REF!</v>
      </c>
      <c r="O507" s="37" t="e">
        <v>#REF!</v>
      </c>
      <c r="P507" s="37" t="e">
        <v>#REF!</v>
      </c>
      <c r="Q507" s="37" t="e">
        <v>#REF!</v>
      </c>
      <c r="R507" s="37" t="e">
        <v>#REF!</v>
      </c>
      <c r="S507" s="37" t="e">
        <v>#REF!</v>
      </c>
      <c r="T507" s="37" t="e">
        <v>#REF!</v>
      </c>
      <c r="U507" s="37" t="e">
        <v>#REF!</v>
      </c>
      <c r="V507" s="37" t="e">
        <v>#REF!</v>
      </c>
      <c r="Y507" s="42" t="e">
        <f t="shared" si="34"/>
        <v>#VALUE!</v>
      </c>
      <c r="Z507" s="42" t="e">
        <v>#VALUE!</v>
      </c>
      <c r="AA507" s="42" t="e">
        <v>#VALUE!</v>
      </c>
      <c r="AB507" s="42" t="e">
        <v>#VALUE!</v>
      </c>
      <c r="AC507" s="42" t="e">
        <v>#VALUE!</v>
      </c>
      <c r="AD507" s="42" t="e">
        <v>#VALUE!</v>
      </c>
      <c r="AE507" s="50" t="e">
        <v>#VALUE!</v>
      </c>
      <c r="AF507" s="42" t="e">
        <v>#VALUE!</v>
      </c>
      <c r="AG507" s="42" t="e">
        <v>#VALUE!</v>
      </c>
      <c r="AH507" s="42" t="e">
        <v>#VALUE!</v>
      </c>
      <c r="AI507" s="42" t="e">
        <v>#VALUE!</v>
      </c>
      <c r="AJ507" s="42" t="e">
        <v>#VALUE!</v>
      </c>
      <c r="AK507" s="42" t="e">
        <v>#VALUE!</v>
      </c>
      <c r="AL507" s="42" t="e">
        <v>#VALUE!</v>
      </c>
      <c r="AM507" s="42" t="e">
        <v>#VALUE!</v>
      </c>
      <c r="AN507" s="42" t="e">
        <v>#VALUE!</v>
      </c>
      <c r="AP507" s="51" t="e">
        <f t="shared" si="35"/>
        <v>#VALUE!</v>
      </c>
      <c r="AQ507" s="42" t="e">
        <v>#VALUE!</v>
      </c>
      <c r="AR507" s="42" t="e">
        <v>#VALUE!</v>
      </c>
      <c r="AS507" s="42" t="e">
        <v>#VALUE!</v>
      </c>
      <c r="AT507" s="42" t="e">
        <v>#VALUE!</v>
      </c>
      <c r="AU507" s="42" t="e">
        <v>#VALUE!</v>
      </c>
      <c r="AV507" s="50" t="e">
        <v>#VALUE!</v>
      </c>
      <c r="AW507" s="42" t="e">
        <v>#VALUE!</v>
      </c>
      <c r="AX507" s="42" t="e">
        <v>#VALUE!</v>
      </c>
      <c r="AY507" s="42" t="e">
        <v>#VALUE!</v>
      </c>
      <c r="AZ507" s="42" t="e">
        <v>#VALUE!</v>
      </c>
      <c r="BA507" s="42" t="e">
        <v>#VALUE!</v>
      </c>
      <c r="BB507" s="42" t="e">
        <v>#VALUE!</v>
      </c>
      <c r="BC507" s="42" t="e">
        <v>#VALUE!</v>
      </c>
      <c r="BD507" s="42" t="e">
        <v>#VALUE!</v>
      </c>
      <c r="BE507" s="42" t="e">
        <v>#VALUE!</v>
      </c>
    </row>
    <row r="508" spans="1:57" ht="13.5" customHeight="1" x14ac:dyDescent="0.3">
      <c r="A508" s="94" t="s">
        <v>146</v>
      </c>
      <c r="B508" s="111"/>
      <c r="C508" s="95">
        <v>6</v>
      </c>
      <c r="D508" s="159"/>
      <c r="E508" s="38" t="s">
        <v>85</v>
      </c>
      <c r="F508" s="39" t="e">
        <f t="shared" si="37"/>
        <v>#REF!</v>
      </c>
      <c r="H508" s="37" t="e">
        <v>#REF!</v>
      </c>
      <c r="I508" s="37" t="e">
        <v>#REF!</v>
      </c>
      <c r="J508" s="37" t="e">
        <v>#REF!</v>
      </c>
      <c r="K508" s="37" t="e">
        <v>#REF!</v>
      </c>
      <c r="L508" s="37" t="e">
        <v>#REF!</v>
      </c>
      <c r="M508" s="37" t="e">
        <v>#REF!</v>
      </c>
      <c r="N508" s="37" t="e">
        <v>#REF!</v>
      </c>
      <c r="O508" s="37" t="e">
        <v>#REF!</v>
      </c>
      <c r="P508" s="37" t="e">
        <v>#REF!</v>
      </c>
      <c r="Q508" s="37" t="e">
        <v>#REF!</v>
      </c>
      <c r="R508" s="37" t="e">
        <v>#REF!</v>
      </c>
      <c r="S508" s="37" t="e">
        <v>#REF!</v>
      </c>
      <c r="T508" s="37" t="e">
        <v>#REF!</v>
      </c>
      <c r="U508" s="37" t="e">
        <v>#REF!</v>
      </c>
      <c r="V508" s="37" t="e">
        <v>#REF!</v>
      </c>
      <c r="Y508" s="42" t="e">
        <f t="shared" si="34"/>
        <v>#VALUE!</v>
      </c>
      <c r="Z508" s="42" t="e">
        <v>#VALUE!</v>
      </c>
      <c r="AA508" s="42" t="e">
        <v>#VALUE!</v>
      </c>
      <c r="AB508" s="42" t="e">
        <v>#VALUE!</v>
      </c>
      <c r="AC508" s="42" t="e">
        <v>#VALUE!</v>
      </c>
      <c r="AD508" s="42" t="e">
        <v>#VALUE!</v>
      </c>
      <c r="AE508" s="50" t="e">
        <v>#VALUE!</v>
      </c>
      <c r="AF508" s="42" t="e">
        <v>#VALUE!</v>
      </c>
      <c r="AG508" s="42" t="e">
        <v>#VALUE!</v>
      </c>
      <c r="AH508" s="42" t="e">
        <v>#VALUE!</v>
      </c>
      <c r="AI508" s="42" t="e">
        <v>#VALUE!</v>
      </c>
      <c r="AJ508" s="42" t="e">
        <v>#VALUE!</v>
      </c>
      <c r="AK508" s="42" t="e">
        <v>#VALUE!</v>
      </c>
      <c r="AL508" s="42" t="e">
        <v>#VALUE!</v>
      </c>
      <c r="AM508" s="42" t="e">
        <v>#VALUE!</v>
      </c>
      <c r="AN508" s="42" t="e">
        <v>#VALUE!</v>
      </c>
      <c r="AP508" s="51" t="e">
        <f t="shared" si="35"/>
        <v>#VALUE!</v>
      </c>
      <c r="AQ508" s="42" t="e">
        <v>#VALUE!</v>
      </c>
      <c r="AR508" s="42" t="e">
        <v>#VALUE!</v>
      </c>
      <c r="AS508" s="42" t="e">
        <v>#VALUE!</v>
      </c>
      <c r="AT508" s="42" t="e">
        <v>#VALUE!</v>
      </c>
      <c r="AU508" s="42" t="e">
        <v>#VALUE!</v>
      </c>
      <c r="AV508" s="50" t="e">
        <v>#VALUE!</v>
      </c>
      <c r="AW508" s="42" t="e">
        <v>#VALUE!</v>
      </c>
      <c r="AX508" s="42" t="e">
        <v>#VALUE!</v>
      </c>
      <c r="AY508" s="42" t="e">
        <v>#VALUE!</v>
      </c>
      <c r="AZ508" s="42" t="e">
        <v>#VALUE!</v>
      </c>
      <c r="BA508" s="42" t="e">
        <v>#VALUE!</v>
      </c>
      <c r="BB508" s="42" t="e">
        <v>#VALUE!</v>
      </c>
      <c r="BC508" s="42" t="e">
        <v>#VALUE!</v>
      </c>
      <c r="BD508" s="42" t="e">
        <v>#VALUE!</v>
      </c>
      <c r="BE508" s="42" t="e">
        <v>#VALUE!</v>
      </c>
    </row>
    <row r="509" spans="1:57" ht="13.5" customHeight="1" x14ac:dyDescent="0.3">
      <c r="A509" s="94" t="s">
        <v>146</v>
      </c>
      <c r="B509" s="111"/>
      <c r="C509" s="95">
        <v>7</v>
      </c>
      <c r="D509" s="159"/>
      <c r="E509" s="38" t="s">
        <v>85</v>
      </c>
      <c r="F509" s="39" t="e">
        <f t="shared" si="37"/>
        <v>#REF!</v>
      </c>
      <c r="H509" s="37" t="e">
        <v>#REF!</v>
      </c>
      <c r="I509" s="37" t="e">
        <v>#REF!</v>
      </c>
      <c r="J509" s="37" t="e">
        <v>#REF!</v>
      </c>
      <c r="K509" s="37" t="e">
        <v>#REF!</v>
      </c>
      <c r="L509" s="37" t="e">
        <v>#REF!</v>
      </c>
      <c r="M509" s="37" t="e">
        <v>#REF!</v>
      </c>
      <c r="N509" s="37" t="e">
        <v>#REF!</v>
      </c>
      <c r="O509" s="37" t="e">
        <v>#REF!</v>
      </c>
      <c r="P509" s="37" t="e">
        <v>#REF!</v>
      </c>
      <c r="Q509" s="37" t="e">
        <v>#REF!</v>
      </c>
      <c r="R509" s="37" t="e">
        <v>#REF!</v>
      </c>
      <c r="S509" s="37" t="e">
        <v>#REF!</v>
      </c>
      <c r="T509" s="37" t="e">
        <v>#REF!</v>
      </c>
      <c r="U509" s="37" t="e">
        <v>#REF!</v>
      </c>
      <c r="V509" s="37" t="e">
        <v>#REF!</v>
      </c>
      <c r="Y509" s="42" t="e">
        <f t="shared" si="34"/>
        <v>#VALUE!</v>
      </c>
      <c r="Z509" s="42" t="e">
        <v>#VALUE!</v>
      </c>
      <c r="AA509" s="42" t="e">
        <v>#VALUE!</v>
      </c>
      <c r="AB509" s="42" t="e">
        <v>#VALUE!</v>
      </c>
      <c r="AC509" s="42" t="e">
        <v>#VALUE!</v>
      </c>
      <c r="AD509" s="42" t="e">
        <v>#VALUE!</v>
      </c>
      <c r="AE509" s="50" t="e">
        <v>#VALUE!</v>
      </c>
      <c r="AF509" s="42" t="e">
        <v>#VALUE!</v>
      </c>
      <c r="AG509" s="42" t="e">
        <v>#VALUE!</v>
      </c>
      <c r="AH509" s="42" t="e">
        <v>#VALUE!</v>
      </c>
      <c r="AI509" s="42" t="e">
        <v>#VALUE!</v>
      </c>
      <c r="AJ509" s="42" t="e">
        <v>#VALUE!</v>
      </c>
      <c r="AK509" s="42" t="e">
        <v>#VALUE!</v>
      </c>
      <c r="AL509" s="42" t="e">
        <v>#VALUE!</v>
      </c>
      <c r="AM509" s="42" t="e">
        <v>#VALUE!</v>
      </c>
      <c r="AN509" s="42" t="e">
        <v>#VALUE!</v>
      </c>
      <c r="AP509" s="51" t="e">
        <f t="shared" si="35"/>
        <v>#VALUE!</v>
      </c>
      <c r="AQ509" s="42" t="e">
        <v>#VALUE!</v>
      </c>
      <c r="AR509" s="42" t="e">
        <v>#VALUE!</v>
      </c>
      <c r="AS509" s="42" t="e">
        <v>#VALUE!</v>
      </c>
      <c r="AT509" s="42" t="e">
        <v>#VALUE!</v>
      </c>
      <c r="AU509" s="42" t="e">
        <v>#VALUE!</v>
      </c>
      <c r="AV509" s="50" t="e">
        <v>#VALUE!</v>
      </c>
      <c r="AW509" s="42" t="e">
        <v>#VALUE!</v>
      </c>
      <c r="AX509" s="42" t="e">
        <v>#VALUE!</v>
      </c>
      <c r="AY509" s="42" t="e">
        <v>#VALUE!</v>
      </c>
      <c r="AZ509" s="42" t="e">
        <v>#VALUE!</v>
      </c>
      <c r="BA509" s="42" t="e">
        <v>#VALUE!</v>
      </c>
      <c r="BB509" s="42" t="e">
        <v>#VALUE!</v>
      </c>
      <c r="BC509" s="42" t="e">
        <v>#VALUE!</v>
      </c>
      <c r="BD509" s="42" t="e">
        <v>#VALUE!</v>
      </c>
      <c r="BE509" s="42" t="e">
        <v>#VALUE!</v>
      </c>
    </row>
    <row r="510" spans="1:57" ht="13.5" customHeight="1" x14ac:dyDescent="0.3">
      <c r="A510" s="94" t="s">
        <v>146</v>
      </c>
      <c r="B510" s="111"/>
      <c r="C510" s="95">
        <v>8</v>
      </c>
      <c r="D510" s="159"/>
      <c r="E510" s="38" t="s">
        <v>85</v>
      </c>
      <c r="F510" s="39" t="e">
        <f t="shared" si="37"/>
        <v>#REF!</v>
      </c>
      <c r="H510" s="37" t="e">
        <v>#REF!</v>
      </c>
      <c r="I510" s="37" t="e">
        <v>#REF!</v>
      </c>
      <c r="J510" s="37" t="e">
        <v>#REF!</v>
      </c>
      <c r="K510" s="37" t="e">
        <v>#REF!</v>
      </c>
      <c r="L510" s="37" t="e">
        <v>#REF!</v>
      </c>
      <c r="M510" s="37" t="e">
        <v>#REF!</v>
      </c>
      <c r="N510" s="37" t="e">
        <v>#REF!</v>
      </c>
      <c r="O510" s="37" t="e">
        <v>#REF!</v>
      </c>
      <c r="P510" s="37" t="e">
        <v>#REF!</v>
      </c>
      <c r="Q510" s="37" t="e">
        <v>#REF!</v>
      </c>
      <c r="R510" s="37" t="e">
        <v>#REF!</v>
      </c>
      <c r="S510" s="37" t="e">
        <v>#REF!</v>
      </c>
      <c r="T510" s="37" t="e">
        <v>#REF!</v>
      </c>
      <c r="U510" s="37" t="e">
        <v>#REF!</v>
      </c>
      <c r="V510" s="37" t="e">
        <v>#REF!</v>
      </c>
      <c r="Y510" s="42" t="e">
        <f t="shared" si="34"/>
        <v>#VALUE!</v>
      </c>
      <c r="Z510" s="42" t="e">
        <v>#VALUE!</v>
      </c>
      <c r="AA510" s="42" t="e">
        <v>#VALUE!</v>
      </c>
      <c r="AB510" s="42" t="e">
        <v>#VALUE!</v>
      </c>
      <c r="AC510" s="42" t="e">
        <v>#VALUE!</v>
      </c>
      <c r="AD510" s="42" t="e">
        <v>#VALUE!</v>
      </c>
      <c r="AE510" s="50" t="e">
        <v>#VALUE!</v>
      </c>
      <c r="AF510" s="42" t="e">
        <v>#VALUE!</v>
      </c>
      <c r="AG510" s="42" t="e">
        <v>#VALUE!</v>
      </c>
      <c r="AH510" s="42" t="e">
        <v>#VALUE!</v>
      </c>
      <c r="AI510" s="42" t="e">
        <v>#VALUE!</v>
      </c>
      <c r="AJ510" s="42" t="e">
        <v>#VALUE!</v>
      </c>
      <c r="AK510" s="42" t="e">
        <v>#VALUE!</v>
      </c>
      <c r="AL510" s="42" t="e">
        <v>#VALUE!</v>
      </c>
      <c r="AM510" s="42" t="e">
        <v>#VALUE!</v>
      </c>
      <c r="AN510" s="42" t="e">
        <v>#VALUE!</v>
      </c>
      <c r="AP510" s="51" t="e">
        <f t="shared" si="35"/>
        <v>#VALUE!</v>
      </c>
      <c r="AQ510" s="42" t="e">
        <v>#VALUE!</v>
      </c>
      <c r="AR510" s="42" t="e">
        <v>#VALUE!</v>
      </c>
      <c r="AS510" s="42" t="e">
        <v>#VALUE!</v>
      </c>
      <c r="AT510" s="42" t="e">
        <v>#VALUE!</v>
      </c>
      <c r="AU510" s="42" t="e">
        <v>#VALUE!</v>
      </c>
      <c r="AV510" s="50" t="e">
        <v>#VALUE!</v>
      </c>
      <c r="AW510" s="42" t="e">
        <v>#VALUE!</v>
      </c>
      <c r="AX510" s="42" t="e">
        <v>#VALUE!</v>
      </c>
      <c r="AY510" s="42" t="e">
        <v>#VALUE!</v>
      </c>
      <c r="AZ510" s="42" t="e">
        <v>#VALUE!</v>
      </c>
      <c r="BA510" s="42" t="e">
        <v>#VALUE!</v>
      </c>
      <c r="BB510" s="42" t="e">
        <v>#VALUE!</v>
      </c>
      <c r="BC510" s="42" t="e">
        <v>#VALUE!</v>
      </c>
      <c r="BD510" s="42" t="e">
        <v>#VALUE!</v>
      </c>
      <c r="BE510" s="42" t="e">
        <v>#VALUE!</v>
      </c>
    </row>
    <row r="511" spans="1:57" ht="13.5" customHeight="1" x14ac:dyDescent="0.3">
      <c r="A511" s="94" t="s">
        <v>146</v>
      </c>
      <c r="B511" s="111"/>
      <c r="C511" s="95">
        <v>9</v>
      </c>
      <c r="D511" s="159"/>
      <c r="E511" s="38" t="s">
        <v>85</v>
      </c>
      <c r="F511" s="39" t="e">
        <f t="shared" si="37"/>
        <v>#REF!</v>
      </c>
      <c r="H511" s="37" t="e">
        <v>#REF!</v>
      </c>
      <c r="I511" s="37" t="e">
        <v>#REF!</v>
      </c>
      <c r="J511" s="37" t="e">
        <v>#REF!</v>
      </c>
      <c r="K511" s="37" t="e">
        <v>#REF!</v>
      </c>
      <c r="L511" s="37" t="e">
        <v>#REF!</v>
      </c>
      <c r="M511" s="37" t="e">
        <v>#REF!</v>
      </c>
      <c r="N511" s="37" t="e">
        <v>#REF!</v>
      </c>
      <c r="O511" s="37" t="e">
        <v>#REF!</v>
      </c>
      <c r="P511" s="37" t="e">
        <v>#REF!</v>
      </c>
      <c r="Q511" s="37" t="e">
        <v>#REF!</v>
      </c>
      <c r="R511" s="37" t="e">
        <v>#REF!</v>
      </c>
      <c r="S511" s="37" t="e">
        <v>#REF!</v>
      </c>
      <c r="T511" s="37" t="e">
        <v>#REF!</v>
      </c>
      <c r="U511" s="37" t="e">
        <v>#REF!</v>
      </c>
      <c r="V511" s="37" t="e">
        <v>#REF!</v>
      </c>
      <c r="Y511" s="42" t="e">
        <f t="shared" si="34"/>
        <v>#VALUE!</v>
      </c>
      <c r="Z511" s="42" t="e">
        <v>#VALUE!</v>
      </c>
      <c r="AA511" s="42" t="e">
        <v>#VALUE!</v>
      </c>
      <c r="AB511" s="42" t="e">
        <v>#VALUE!</v>
      </c>
      <c r="AC511" s="42" t="e">
        <v>#VALUE!</v>
      </c>
      <c r="AD511" s="42" t="e">
        <v>#VALUE!</v>
      </c>
      <c r="AE511" s="50" t="e">
        <v>#VALUE!</v>
      </c>
      <c r="AF511" s="42" t="e">
        <v>#VALUE!</v>
      </c>
      <c r="AG511" s="42" t="e">
        <v>#VALUE!</v>
      </c>
      <c r="AH511" s="42" t="e">
        <v>#VALUE!</v>
      </c>
      <c r="AI511" s="42" t="e">
        <v>#VALUE!</v>
      </c>
      <c r="AJ511" s="42" t="e">
        <v>#VALUE!</v>
      </c>
      <c r="AK511" s="42" t="e">
        <v>#VALUE!</v>
      </c>
      <c r="AL511" s="42" t="e">
        <v>#VALUE!</v>
      </c>
      <c r="AM511" s="42" t="e">
        <v>#VALUE!</v>
      </c>
      <c r="AN511" s="42" t="e">
        <v>#VALUE!</v>
      </c>
      <c r="AP511" s="51" t="e">
        <f t="shared" si="35"/>
        <v>#VALUE!</v>
      </c>
      <c r="AQ511" s="42" t="e">
        <v>#VALUE!</v>
      </c>
      <c r="AR511" s="42" t="e">
        <v>#VALUE!</v>
      </c>
      <c r="AS511" s="42" t="e">
        <v>#VALUE!</v>
      </c>
      <c r="AT511" s="42" t="e">
        <v>#VALUE!</v>
      </c>
      <c r="AU511" s="42" t="e">
        <v>#VALUE!</v>
      </c>
      <c r="AV511" s="50" t="e">
        <v>#VALUE!</v>
      </c>
      <c r="AW511" s="42" t="e">
        <v>#VALUE!</v>
      </c>
      <c r="AX511" s="42" t="e">
        <v>#VALUE!</v>
      </c>
      <c r="AY511" s="42" t="e">
        <v>#VALUE!</v>
      </c>
      <c r="AZ511" s="42" t="e">
        <v>#VALUE!</v>
      </c>
      <c r="BA511" s="42" t="e">
        <v>#VALUE!</v>
      </c>
      <c r="BB511" s="42" t="e">
        <v>#VALUE!</v>
      </c>
      <c r="BC511" s="42" t="e">
        <v>#VALUE!</v>
      </c>
      <c r="BD511" s="42" t="e">
        <v>#VALUE!</v>
      </c>
      <c r="BE511" s="42" t="e">
        <v>#VALUE!</v>
      </c>
    </row>
    <row r="512" spans="1:57" ht="13.5" customHeight="1" x14ac:dyDescent="0.3">
      <c r="A512" s="94" t="s">
        <v>146</v>
      </c>
      <c r="B512" s="111"/>
      <c r="C512" s="95">
        <v>10</v>
      </c>
      <c r="D512" s="159" t="s">
        <v>87</v>
      </c>
      <c r="E512" s="38" t="s">
        <v>85</v>
      </c>
      <c r="F512" s="39" t="e">
        <f t="shared" si="37"/>
        <v>#REF!</v>
      </c>
      <c r="H512" s="37" t="e">
        <v>#REF!</v>
      </c>
      <c r="I512" s="37" t="e">
        <v>#REF!</v>
      </c>
      <c r="J512" s="37" t="e">
        <v>#REF!</v>
      </c>
      <c r="K512" s="37" t="e">
        <v>#REF!</v>
      </c>
      <c r="L512" s="37" t="e">
        <v>#REF!</v>
      </c>
      <c r="M512" s="37" t="e">
        <v>#REF!</v>
      </c>
      <c r="N512" s="37" t="e">
        <v>#REF!</v>
      </c>
      <c r="O512" s="37" t="e">
        <v>#REF!</v>
      </c>
      <c r="P512" s="37" t="e">
        <v>#REF!</v>
      </c>
      <c r="Q512" s="37" t="e">
        <v>#REF!</v>
      </c>
      <c r="R512" s="37" t="e">
        <v>#REF!</v>
      </c>
      <c r="S512" s="37" t="e">
        <v>#REF!</v>
      </c>
      <c r="T512" s="37" t="e">
        <v>#REF!</v>
      </c>
      <c r="U512" s="37" t="e">
        <v>#REF!</v>
      </c>
      <c r="V512" s="37" t="e">
        <v>#REF!</v>
      </c>
      <c r="Y512" s="42" t="e">
        <f t="shared" si="34"/>
        <v>#VALUE!</v>
      </c>
      <c r="Z512" s="42" t="e">
        <v>#VALUE!</v>
      </c>
      <c r="AA512" s="42" t="e">
        <v>#VALUE!</v>
      </c>
      <c r="AB512" s="42" t="e">
        <v>#VALUE!</v>
      </c>
      <c r="AC512" s="42" t="e">
        <v>#VALUE!</v>
      </c>
      <c r="AD512" s="42" t="e">
        <v>#VALUE!</v>
      </c>
      <c r="AE512" s="50" t="e">
        <v>#VALUE!</v>
      </c>
      <c r="AF512" s="42" t="e">
        <v>#VALUE!</v>
      </c>
      <c r="AG512" s="42" t="e">
        <v>#VALUE!</v>
      </c>
      <c r="AH512" s="42" t="e">
        <v>#VALUE!</v>
      </c>
      <c r="AI512" s="42" t="e">
        <v>#VALUE!</v>
      </c>
      <c r="AJ512" s="42" t="e">
        <v>#VALUE!</v>
      </c>
      <c r="AK512" s="42" t="e">
        <v>#VALUE!</v>
      </c>
      <c r="AL512" s="42" t="e">
        <v>#VALUE!</v>
      </c>
      <c r="AM512" s="42" t="e">
        <v>#VALUE!</v>
      </c>
      <c r="AN512" s="42" t="e">
        <v>#VALUE!</v>
      </c>
      <c r="AP512" s="51" t="e">
        <f t="shared" si="35"/>
        <v>#VALUE!</v>
      </c>
      <c r="AQ512" s="42" t="e">
        <v>#VALUE!</v>
      </c>
      <c r="AR512" s="42" t="e">
        <v>#VALUE!</v>
      </c>
      <c r="AS512" s="42" t="e">
        <v>#VALUE!</v>
      </c>
      <c r="AT512" s="42" t="e">
        <v>#VALUE!</v>
      </c>
      <c r="AU512" s="42" t="e">
        <v>#VALUE!</v>
      </c>
      <c r="AV512" s="50" t="e">
        <v>#VALUE!</v>
      </c>
      <c r="AW512" s="42" t="e">
        <v>#VALUE!</v>
      </c>
      <c r="AX512" s="42" t="e">
        <v>#VALUE!</v>
      </c>
      <c r="AY512" s="42" t="e">
        <v>#VALUE!</v>
      </c>
      <c r="AZ512" s="42" t="e">
        <v>#VALUE!</v>
      </c>
      <c r="BA512" s="42" t="e">
        <v>#VALUE!</v>
      </c>
      <c r="BB512" s="42" t="e">
        <v>#VALUE!</v>
      </c>
      <c r="BC512" s="42" t="e">
        <v>#VALUE!</v>
      </c>
      <c r="BD512" s="42" t="e">
        <v>#VALUE!</v>
      </c>
      <c r="BE512" s="42" t="e">
        <v>#VALUE!</v>
      </c>
    </row>
    <row r="513" spans="1:57" ht="13.5" customHeight="1" x14ac:dyDescent="0.3">
      <c r="A513" s="94" t="s">
        <v>146</v>
      </c>
      <c r="B513" s="111"/>
      <c r="C513" s="95">
        <v>11</v>
      </c>
      <c r="D513" s="159" t="s">
        <v>87</v>
      </c>
      <c r="E513" s="38" t="s">
        <v>85</v>
      </c>
      <c r="F513" s="39" t="e">
        <f t="shared" si="37"/>
        <v>#REF!</v>
      </c>
      <c r="H513" s="37" t="e">
        <v>#REF!</v>
      </c>
      <c r="I513" s="37" t="e">
        <v>#REF!</v>
      </c>
      <c r="J513" s="37" t="e">
        <v>#REF!</v>
      </c>
      <c r="K513" s="37" t="e">
        <v>#REF!</v>
      </c>
      <c r="L513" s="37" t="e">
        <v>#REF!</v>
      </c>
      <c r="M513" s="37" t="e">
        <v>#REF!</v>
      </c>
      <c r="N513" s="37" t="e">
        <v>#REF!</v>
      </c>
      <c r="O513" s="37" t="e">
        <v>#REF!</v>
      </c>
      <c r="P513" s="37" t="e">
        <v>#REF!</v>
      </c>
      <c r="Q513" s="37" t="e">
        <v>#REF!</v>
      </c>
      <c r="R513" s="37" t="e">
        <v>#REF!</v>
      </c>
      <c r="S513" s="37" t="e">
        <v>#REF!</v>
      </c>
      <c r="T513" s="37" t="e">
        <v>#REF!</v>
      </c>
      <c r="U513" s="37" t="e">
        <v>#REF!</v>
      </c>
      <c r="V513" s="37" t="e">
        <v>#REF!</v>
      </c>
      <c r="Y513" s="42" t="e">
        <f t="shared" si="34"/>
        <v>#VALUE!</v>
      </c>
      <c r="Z513" s="42" t="e">
        <v>#VALUE!</v>
      </c>
      <c r="AA513" s="42" t="e">
        <v>#VALUE!</v>
      </c>
      <c r="AB513" s="42" t="e">
        <v>#VALUE!</v>
      </c>
      <c r="AC513" s="42" t="e">
        <v>#VALUE!</v>
      </c>
      <c r="AD513" s="42" t="e">
        <v>#VALUE!</v>
      </c>
      <c r="AE513" s="50" t="e">
        <v>#VALUE!</v>
      </c>
      <c r="AF513" s="42" t="e">
        <v>#VALUE!</v>
      </c>
      <c r="AG513" s="42" t="e">
        <v>#VALUE!</v>
      </c>
      <c r="AH513" s="42" t="e">
        <v>#VALUE!</v>
      </c>
      <c r="AI513" s="42" t="e">
        <v>#VALUE!</v>
      </c>
      <c r="AJ513" s="42" t="e">
        <v>#VALUE!</v>
      </c>
      <c r="AK513" s="42" t="e">
        <v>#VALUE!</v>
      </c>
      <c r="AL513" s="42" t="e">
        <v>#VALUE!</v>
      </c>
      <c r="AM513" s="42" t="e">
        <v>#VALUE!</v>
      </c>
      <c r="AN513" s="42" t="e">
        <v>#VALUE!</v>
      </c>
      <c r="AP513" s="51" t="e">
        <f t="shared" si="35"/>
        <v>#VALUE!</v>
      </c>
      <c r="AQ513" s="42" t="e">
        <v>#VALUE!</v>
      </c>
      <c r="AR513" s="42" t="e">
        <v>#VALUE!</v>
      </c>
      <c r="AS513" s="42" t="e">
        <v>#VALUE!</v>
      </c>
      <c r="AT513" s="42" t="e">
        <v>#VALUE!</v>
      </c>
      <c r="AU513" s="42" t="e">
        <v>#VALUE!</v>
      </c>
      <c r="AV513" s="50" t="e">
        <v>#VALUE!</v>
      </c>
      <c r="AW513" s="42" t="e">
        <v>#VALUE!</v>
      </c>
      <c r="AX513" s="42" t="e">
        <v>#VALUE!</v>
      </c>
      <c r="AY513" s="42" t="e">
        <v>#VALUE!</v>
      </c>
      <c r="AZ513" s="42" t="e">
        <v>#VALUE!</v>
      </c>
      <c r="BA513" s="42" t="e">
        <v>#VALUE!</v>
      </c>
      <c r="BB513" s="42" t="e">
        <v>#VALUE!</v>
      </c>
      <c r="BC513" s="42" t="e">
        <v>#VALUE!</v>
      </c>
      <c r="BD513" s="42" t="e">
        <v>#VALUE!</v>
      </c>
      <c r="BE513" s="42" t="e">
        <v>#VALUE!</v>
      </c>
    </row>
    <row r="514" spans="1:57" ht="13.5" customHeight="1" x14ac:dyDescent="0.3">
      <c r="A514" s="94" t="s">
        <v>146</v>
      </c>
      <c r="B514" s="111"/>
      <c r="C514" s="95">
        <v>12</v>
      </c>
      <c r="D514" s="159" t="s">
        <v>87</v>
      </c>
      <c r="E514" s="38" t="s">
        <v>85</v>
      </c>
      <c r="F514" s="39" t="e">
        <f t="shared" si="37"/>
        <v>#REF!</v>
      </c>
      <c r="H514" s="37" t="e">
        <v>#REF!</v>
      </c>
      <c r="I514" s="37" t="e">
        <v>#REF!</v>
      </c>
      <c r="J514" s="37" t="e">
        <v>#REF!</v>
      </c>
      <c r="K514" s="37" t="e">
        <v>#REF!</v>
      </c>
      <c r="L514" s="37" t="e">
        <v>#REF!</v>
      </c>
      <c r="M514" s="37" t="e">
        <v>#REF!</v>
      </c>
      <c r="N514" s="37" t="e">
        <v>#REF!</v>
      </c>
      <c r="O514" s="37" t="e">
        <v>#REF!</v>
      </c>
      <c r="P514" s="37" t="e">
        <v>#REF!</v>
      </c>
      <c r="Q514" s="37" t="e">
        <v>#REF!</v>
      </c>
      <c r="R514" s="37" t="e">
        <v>#REF!</v>
      </c>
      <c r="S514" s="37" t="e">
        <v>#REF!</v>
      </c>
      <c r="T514" s="37" t="e">
        <v>#REF!</v>
      </c>
      <c r="U514" s="37" t="e">
        <v>#REF!</v>
      </c>
      <c r="V514" s="37" t="e">
        <v>#REF!</v>
      </c>
      <c r="Y514" s="42" t="e">
        <f t="shared" si="34"/>
        <v>#VALUE!</v>
      </c>
      <c r="Z514" s="42" t="e">
        <v>#VALUE!</v>
      </c>
      <c r="AA514" s="42" t="e">
        <v>#VALUE!</v>
      </c>
      <c r="AB514" s="42" t="e">
        <v>#VALUE!</v>
      </c>
      <c r="AC514" s="42" t="e">
        <v>#VALUE!</v>
      </c>
      <c r="AD514" s="42" t="e">
        <v>#VALUE!</v>
      </c>
      <c r="AE514" s="50" t="e">
        <v>#VALUE!</v>
      </c>
      <c r="AF514" s="42" t="e">
        <v>#VALUE!</v>
      </c>
      <c r="AG514" s="42" t="e">
        <v>#VALUE!</v>
      </c>
      <c r="AH514" s="42" t="e">
        <v>#VALUE!</v>
      </c>
      <c r="AI514" s="42" t="e">
        <v>#VALUE!</v>
      </c>
      <c r="AJ514" s="42" t="e">
        <v>#VALUE!</v>
      </c>
      <c r="AK514" s="42" t="e">
        <v>#VALUE!</v>
      </c>
      <c r="AL514" s="42" t="e">
        <v>#VALUE!</v>
      </c>
      <c r="AM514" s="42" t="e">
        <v>#VALUE!</v>
      </c>
      <c r="AN514" s="42" t="e">
        <v>#VALUE!</v>
      </c>
      <c r="AP514" s="51" t="e">
        <f t="shared" si="35"/>
        <v>#VALUE!</v>
      </c>
      <c r="AQ514" s="42" t="e">
        <v>#VALUE!</v>
      </c>
      <c r="AR514" s="42" t="e">
        <v>#VALUE!</v>
      </c>
      <c r="AS514" s="42" t="e">
        <v>#VALUE!</v>
      </c>
      <c r="AT514" s="42" t="e">
        <v>#VALUE!</v>
      </c>
      <c r="AU514" s="42" t="e">
        <v>#VALUE!</v>
      </c>
      <c r="AV514" s="50" t="e">
        <v>#VALUE!</v>
      </c>
      <c r="AW514" s="42" t="e">
        <v>#VALUE!</v>
      </c>
      <c r="AX514" s="42" t="e">
        <v>#VALUE!</v>
      </c>
      <c r="AY514" s="42" t="e">
        <v>#VALUE!</v>
      </c>
      <c r="AZ514" s="42" t="e">
        <v>#VALUE!</v>
      </c>
      <c r="BA514" s="42" t="e">
        <v>#VALUE!</v>
      </c>
      <c r="BB514" s="42" t="e">
        <v>#VALUE!</v>
      </c>
      <c r="BC514" s="42" t="e">
        <v>#VALUE!</v>
      </c>
      <c r="BD514" s="42" t="e">
        <v>#VALUE!</v>
      </c>
      <c r="BE514" s="42" t="e">
        <v>#VALUE!</v>
      </c>
    </row>
    <row r="515" spans="1:57" ht="13.5" customHeight="1" x14ac:dyDescent="0.3">
      <c r="A515" s="94" t="s">
        <v>146</v>
      </c>
      <c r="B515" s="111"/>
      <c r="C515" s="95">
        <v>13</v>
      </c>
      <c r="D515" s="159" t="s">
        <v>87</v>
      </c>
      <c r="E515" s="38" t="s">
        <v>85</v>
      </c>
      <c r="F515" s="39" t="e">
        <f t="shared" si="37"/>
        <v>#REF!</v>
      </c>
      <c r="H515" s="37" t="e">
        <v>#REF!</v>
      </c>
      <c r="I515" s="37" t="e">
        <v>#REF!</v>
      </c>
      <c r="J515" s="37" t="e">
        <v>#REF!</v>
      </c>
      <c r="K515" s="37" t="e">
        <v>#REF!</v>
      </c>
      <c r="L515" s="37" t="e">
        <v>#REF!</v>
      </c>
      <c r="M515" s="37" t="e">
        <v>#REF!</v>
      </c>
      <c r="N515" s="37" t="e">
        <v>#REF!</v>
      </c>
      <c r="O515" s="37" t="e">
        <v>#REF!</v>
      </c>
      <c r="P515" s="37" t="e">
        <v>#REF!</v>
      </c>
      <c r="Q515" s="37" t="e">
        <v>#REF!</v>
      </c>
      <c r="R515" s="37" t="e">
        <v>#REF!</v>
      </c>
      <c r="S515" s="37" t="e">
        <v>#REF!</v>
      </c>
      <c r="T515" s="37" t="e">
        <v>#REF!</v>
      </c>
      <c r="U515" s="37" t="e">
        <v>#REF!</v>
      </c>
      <c r="V515" s="37" t="e">
        <v>#REF!</v>
      </c>
      <c r="Y515" s="42" t="e">
        <f t="shared" si="34"/>
        <v>#VALUE!</v>
      </c>
      <c r="Z515" s="42" t="e">
        <v>#VALUE!</v>
      </c>
      <c r="AA515" s="42" t="e">
        <v>#VALUE!</v>
      </c>
      <c r="AB515" s="42" t="e">
        <v>#VALUE!</v>
      </c>
      <c r="AC515" s="42" t="e">
        <v>#VALUE!</v>
      </c>
      <c r="AD515" s="42" t="e">
        <v>#VALUE!</v>
      </c>
      <c r="AE515" s="50" t="e">
        <v>#VALUE!</v>
      </c>
      <c r="AF515" s="42" t="e">
        <v>#VALUE!</v>
      </c>
      <c r="AG515" s="42" t="e">
        <v>#VALUE!</v>
      </c>
      <c r="AH515" s="42" t="e">
        <v>#VALUE!</v>
      </c>
      <c r="AI515" s="42" t="e">
        <v>#VALUE!</v>
      </c>
      <c r="AJ515" s="42" t="e">
        <v>#VALUE!</v>
      </c>
      <c r="AK515" s="42" t="e">
        <v>#VALUE!</v>
      </c>
      <c r="AL515" s="42" t="e">
        <v>#VALUE!</v>
      </c>
      <c r="AM515" s="42" t="e">
        <v>#VALUE!</v>
      </c>
      <c r="AN515" s="42" t="e">
        <v>#VALUE!</v>
      </c>
      <c r="AP515" s="51" t="e">
        <f t="shared" si="35"/>
        <v>#VALUE!</v>
      </c>
      <c r="AQ515" s="42" t="e">
        <v>#VALUE!</v>
      </c>
      <c r="AR515" s="42" t="e">
        <v>#VALUE!</v>
      </c>
      <c r="AS515" s="42" t="e">
        <v>#VALUE!</v>
      </c>
      <c r="AT515" s="42" t="e">
        <v>#VALUE!</v>
      </c>
      <c r="AU515" s="42" t="e">
        <v>#VALUE!</v>
      </c>
      <c r="AV515" s="50" t="e">
        <v>#VALUE!</v>
      </c>
      <c r="AW515" s="42" t="e">
        <v>#VALUE!</v>
      </c>
      <c r="AX515" s="42" t="e">
        <v>#VALUE!</v>
      </c>
      <c r="AY515" s="42" t="e">
        <v>#VALUE!</v>
      </c>
      <c r="AZ515" s="42" t="e">
        <v>#VALUE!</v>
      </c>
      <c r="BA515" s="42" t="e">
        <v>#VALUE!</v>
      </c>
      <c r="BB515" s="42" t="e">
        <v>#VALUE!</v>
      </c>
      <c r="BC515" s="42" t="e">
        <v>#VALUE!</v>
      </c>
      <c r="BD515" s="42" t="e">
        <v>#VALUE!</v>
      </c>
      <c r="BE515" s="42" t="e">
        <v>#VALUE!</v>
      </c>
    </row>
    <row r="516" spans="1:57" ht="13.5" customHeight="1" x14ac:dyDescent="0.3">
      <c r="A516" s="94" t="s">
        <v>146</v>
      </c>
      <c r="B516" s="111"/>
      <c r="C516" s="95">
        <v>14</v>
      </c>
      <c r="D516" s="159" t="s">
        <v>87</v>
      </c>
      <c r="E516" s="38" t="s">
        <v>85</v>
      </c>
      <c r="F516" s="39" t="e">
        <f t="shared" si="37"/>
        <v>#REF!</v>
      </c>
      <c r="H516" s="37" t="e">
        <v>#REF!</v>
      </c>
      <c r="I516" s="37" t="e">
        <v>#REF!</v>
      </c>
      <c r="J516" s="37" t="e">
        <v>#REF!</v>
      </c>
      <c r="K516" s="37" t="e">
        <v>#REF!</v>
      </c>
      <c r="L516" s="37" t="e">
        <v>#REF!</v>
      </c>
      <c r="M516" s="37" t="e">
        <v>#REF!</v>
      </c>
      <c r="N516" s="37" t="e">
        <v>#REF!</v>
      </c>
      <c r="O516" s="37" t="e">
        <v>#REF!</v>
      </c>
      <c r="P516" s="37" t="e">
        <v>#REF!</v>
      </c>
      <c r="Q516" s="37" t="e">
        <v>#REF!</v>
      </c>
      <c r="R516" s="37" t="e">
        <v>#REF!</v>
      </c>
      <c r="S516" s="37" t="e">
        <v>#REF!</v>
      </c>
      <c r="T516" s="37" t="e">
        <v>#REF!</v>
      </c>
      <c r="U516" s="37" t="e">
        <v>#REF!</v>
      </c>
      <c r="V516" s="37" t="e">
        <v>#REF!</v>
      </c>
      <c r="Y516" s="42" t="e">
        <f t="shared" si="34"/>
        <v>#VALUE!</v>
      </c>
      <c r="Z516" s="42" t="e">
        <v>#VALUE!</v>
      </c>
      <c r="AA516" s="42" t="e">
        <v>#VALUE!</v>
      </c>
      <c r="AB516" s="42" t="e">
        <v>#VALUE!</v>
      </c>
      <c r="AC516" s="42" t="e">
        <v>#VALUE!</v>
      </c>
      <c r="AD516" s="42" t="e">
        <v>#VALUE!</v>
      </c>
      <c r="AE516" s="50" t="e">
        <v>#VALUE!</v>
      </c>
      <c r="AF516" s="42" t="e">
        <v>#VALUE!</v>
      </c>
      <c r="AG516" s="42" t="e">
        <v>#VALUE!</v>
      </c>
      <c r="AH516" s="42" t="e">
        <v>#VALUE!</v>
      </c>
      <c r="AI516" s="42" t="e">
        <v>#VALUE!</v>
      </c>
      <c r="AJ516" s="42" t="e">
        <v>#VALUE!</v>
      </c>
      <c r="AK516" s="42" t="e">
        <v>#VALUE!</v>
      </c>
      <c r="AL516" s="42" t="e">
        <v>#VALUE!</v>
      </c>
      <c r="AM516" s="42" t="e">
        <v>#VALUE!</v>
      </c>
      <c r="AN516" s="42" t="e">
        <v>#VALUE!</v>
      </c>
      <c r="AP516" s="51" t="e">
        <f t="shared" si="35"/>
        <v>#VALUE!</v>
      </c>
      <c r="AQ516" s="42" t="e">
        <v>#VALUE!</v>
      </c>
      <c r="AR516" s="42" t="e">
        <v>#VALUE!</v>
      </c>
      <c r="AS516" s="42" t="e">
        <v>#VALUE!</v>
      </c>
      <c r="AT516" s="42" t="e">
        <v>#VALUE!</v>
      </c>
      <c r="AU516" s="42" t="e">
        <v>#VALUE!</v>
      </c>
      <c r="AV516" s="50" t="e">
        <v>#VALUE!</v>
      </c>
      <c r="AW516" s="42" t="e">
        <v>#VALUE!</v>
      </c>
      <c r="AX516" s="42" t="e">
        <v>#VALUE!</v>
      </c>
      <c r="AY516" s="42" t="e">
        <v>#VALUE!</v>
      </c>
      <c r="AZ516" s="42" t="e">
        <v>#VALUE!</v>
      </c>
      <c r="BA516" s="42" t="e">
        <v>#VALUE!</v>
      </c>
      <c r="BB516" s="42" t="e">
        <v>#VALUE!</v>
      </c>
      <c r="BC516" s="42" t="e">
        <v>#VALUE!</v>
      </c>
      <c r="BD516" s="42" t="e">
        <v>#VALUE!</v>
      </c>
      <c r="BE516" s="42" t="e">
        <v>#VALUE!</v>
      </c>
    </row>
    <row r="517" spans="1:57" ht="13.5" customHeight="1" x14ac:dyDescent="0.3">
      <c r="A517" s="93"/>
      <c r="B517" s="93"/>
      <c r="C517" s="93"/>
      <c r="D517" s="159" t="s">
        <v>87</v>
      </c>
    </row>
    <row r="518" spans="1:57" ht="13.5" customHeight="1" x14ac:dyDescent="0.3">
      <c r="A518" s="93"/>
      <c r="B518" s="93"/>
      <c r="C518" s="93"/>
      <c r="D518" s="159" t="s">
        <v>87</v>
      </c>
    </row>
    <row r="519" spans="1:57" ht="13.5" customHeight="1" x14ac:dyDescent="0.3">
      <c r="A519" s="93"/>
      <c r="B519" s="93"/>
      <c r="C519" s="93"/>
      <c r="D519" s="159" t="s">
        <v>87</v>
      </c>
    </row>
    <row r="520" spans="1:57" ht="13.5" customHeight="1" x14ac:dyDescent="0.3">
      <c r="A520" s="93"/>
      <c r="B520" s="93"/>
      <c r="C520" s="93"/>
      <c r="D520" s="159" t="s">
        <v>87</v>
      </c>
    </row>
    <row r="521" spans="1:57" ht="13.5" customHeight="1" x14ac:dyDescent="0.3">
      <c r="A521" s="93"/>
      <c r="B521" s="93"/>
      <c r="C521" s="93"/>
      <c r="D521" s="159" t="s">
        <v>87</v>
      </c>
    </row>
    <row r="522" spans="1:57" ht="13.5" customHeight="1" x14ac:dyDescent="0.3">
      <c r="A522" s="93"/>
      <c r="B522" s="93"/>
      <c r="C522" s="93"/>
      <c r="D522" s="159" t="s">
        <v>87</v>
      </c>
    </row>
    <row r="523" spans="1:57" ht="13.5" customHeight="1" x14ac:dyDescent="0.3">
      <c r="A523" s="93"/>
      <c r="B523" s="93"/>
      <c r="C523" s="93"/>
      <c r="D523" s="159" t="s">
        <v>87</v>
      </c>
    </row>
    <row r="524" spans="1:57" ht="13.5" customHeight="1" x14ac:dyDescent="0.3">
      <c r="A524" s="93"/>
      <c r="B524" s="93"/>
      <c r="C524" s="93"/>
      <c r="D524" s="159" t="s">
        <v>87</v>
      </c>
    </row>
    <row r="525" spans="1:57" ht="13.5" customHeight="1" x14ac:dyDescent="0.3">
      <c r="A525" s="93"/>
      <c r="B525" s="93"/>
      <c r="C525" s="93"/>
      <c r="D525" s="159" t="s">
        <v>87</v>
      </c>
    </row>
    <row r="526" spans="1:57" ht="13.5" customHeight="1" x14ac:dyDescent="0.3">
      <c r="A526" s="93"/>
      <c r="B526" s="496"/>
      <c r="C526" s="497"/>
      <c r="D526" s="159" t="s">
        <v>87</v>
      </c>
    </row>
    <row r="527" spans="1:57" ht="13.5" customHeight="1" x14ac:dyDescent="0.3">
      <c r="A527" s="93"/>
      <c r="B527" s="496"/>
      <c r="C527" s="497"/>
      <c r="D527" s="159" t="s">
        <v>87</v>
      </c>
    </row>
    <row r="528" spans="1:57" ht="13.5" customHeight="1" x14ac:dyDescent="0.3">
      <c r="A528" s="93"/>
      <c r="B528" s="496"/>
      <c r="C528" s="497"/>
      <c r="D528" s="159" t="s">
        <v>87</v>
      </c>
    </row>
    <row r="529" spans="1:4" ht="13.5" customHeight="1" x14ac:dyDescent="0.3">
      <c r="A529" s="91"/>
      <c r="B529" s="496"/>
      <c r="C529" s="497"/>
      <c r="D529" s="159" t="s">
        <v>87</v>
      </c>
    </row>
    <row r="530" spans="1:4" ht="13.5" customHeight="1" x14ac:dyDescent="0.3">
      <c r="A530" s="91"/>
      <c r="B530" s="496"/>
      <c r="C530" s="497"/>
      <c r="D530" s="159" t="s">
        <v>87</v>
      </c>
    </row>
    <row r="531" spans="1:4" ht="13.5" customHeight="1" x14ac:dyDescent="0.3">
      <c r="A531" s="91"/>
      <c r="B531" s="496"/>
      <c r="C531" s="497"/>
      <c r="D531" s="159" t="s">
        <v>87</v>
      </c>
    </row>
    <row r="532" spans="1:4" ht="13.5" customHeight="1" x14ac:dyDescent="0.3">
      <c r="A532" s="91"/>
      <c r="B532" s="496"/>
      <c r="C532" s="497"/>
      <c r="D532" s="159" t="s">
        <v>87</v>
      </c>
    </row>
    <row r="533" spans="1:4" ht="13.5" customHeight="1" x14ac:dyDescent="0.3">
      <c r="A533" s="91"/>
      <c r="B533" s="496"/>
      <c r="C533" s="497"/>
      <c r="D533" s="159" t="s">
        <v>87</v>
      </c>
    </row>
    <row r="534" spans="1:4" ht="13.5" customHeight="1" x14ac:dyDescent="0.3">
      <c r="A534" s="91"/>
      <c r="B534" s="496"/>
      <c r="C534" s="497"/>
      <c r="D534" s="159" t="s">
        <v>87</v>
      </c>
    </row>
    <row r="535" spans="1:4" ht="13.5" customHeight="1" x14ac:dyDescent="0.3">
      <c r="A535" s="91"/>
      <c r="C535" s="90"/>
      <c r="D535" s="159" t="s">
        <v>87</v>
      </c>
    </row>
    <row r="536" spans="1:4" ht="13.5" customHeight="1" x14ac:dyDescent="0.3">
      <c r="A536" s="91"/>
      <c r="C536" s="90"/>
      <c r="D536" s="159" t="s">
        <v>87</v>
      </c>
    </row>
    <row r="537" spans="1:4" ht="13.5" customHeight="1" x14ac:dyDescent="0.3">
      <c r="A537" s="91"/>
      <c r="C537" s="90"/>
      <c r="D537" s="159" t="s">
        <v>87</v>
      </c>
    </row>
    <row r="538" spans="1:4" ht="13.5" customHeight="1" x14ac:dyDescent="0.3">
      <c r="A538" s="91"/>
      <c r="C538" s="90"/>
      <c r="D538" s="159" t="s">
        <v>87</v>
      </c>
    </row>
    <row r="539" spans="1:4" ht="13.5" customHeight="1" x14ac:dyDescent="0.3">
      <c r="A539" s="91"/>
      <c r="C539" s="90"/>
      <c r="D539" s="159" t="s">
        <v>87</v>
      </c>
    </row>
    <row r="540" spans="1:4" ht="13.5" customHeight="1" x14ac:dyDescent="0.3">
      <c r="A540" s="91"/>
      <c r="C540" s="90"/>
      <c r="D540" s="159" t="s">
        <v>87</v>
      </c>
    </row>
    <row r="541" spans="1:4" ht="13.5" customHeight="1" x14ac:dyDescent="0.3">
      <c r="A541" s="91"/>
      <c r="C541" s="90"/>
      <c r="D541" s="159" t="s">
        <v>87</v>
      </c>
    </row>
    <row r="542" spans="1:4" ht="13.5" customHeight="1" x14ac:dyDescent="0.3">
      <c r="A542" s="91"/>
      <c r="C542" s="90"/>
      <c r="D542" s="159" t="s">
        <v>87</v>
      </c>
    </row>
    <row r="543" spans="1:4" ht="13.5" customHeight="1" x14ac:dyDescent="0.3">
      <c r="A543" s="91"/>
      <c r="C543" s="90"/>
      <c r="D543" s="159" t="s">
        <v>87</v>
      </c>
    </row>
    <row r="544" spans="1:4" ht="13.5" customHeight="1" x14ac:dyDescent="0.3">
      <c r="A544" s="91"/>
      <c r="C544" s="90"/>
      <c r="D544" s="159" t="s">
        <v>87</v>
      </c>
    </row>
    <row r="545" spans="1:4" ht="13.5" customHeight="1" x14ac:dyDescent="0.3">
      <c r="A545" s="91"/>
      <c r="C545" s="90"/>
      <c r="D545" s="159" t="s">
        <v>87</v>
      </c>
    </row>
    <row r="546" spans="1:4" ht="13.5" customHeight="1" x14ac:dyDescent="0.3">
      <c r="A546" s="91"/>
      <c r="C546" s="90"/>
      <c r="D546" s="159" t="s">
        <v>87</v>
      </c>
    </row>
    <row r="547" spans="1:4" ht="13.5" customHeight="1" x14ac:dyDescent="0.3">
      <c r="A547" s="91"/>
      <c r="C547" s="90"/>
      <c r="D547" s="159" t="s">
        <v>87</v>
      </c>
    </row>
    <row r="548" spans="1:4" ht="13.5" customHeight="1" x14ac:dyDescent="0.3">
      <c r="A548" s="91"/>
      <c r="C548" s="90"/>
      <c r="D548" s="159" t="s">
        <v>87</v>
      </c>
    </row>
    <row r="549" spans="1:4" ht="13.5" customHeight="1" x14ac:dyDescent="0.3">
      <c r="A549" s="91"/>
      <c r="C549" s="90"/>
      <c r="D549" s="159" t="s">
        <v>87</v>
      </c>
    </row>
    <row r="550" spans="1:4" ht="13.5" customHeight="1" x14ac:dyDescent="0.3">
      <c r="A550" s="91"/>
      <c r="C550" s="90"/>
      <c r="D550" s="159" t="s">
        <v>87</v>
      </c>
    </row>
    <row r="551" spans="1:4" ht="13.5" customHeight="1" x14ac:dyDescent="0.3">
      <c r="A551" s="91"/>
      <c r="C551" s="90"/>
      <c r="D551" s="159" t="s">
        <v>87</v>
      </c>
    </row>
    <row r="552" spans="1:4" ht="13.5" customHeight="1" x14ac:dyDescent="0.3">
      <c r="A552" s="91"/>
      <c r="C552" s="90"/>
      <c r="D552" s="159" t="s">
        <v>87</v>
      </c>
    </row>
    <row r="553" spans="1:4" ht="13.5" customHeight="1" x14ac:dyDescent="0.3">
      <c r="A553" s="91"/>
      <c r="C553" s="90"/>
      <c r="D553" s="159" t="s">
        <v>87</v>
      </c>
    </row>
    <row r="554" spans="1:4" ht="13.5" customHeight="1" x14ac:dyDescent="0.3">
      <c r="A554" s="91"/>
      <c r="C554" s="90"/>
      <c r="D554" s="159" t="s">
        <v>87</v>
      </c>
    </row>
    <row r="555" spans="1:4" ht="13.5" customHeight="1" x14ac:dyDescent="0.3">
      <c r="A555" s="91"/>
      <c r="C555" s="90"/>
      <c r="D555" s="159" t="s">
        <v>87</v>
      </c>
    </row>
    <row r="556" spans="1:4" ht="13.5" customHeight="1" x14ac:dyDescent="0.3">
      <c r="A556" s="91"/>
      <c r="C556" s="90"/>
      <c r="D556" s="159" t="s">
        <v>87</v>
      </c>
    </row>
    <row r="557" spans="1:4" ht="13.5" customHeight="1" x14ac:dyDescent="0.3">
      <c r="A557" s="91"/>
      <c r="C557" s="90"/>
      <c r="D557" s="159" t="s">
        <v>87</v>
      </c>
    </row>
    <row r="558" spans="1:4" ht="13.5" customHeight="1" x14ac:dyDescent="0.3">
      <c r="A558" s="91"/>
      <c r="C558" s="90"/>
      <c r="D558" s="159" t="s">
        <v>87</v>
      </c>
    </row>
    <row r="559" spans="1:4" ht="13.5" customHeight="1" x14ac:dyDescent="0.3">
      <c r="A559" s="91"/>
      <c r="C559" s="90"/>
      <c r="D559" s="159" t="s">
        <v>87</v>
      </c>
    </row>
    <row r="560" spans="1:4" ht="13.5" customHeight="1" x14ac:dyDescent="0.3">
      <c r="A560" s="91"/>
      <c r="C560" s="90"/>
      <c r="D560" s="159" t="s">
        <v>87</v>
      </c>
    </row>
    <row r="561" spans="1:4" ht="13.5" customHeight="1" x14ac:dyDescent="0.3">
      <c r="A561" s="91"/>
      <c r="C561" s="90"/>
      <c r="D561" s="159" t="s">
        <v>87</v>
      </c>
    </row>
    <row r="562" spans="1:4" ht="13.5" customHeight="1" x14ac:dyDescent="0.3">
      <c r="A562" s="91"/>
      <c r="C562" s="90"/>
      <c r="D562" s="159" t="s">
        <v>87</v>
      </c>
    </row>
    <row r="563" spans="1:4" ht="13.5" customHeight="1" x14ac:dyDescent="0.3">
      <c r="A563" s="91"/>
      <c r="C563" s="90"/>
      <c r="D563" s="159" t="s">
        <v>87</v>
      </c>
    </row>
    <row r="564" spans="1:4" ht="13.5" customHeight="1" x14ac:dyDescent="0.3">
      <c r="A564" s="91"/>
      <c r="C564" s="90"/>
      <c r="D564" s="159" t="s">
        <v>87</v>
      </c>
    </row>
    <row r="565" spans="1:4" ht="13.5" customHeight="1" x14ac:dyDescent="0.3">
      <c r="A565" s="91"/>
      <c r="C565" s="90"/>
      <c r="D565" s="159" t="s">
        <v>87</v>
      </c>
    </row>
    <row r="566" spans="1:4" ht="13.5" customHeight="1" x14ac:dyDescent="0.3">
      <c r="A566" s="91"/>
      <c r="C566" s="90"/>
      <c r="D566" s="159" t="s">
        <v>87</v>
      </c>
    </row>
    <row r="567" spans="1:4" ht="13.5" customHeight="1" x14ac:dyDescent="0.3">
      <c r="A567" s="91"/>
      <c r="C567" s="90"/>
      <c r="D567" s="159" t="s">
        <v>87</v>
      </c>
    </row>
    <row r="568" spans="1:4" ht="13.5" customHeight="1" x14ac:dyDescent="0.3">
      <c r="A568" s="91"/>
      <c r="C568" s="90"/>
      <c r="D568" s="159" t="s">
        <v>87</v>
      </c>
    </row>
    <row r="569" spans="1:4" ht="13.5" customHeight="1" x14ac:dyDescent="0.3">
      <c r="A569" s="91"/>
      <c r="C569" s="90"/>
      <c r="D569" s="159" t="s">
        <v>87</v>
      </c>
    </row>
    <row r="570" spans="1:4" ht="13.5" customHeight="1" x14ac:dyDescent="0.3">
      <c r="A570" s="91"/>
      <c r="C570" s="90"/>
      <c r="D570" s="159" t="s">
        <v>87</v>
      </c>
    </row>
    <row r="571" spans="1:4" ht="13.5" customHeight="1" x14ac:dyDescent="0.3">
      <c r="A571" s="91"/>
      <c r="C571" s="90"/>
      <c r="D571" s="159" t="s">
        <v>87</v>
      </c>
    </row>
    <row r="572" spans="1:4" ht="13.5" customHeight="1" x14ac:dyDescent="0.3">
      <c r="A572" s="91"/>
      <c r="C572" s="90"/>
      <c r="D572" s="159" t="s">
        <v>87</v>
      </c>
    </row>
    <row r="573" spans="1:4" ht="13.5" customHeight="1" x14ac:dyDescent="0.3">
      <c r="A573" s="91"/>
      <c r="C573" s="90"/>
      <c r="D573" s="159" t="s">
        <v>87</v>
      </c>
    </row>
    <row r="574" spans="1:4" ht="13.5" customHeight="1" x14ac:dyDescent="0.3">
      <c r="A574" s="91"/>
      <c r="C574" s="90"/>
      <c r="D574" s="159" t="s">
        <v>87</v>
      </c>
    </row>
    <row r="575" spans="1:4" ht="13.5" customHeight="1" x14ac:dyDescent="0.3">
      <c r="A575" s="91"/>
      <c r="C575" s="90"/>
      <c r="D575" s="159" t="s">
        <v>87</v>
      </c>
    </row>
    <row r="576" spans="1:4" ht="13.5" customHeight="1" x14ac:dyDescent="0.3">
      <c r="A576" s="91"/>
      <c r="C576" s="90"/>
      <c r="D576" s="159" t="s">
        <v>87</v>
      </c>
    </row>
    <row r="577" spans="1:4" ht="13.5" customHeight="1" x14ac:dyDescent="0.3">
      <c r="A577" s="91"/>
      <c r="C577" s="90"/>
      <c r="D577" s="159" t="s">
        <v>87</v>
      </c>
    </row>
    <row r="578" spans="1:4" ht="13.5" customHeight="1" x14ac:dyDescent="0.3">
      <c r="A578" s="91"/>
      <c r="C578" s="90"/>
      <c r="D578" s="159" t="s">
        <v>87</v>
      </c>
    </row>
    <row r="579" spans="1:4" ht="13.5" customHeight="1" x14ac:dyDescent="0.3">
      <c r="A579" s="91"/>
      <c r="C579" s="90"/>
      <c r="D579" s="159" t="s">
        <v>87</v>
      </c>
    </row>
    <row r="580" spans="1:4" ht="13.5" customHeight="1" x14ac:dyDescent="0.3">
      <c r="A580" s="91"/>
      <c r="C580" s="90"/>
      <c r="D580" s="159" t="s">
        <v>87</v>
      </c>
    </row>
    <row r="581" spans="1:4" ht="13.5" customHeight="1" x14ac:dyDescent="0.3">
      <c r="A581" s="91"/>
      <c r="C581" s="90"/>
      <c r="D581" s="159" t="s">
        <v>87</v>
      </c>
    </row>
    <row r="582" spans="1:4" ht="13.5" customHeight="1" x14ac:dyDescent="0.3">
      <c r="A582" s="91"/>
      <c r="C582" s="90"/>
      <c r="D582" s="159" t="s">
        <v>87</v>
      </c>
    </row>
    <row r="583" spans="1:4" ht="13.5" customHeight="1" x14ac:dyDescent="0.3">
      <c r="A583" s="91"/>
      <c r="C583" s="90"/>
      <c r="D583" s="159" t="s">
        <v>87</v>
      </c>
    </row>
    <row r="584" spans="1:4" ht="13.5" customHeight="1" x14ac:dyDescent="0.3">
      <c r="A584" s="91"/>
      <c r="C584" s="90"/>
      <c r="D584" s="159" t="s">
        <v>87</v>
      </c>
    </row>
    <row r="585" spans="1:4" ht="13.5" customHeight="1" x14ac:dyDescent="0.3">
      <c r="A585" s="91"/>
      <c r="C585" s="90"/>
      <c r="D585" s="159" t="s">
        <v>87</v>
      </c>
    </row>
    <row r="586" spans="1:4" ht="13.5" customHeight="1" x14ac:dyDescent="0.3">
      <c r="A586" s="91"/>
      <c r="C586" s="90"/>
      <c r="D586" s="159" t="s">
        <v>87</v>
      </c>
    </row>
    <row r="587" spans="1:4" ht="13.5" customHeight="1" x14ac:dyDescent="0.3">
      <c r="A587" s="91"/>
      <c r="C587" s="90"/>
      <c r="D587" s="159" t="s">
        <v>87</v>
      </c>
    </row>
    <row r="588" spans="1:4" ht="13.5" customHeight="1" x14ac:dyDescent="0.3">
      <c r="A588" s="91"/>
      <c r="C588" s="90"/>
      <c r="D588" s="159" t="s">
        <v>87</v>
      </c>
    </row>
    <row r="589" spans="1:4" ht="13.5" customHeight="1" x14ac:dyDescent="0.3">
      <c r="A589" s="91"/>
      <c r="C589" s="90"/>
      <c r="D589" s="159" t="s">
        <v>87</v>
      </c>
    </row>
    <row r="590" spans="1:4" ht="13.5" customHeight="1" x14ac:dyDescent="0.3">
      <c r="A590" s="91"/>
      <c r="C590" s="90"/>
      <c r="D590" s="159" t="s">
        <v>87</v>
      </c>
    </row>
    <row r="591" spans="1:4" ht="13.5" customHeight="1" x14ac:dyDescent="0.3">
      <c r="A591" s="91"/>
      <c r="C591" s="90"/>
      <c r="D591" s="159" t="s">
        <v>87</v>
      </c>
    </row>
    <row r="592" spans="1:4" ht="13.5" customHeight="1" x14ac:dyDescent="0.3">
      <c r="A592" s="91"/>
      <c r="C592" s="90"/>
      <c r="D592" s="159" t="s">
        <v>87</v>
      </c>
    </row>
    <row r="593" spans="1:4" ht="13.5" customHeight="1" x14ac:dyDescent="0.3">
      <c r="A593" s="91"/>
      <c r="C593" s="90"/>
      <c r="D593" s="159" t="s">
        <v>87</v>
      </c>
    </row>
    <row r="594" spans="1:4" ht="13.5" customHeight="1" x14ac:dyDescent="0.3">
      <c r="A594" s="91"/>
      <c r="C594" s="90"/>
      <c r="D594" s="159" t="s">
        <v>87</v>
      </c>
    </row>
    <row r="595" spans="1:4" ht="13.5" customHeight="1" x14ac:dyDescent="0.3">
      <c r="A595" s="91"/>
      <c r="C595" s="90"/>
      <c r="D595" s="159" t="s">
        <v>87</v>
      </c>
    </row>
    <row r="596" spans="1:4" ht="13.5" customHeight="1" x14ac:dyDescent="0.3">
      <c r="A596" s="91"/>
      <c r="C596" s="90"/>
      <c r="D596" s="159" t="s">
        <v>87</v>
      </c>
    </row>
    <row r="597" spans="1:4" ht="13.5" customHeight="1" x14ac:dyDescent="0.3">
      <c r="A597" s="91"/>
      <c r="C597" s="90"/>
      <c r="D597" s="159" t="s">
        <v>87</v>
      </c>
    </row>
    <row r="598" spans="1:4" ht="13.5" customHeight="1" x14ac:dyDescent="0.3">
      <c r="A598" s="91"/>
      <c r="C598" s="90"/>
      <c r="D598" s="159" t="s">
        <v>87</v>
      </c>
    </row>
    <row r="599" spans="1:4" ht="13.5" customHeight="1" x14ac:dyDescent="0.3">
      <c r="A599" s="91"/>
      <c r="C599" s="90"/>
      <c r="D599" s="159" t="s">
        <v>87</v>
      </c>
    </row>
    <row r="600" spans="1:4" ht="13.5" customHeight="1" x14ac:dyDescent="0.3">
      <c r="A600" s="91"/>
      <c r="C600" s="90"/>
      <c r="D600" s="159" t="s">
        <v>87</v>
      </c>
    </row>
    <row r="601" spans="1:4" ht="13.5" customHeight="1" x14ac:dyDescent="0.3">
      <c r="A601" s="91"/>
      <c r="C601" s="90"/>
      <c r="D601" s="159" t="s">
        <v>87</v>
      </c>
    </row>
    <row r="602" spans="1:4" ht="13.5" customHeight="1" x14ac:dyDescent="0.3">
      <c r="A602" s="91"/>
      <c r="C602" s="90"/>
      <c r="D602" s="159" t="s">
        <v>87</v>
      </c>
    </row>
    <row r="603" spans="1:4" ht="13.5" customHeight="1" x14ac:dyDescent="0.3">
      <c r="A603" s="91"/>
      <c r="C603" s="90"/>
      <c r="D603" s="159" t="s">
        <v>87</v>
      </c>
    </row>
    <row r="604" spans="1:4" ht="13.5" customHeight="1" x14ac:dyDescent="0.3">
      <c r="A604" s="91"/>
      <c r="C604" s="90"/>
      <c r="D604" s="159" t="s">
        <v>87</v>
      </c>
    </row>
    <row r="605" spans="1:4" ht="13.5" customHeight="1" x14ac:dyDescent="0.3">
      <c r="A605" s="91"/>
      <c r="C605" s="90"/>
      <c r="D605" s="159" t="s">
        <v>87</v>
      </c>
    </row>
    <row r="606" spans="1:4" ht="13.5" customHeight="1" x14ac:dyDescent="0.3">
      <c r="A606" s="91"/>
      <c r="C606" s="90"/>
      <c r="D606" s="159" t="s">
        <v>87</v>
      </c>
    </row>
    <row r="607" spans="1:4" ht="13.5" customHeight="1" x14ac:dyDescent="0.3">
      <c r="A607" s="91"/>
      <c r="C607" s="90"/>
      <c r="D607" s="159" t="s">
        <v>87</v>
      </c>
    </row>
    <row r="608" spans="1:4" ht="13.5" customHeight="1" x14ac:dyDescent="0.3">
      <c r="A608" s="91"/>
      <c r="C608" s="90"/>
      <c r="D608" s="159" t="s">
        <v>87</v>
      </c>
    </row>
    <row r="609" spans="1:4" ht="13.5" customHeight="1" x14ac:dyDescent="0.3">
      <c r="A609" s="91"/>
      <c r="C609" s="90"/>
      <c r="D609" s="159" t="s">
        <v>87</v>
      </c>
    </row>
    <row r="610" spans="1:4" ht="13.5" customHeight="1" x14ac:dyDescent="0.3">
      <c r="A610" s="91"/>
      <c r="C610" s="90"/>
      <c r="D610" s="159" t="s">
        <v>87</v>
      </c>
    </row>
    <row r="611" spans="1:4" ht="13.5" customHeight="1" x14ac:dyDescent="0.3">
      <c r="A611" s="91"/>
      <c r="C611" s="90"/>
      <c r="D611" s="159" t="s">
        <v>87</v>
      </c>
    </row>
    <row r="612" spans="1:4" ht="13.5" customHeight="1" x14ac:dyDescent="0.3">
      <c r="A612" s="91"/>
      <c r="C612" s="90"/>
      <c r="D612" s="159" t="s">
        <v>87</v>
      </c>
    </row>
    <row r="613" spans="1:4" ht="13.5" customHeight="1" x14ac:dyDescent="0.3">
      <c r="A613" s="91"/>
      <c r="C613" s="90"/>
      <c r="D613" s="159" t="s">
        <v>87</v>
      </c>
    </row>
    <row r="614" spans="1:4" ht="13.5" customHeight="1" x14ac:dyDescent="0.3">
      <c r="A614" s="91"/>
      <c r="C614" s="90"/>
      <c r="D614" s="159" t="s">
        <v>87</v>
      </c>
    </row>
    <row r="615" spans="1:4" ht="13.5" customHeight="1" x14ac:dyDescent="0.3">
      <c r="A615" s="91"/>
      <c r="C615" s="90"/>
      <c r="D615" s="159" t="s">
        <v>87</v>
      </c>
    </row>
    <row r="616" spans="1:4" ht="13.5" customHeight="1" x14ac:dyDescent="0.3">
      <c r="A616" s="91"/>
      <c r="C616" s="90"/>
      <c r="D616" s="159" t="s">
        <v>87</v>
      </c>
    </row>
    <row r="617" spans="1:4" ht="13.5" customHeight="1" x14ac:dyDescent="0.3">
      <c r="A617" s="91"/>
      <c r="C617" s="90"/>
      <c r="D617" s="159" t="s">
        <v>87</v>
      </c>
    </row>
    <row r="618" spans="1:4" ht="13.5" customHeight="1" x14ac:dyDescent="0.3">
      <c r="A618" s="91"/>
      <c r="C618" s="90"/>
      <c r="D618" s="159" t="s">
        <v>87</v>
      </c>
    </row>
    <row r="619" spans="1:4" ht="13.5" customHeight="1" x14ac:dyDescent="0.3">
      <c r="A619" s="91"/>
      <c r="C619" s="90"/>
      <c r="D619" s="159" t="s">
        <v>87</v>
      </c>
    </row>
    <row r="620" spans="1:4" ht="13.5" customHeight="1" x14ac:dyDescent="0.3">
      <c r="A620" s="91"/>
      <c r="C620" s="90"/>
      <c r="D620" s="159" t="s">
        <v>87</v>
      </c>
    </row>
    <row r="621" spans="1:4" ht="13.5" customHeight="1" x14ac:dyDescent="0.3">
      <c r="A621" s="91"/>
      <c r="C621" s="90"/>
      <c r="D621" s="159" t="s">
        <v>87</v>
      </c>
    </row>
    <row r="622" spans="1:4" ht="13.5" customHeight="1" x14ac:dyDescent="0.3">
      <c r="A622" s="91"/>
      <c r="C622" s="90"/>
      <c r="D622" s="159" t="s">
        <v>87</v>
      </c>
    </row>
    <row r="623" spans="1:4" ht="13.5" customHeight="1" x14ac:dyDescent="0.3">
      <c r="A623" s="91"/>
      <c r="C623" s="90"/>
      <c r="D623" s="159" t="s">
        <v>87</v>
      </c>
    </row>
    <row r="624" spans="1:4" ht="13.5" customHeight="1" x14ac:dyDescent="0.3">
      <c r="A624" s="91"/>
      <c r="C624" s="90"/>
      <c r="D624" s="159" t="s">
        <v>87</v>
      </c>
    </row>
    <row r="625" spans="1:4" ht="13.5" customHeight="1" x14ac:dyDescent="0.3">
      <c r="A625" s="91"/>
      <c r="C625" s="90"/>
      <c r="D625" s="159" t="s">
        <v>87</v>
      </c>
    </row>
    <row r="626" spans="1:4" ht="13.5" customHeight="1" x14ac:dyDescent="0.3">
      <c r="A626" s="91"/>
      <c r="C626" s="90"/>
      <c r="D626" s="159" t="s">
        <v>87</v>
      </c>
    </row>
    <row r="627" spans="1:4" ht="13.5" customHeight="1" x14ac:dyDescent="0.3">
      <c r="A627" s="91"/>
      <c r="C627" s="90"/>
      <c r="D627" s="159" t="s">
        <v>87</v>
      </c>
    </row>
    <row r="628" spans="1:4" ht="13.5" customHeight="1" x14ac:dyDescent="0.3">
      <c r="A628" s="91"/>
      <c r="C628" s="90"/>
      <c r="D628" s="159" t="s">
        <v>87</v>
      </c>
    </row>
    <row r="629" spans="1:4" ht="13.5" customHeight="1" x14ac:dyDescent="0.3">
      <c r="A629" s="91"/>
      <c r="C629" s="90"/>
      <c r="D629" s="159" t="s">
        <v>87</v>
      </c>
    </row>
    <row r="630" spans="1:4" ht="13.5" customHeight="1" x14ac:dyDescent="0.3">
      <c r="A630" s="91"/>
      <c r="C630" s="90"/>
      <c r="D630" s="159" t="s">
        <v>87</v>
      </c>
    </row>
    <row r="631" spans="1:4" ht="13.5" customHeight="1" x14ac:dyDescent="0.3">
      <c r="A631" s="91"/>
      <c r="C631" s="90"/>
      <c r="D631" s="159" t="s">
        <v>87</v>
      </c>
    </row>
    <row r="632" spans="1:4" ht="13.5" customHeight="1" x14ac:dyDescent="0.3">
      <c r="A632" s="91"/>
      <c r="C632" s="90"/>
      <c r="D632" s="159" t="s">
        <v>87</v>
      </c>
    </row>
    <row r="633" spans="1:4" ht="13.5" customHeight="1" x14ac:dyDescent="0.3">
      <c r="A633" s="91"/>
      <c r="C633" s="90"/>
      <c r="D633" s="159" t="s">
        <v>87</v>
      </c>
    </row>
    <row r="634" spans="1:4" ht="13.5" customHeight="1" x14ac:dyDescent="0.3">
      <c r="A634" s="91"/>
      <c r="C634" s="90"/>
      <c r="D634" s="159" t="s">
        <v>87</v>
      </c>
    </row>
    <row r="635" spans="1:4" ht="13.5" customHeight="1" x14ac:dyDescent="0.3">
      <c r="A635" s="91"/>
      <c r="C635" s="90"/>
      <c r="D635" s="159" t="s">
        <v>87</v>
      </c>
    </row>
    <row r="636" spans="1:4" ht="13.5" customHeight="1" x14ac:dyDescent="0.3">
      <c r="A636" s="91"/>
      <c r="C636" s="90"/>
      <c r="D636" s="159" t="s">
        <v>87</v>
      </c>
    </row>
    <row r="637" spans="1:4" ht="13.5" customHeight="1" x14ac:dyDescent="0.3">
      <c r="A637" s="91"/>
      <c r="C637" s="90"/>
      <c r="D637" s="159" t="s">
        <v>87</v>
      </c>
    </row>
    <row r="638" spans="1:4" ht="13.5" customHeight="1" x14ac:dyDescent="0.3">
      <c r="A638" s="91"/>
      <c r="C638" s="90"/>
      <c r="D638" s="159" t="s">
        <v>87</v>
      </c>
    </row>
    <row r="639" spans="1:4" ht="13.5" customHeight="1" x14ac:dyDescent="0.3">
      <c r="A639" s="91"/>
      <c r="C639" s="90"/>
      <c r="D639" s="159" t="s">
        <v>87</v>
      </c>
    </row>
    <row r="640" spans="1:4" ht="13.5" customHeight="1" x14ac:dyDescent="0.3">
      <c r="A640" s="91"/>
      <c r="C640" s="90"/>
      <c r="D640" s="159" t="s">
        <v>87</v>
      </c>
    </row>
    <row r="641" spans="1:4" ht="13.5" customHeight="1" x14ac:dyDescent="0.3">
      <c r="A641" s="91"/>
      <c r="C641" s="90"/>
      <c r="D641" s="159" t="s">
        <v>87</v>
      </c>
    </row>
    <row r="642" spans="1:4" ht="13.5" customHeight="1" x14ac:dyDescent="0.3">
      <c r="A642" s="91"/>
      <c r="C642" s="90"/>
      <c r="D642" s="159" t="s">
        <v>87</v>
      </c>
    </row>
    <row r="643" spans="1:4" ht="13.5" customHeight="1" x14ac:dyDescent="0.3">
      <c r="A643" s="91"/>
      <c r="C643" s="90"/>
      <c r="D643" s="159" t="s">
        <v>87</v>
      </c>
    </row>
    <row r="644" spans="1:4" ht="13.5" customHeight="1" x14ac:dyDescent="0.3">
      <c r="A644" s="91"/>
      <c r="C644" s="90"/>
      <c r="D644" s="159" t="s">
        <v>87</v>
      </c>
    </row>
    <row r="645" spans="1:4" ht="13.5" customHeight="1" x14ac:dyDescent="0.3">
      <c r="A645" s="91"/>
      <c r="C645" s="90"/>
      <c r="D645" s="159" t="s">
        <v>87</v>
      </c>
    </row>
    <row r="646" spans="1:4" ht="13.5" customHeight="1" x14ac:dyDescent="0.3">
      <c r="A646" s="91"/>
      <c r="C646" s="90"/>
      <c r="D646" s="159" t="s">
        <v>87</v>
      </c>
    </row>
    <row r="647" spans="1:4" ht="13.5" customHeight="1" x14ac:dyDescent="0.3">
      <c r="A647" s="91"/>
      <c r="C647" s="90"/>
      <c r="D647" s="159" t="s">
        <v>87</v>
      </c>
    </row>
    <row r="648" spans="1:4" ht="13.5" customHeight="1" x14ac:dyDescent="0.3">
      <c r="A648" s="91"/>
      <c r="C648" s="90"/>
      <c r="D648" s="159" t="s">
        <v>87</v>
      </c>
    </row>
    <row r="649" spans="1:4" ht="13.5" customHeight="1" x14ac:dyDescent="0.3">
      <c r="A649" s="91"/>
      <c r="C649" s="90"/>
      <c r="D649" s="159" t="s">
        <v>87</v>
      </c>
    </row>
    <row r="650" spans="1:4" ht="13.5" customHeight="1" x14ac:dyDescent="0.3">
      <c r="A650" s="91"/>
      <c r="C650" s="90"/>
      <c r="D650" s="159" t="s">
        <v>87</v>
      </c>
    </row>
    <row r="651" spans="1:4" ht="13.5" customHeight="1" x14ac:dyDescent="0.3">
      <c r="A651" s="91"/>
      <c r="C651" s="90"/>
      <c r="D651" s="159" t="s">
        <v>87</v>
      </c>
    </row>
    <row r="652" spans="1:4" ht="13.5" customHeight="1" x14ac:dyDescent="0.3">
      <c r="A652" s="91"/>
      <c r="C652" s="90"/>
      <c r="D652" s="159" t="s">
        <v>87</v>
      </c>
    </row>
    <row r="653" spans="1:4" ht="13.5" customHeight="1" x14ac:dyDescent="0.3">
      <c r="A653" s="91"/>
      <c r="C653" s="90"/>
      <c r="D653" s="159" t="s">
        <v>87</v>
      </c>
    </row>
    <row r="654" spans="1:4" ht="13.5" customHeight="1" x14ac:dyDescent="0.3">
      <c r="A654" s="91"/>
      <c r="C654" s="90"/>
      <c r="D654" s="159" t="s">
        <v>87</v>
      </c>
    </row>
    <row r="655" spans="1:4" ht="13.5" customHeight="1" x14ac:dyDescent="0.3">
      <c r="A655" s="91"/>
      <c r="C655" s="90"/>
      <c r="D655" s="159" t="s">
        <v>87</v>
      </c>
    </row>
    <row r="656" spans="1:4" ht="13.5" customHeight="1" x14ac:dyDescent="0.3">
      <c r="A656" s="91"/>
      <c r="C656" s="90"/>
      <c r="D656" s="159" t="s">
        <v>87</v>
      </c>
    </row>
    <row r="657" spans="1:4" ht="13.5" customHeight="1" x14ac:dyDescent="0.3">
      <c r="A657" s="91"/>
      <c r="C657" s="90"/>
      <c r="D657" s="159" t="s">
        <v>87</v>
      </c>
    </row>
    <row r="658" spans="1:4" ht="13.5" customHeight="1" x14ac:dyDescent="0.3">
      <c r="A658" s="91"/>
      <c r="C658" s="90"/>
      <c r="D658" s="159" t="s">
        <v>87</v>
      </c>
    </row>
    <row r="659" spans="1:4" ht="13.5" customHeight="1" x14ac:dyDescent="0.3">
      <c r="A659" s="91"/>
      <c r="C659" s="90"/>
      <c r="D659" s="159" t="s">
        <v>87</v>
      </c>
    </row>
    <row r="660" spans="1:4" ht="13.5" customHeight="1" x14ac:dyDescent="0.3">
      <c r="A660" s="91"/>
      <c r="C660" s="90"/>
      <c r="D660" s="159" t="s">
        <v>87</v>
      </c>
    </row>
    <row r="661" spans="1:4" ht="13.5" customHeight="1" x14ac:dyDescent="0.3">
      <c r="A661" s="91"/>
      <c r="C661" s="90"/>
      <c r="D661" s="159" t="s">
        <v>87</v>
      </c>
    </row>
    <row r="662" spans="1:4" ht="13.5" customHeight="1" x14ac:dyDescent="0.3">
      <c r="A662" s="91"/>
      <c r="C662" s="90"/>
      <c r="D662" s="159" t="s">
        <v>87</v>
      </c>
    </row>
    <row r="663" spans="1:4" ht="13.5" customHeight="1" x14ac:dyDescent="0.3">
      <c r="A663" s="91"/>
      <c r="C663" s="90"/>
      <c r="D663" s="159" t="s">
        <v>87</v>
      </c>
    </row>
    <row r="664" spans="1:4" ht="13.5" customHeight="1" x14ac:dyDescent="0.3">
      <c r="A664" s="91"/>
      <c r="C664" s="90"/>
      <c r="D664" s="159" t="s">
        <v>87</v>
      </c>
    </row>
    <row r="665" spans="1:4" ht="13.5" customHeight="1" x14ac:dyDescent="0.3">
      <c r="A665" s="91"/>
      <c r="C665" s="90"/>
      <c r="D665" s="159" t="s">
        <v>87</v>
      </c>
    </row>
    <row r="666" spans="1:4" ht="13.5" customHeight="1" x14ac:dyDescent="0.3">
      <c r="A666" s="91"/>
      <c r="C666" s="90"/>
      <c r="D666" s="159" t="s">
        <v>87</v>
      </c>
    </row>
    <row r="667" spans="1:4" ht="13.5" customHeight="1" x14ac:dyDescent="0.3">
      <c r="A667" s="91"/>
      <c r="C667" s="90"/>
      <c r="D667" s="159" t="s">
        <v>87</v>
      </c>
    </row>
    <row r="668" spans="1:4" ht="13.5" customHeight="1" x14ac:dyDescent="0.3">
      <c r="A668" s="91"/>
      <c r="C668" s="90"/>
      <c r="D668" s="159" t="s">
        <v>87</v>
      </c>
    </row>
    <row r="669" spans="1:4" ht="13.5" customHeight="1" x14ac:dyDescent="0.3">
      <c r="A669" s="91"/>
      <c r="C669" s="90"/>
      <c r="D669" s="159" t="s">
        <v>87</v>
      </c>
    </row>
    <row r="670" spans="1:4" ht="13.5" customHeight="1" x14ac:dyDescent="0.3">
      <c r="A670" s="91"/>
      <c r="C670" s="90"/>
      <c r="D670" s="159" t="s">
        <v>87</v>
      </c>
    </row>
    <row r="671" spans="1:4" ht="13.5" customHeight="1" x14ac:dyDescent="0.3">
      <c r="A671" s="91"/>
      <c r="C671" s="90"/>
      <c r="D671" s="159" t="s">
        <v>87</v>
      </c>
    </row>
    <row r="672" spans="1:4" ht="13.5" customHeight="1" x14ac:dyDescent="0.3">
      <c r="A672" s="91"/>
      <c r="C672" s="90"/>
      <c r="D672" s="159" t="s">
        <v>87</v>
      </c>
    </row>
    <row r="673" spans="1:4" ht="13.5" customHeight="1" x14ac:dyDescent="0.3">
      <c r="A673" s="91"/>
      <c r="C673" s="90"/>
      <c r="D673" s="159" t="s">
        <v>87</v>
      </c>
    </row>
    <row r="674" spans="1:4" ht="13.5" customHeight="1" x14ac:dyDescent="0.3">
      <c r="A674" s="91"/>
      <c r="C674" s="90"/>
      <c r="D674" s="159" t="s">
        <v>87</v>
      </c>
    </row>
    <row r="675" spans="1:4" ht="13.5" customHeight="1" x14ac:dyDescent="0.3">
      <c r="A675" s="91"/>
      <c r="C675" s="90"/>
      <c r="D675" s="159" t="s">
        <v>87</v>
      </c>
    </row>
    <row r="676" spans="1:4" ht="13.5" customHeight="1" x14ac:dyDescent="0.3">
      <c r="A676" s="91"/>
      <c r="C676" s="90"/>
      <c r="D676" s="159" t="s">
        <v>87</v>
      </c>
    </row>
    <row r="677" spans="1:4" ht="13.5" customHeight="1" x14ac:dyDescent="0.3">
      <c r="A677" s="91"/>
      <c r="C677" s="90"/>
      <c r="D677" s="159" t="s">
        <v>87</v>
      </c>
    </row>
    <row r="678" spans="1:4" ht="13.5" customHeight="1" x14ac:dyDescent="0.3">
      <c r="A678" s="91"/>
      <c r="C678" s="90"/>
      <c r="D678" s="159" t="s">
        <v>87</v>
      </c>
    </row>
    <row r="679" spans="1:4" ht="13.5" customHeight="1" x14ac:dyDescent="0.3">
      <c r="A679" s="91"/>
      <c r="C679" s="90"/>
      <c r="D679" s="159" t="s">
        <v>87</v>
      </c>
    </row>
    <row r="680" spans="1:4" ht="13.5" customHeight="1" x14ac:dyDescent="0.3">
      <c r="A680" s="91"/>
      <c r="C680" s="90"/>
      <c r="D680" s="159" t="s">
        <v>87</v>
      </c>
    </row>
    <row r="681" spans="1:4" ht="13.5" customHeight="1" x14ac:dyDescent="0.3">
      <c r="A681" s="91"/>
      <c r="C681" s="90"/>
      <c r="D681" s="159" t="s">
        <v>87</v>
      </c>
    </row>
    <row r="682" spans="1:4" ht="13.5" customHeight="1" x14ac:dyDescent="0.3">
      <c r="A682" s="91"/>
      <c r="C682" s="90"/>
      <c r="D682" s="159" t="s">
        <v>87</v>
      </c>
    </row>
    <row r="683" spans="1:4" ht="13.5" customHeight="1" x14ac:dyDescent="0.3">
      <c r="A683" s="91"/>
      <c r="C683" s="90"/>
      <c r="D683" s="159" t="s">
        <v>87</v>
      </c>
    </row>
    <row r="684" spans="1:4" ht="13.5" customHeight="1" x14ac:dyDescent="0.3">
      <c r="A684" s="91"/>
      <c r="C684" s="90"/>
      <c r="D684" s="159" t="s">
        <v>87</v>
      </c>
    </row>
    <row r="685" spans="1:4" ht="13.5" customHeight="1" x14ac:dyDescent="0.3">
      <c r="A685" s="91"/>
      <c r="C685" s="90"/>
      <c r="D685" s="159" t="s">
        <v>87</v>
      </c>
    </row>
    <row r="686" spans="1:4" ht="13.5" customHeight="1" x14ac:dyDescent="0.3">
      <c r="A686" s="91"/>
      <c r="C686" s="90"/>
      <c r="D686" s="159" t="s">
        <v>87</v>
      </c>
    </row>
    <row r="687" spans="1:4" ht="13.5" customHeight="1" x14ac:dyDescent="0.3">
      <c r="A687" s="91"/>
      <c r="C687" s="90"/>
      <c r="D687" s="159" t="s">
        <v>87</v>
      </c>
    </row>
    <row r="688" spans="1:4" ht="13.5" customHeight="1" x14ac:dyDescent="0.3">
      <c r="A688" s="91"/>
      <c r="C688" s="90"/>
      <c r="D688" s="159" t="s">
        <v>87</v>
      </c>
    </row>
    <row r="689" spans="1:4" ht="13.5" customHeight="1" x14ac:dyDescent="0.3">
      <c r="A689" s="91"/>
      <c r="C689" s="90"/>
      <c r="D689" s="159" t="s">
        <v>87</v>
      </c>
    </row>
    <row r="690" spans="1:4" ht="13.5" customHeight="1" x14ac:dyDescent="0.3">
      <c r="A690" s="91"/>
      <c r="C690" s="90"/>
      <c r="D690" s="159" t="s">
        <v>87</v>
      </c>
    </row>
    <row r="691" spans="1:4" ht="13.5" customHeight="1" x14ac:dyDescent="0.3">
      <c r="A691" s="91"/>
      <c r="C691" s="90"/>
      <c r="D691" s="159" t="s">
        <v>87</v>
      </c>
    </row>
    <row r="692" spans="1:4" ht="13.5" customHeight="1" x14ac:dyDescent="0.3">
      <c r="A692" s="91"/>
      <c r="C692" s="90"/>
      <c r="D692" s="159" t="s">
        <v>87</v>
      </c>
    </row>
    <row r="693" spans="1:4" ht="13.5" customHeight="1" x14ac:dyDescent="0.3">
      <c r="A693" s="91"/>
      <c r="C693" s="90"/>
      <c r="D693" s="159" t="s">
        <v>87</v>
      </c>
    </row>
    <row r="694" spans="1:4" ht="13.5" customHeight="1" x14ac:dyDescent="0.3">
      <c r="A694" s="91"/>
      <c r="C694" s="90"/>
      <c r="D694" s="159" t="s">
        <v>87</v>
      </c>
    </row>
    <row r="695" spans="1:4" ht="13.5" customHeight="1" x14ac:dyDescent="0.3">
      <c r="A695" s="91"/>
      <c r="C695" s="90"/>
      <c r="D695" s="159" t="s">
        <v>87</v>
      </c>
    </row>
    <row r="696" spans="1:4" ht="13.5" customHeight="1" x14ac:dyDescent="0.3">
      <c r="A696" s="91"/>
      <c r="C696" s="90"/>
      <c r="D696" s="159" t="s">
        <v>87</v>
      </c>
    </row>
    <row r="697" spans="1:4" ht="13.5" customHeight="1" x14ac:dyDescent="0.3">
      <c r="A697" s="91"/>
      <c r="C697" s="90"/>
      <c r="D697" s="159" t="s">
        <v>87</v>
      </c>
    </row>
    <row r="698" spans="1:4" ht="13.5" customHeight="1" x14ac:dyDescent="0.3">
      <c r="A698" s="91"/>
      <c r="C698" s="90"/>
      <c r="D698" s="159" t="s">
        <v>87</v>
      </c>
    </row>
    <row r="699" spans="1:4" ht="13.5" customHeight="1" x14ac:dyDescent="0.3">
      <c r="A699" s="91"/>
      <c r="C699" s="90"/>
      <c r="D699" s="159" t="s">
        <v>87</v>
      </c>
    </row>
    <row r="700" spans="1:4" ht="13.5" customHeight="1" x14ac:dyDescent="0.3">
      <c r="A700" s="91"/>
      <c r="C700" s="90"/>
      <c r="D700" s="159" t="s">
        <v>87</v>
      </c>
    </row>
    <row r="701" spans="1:4" ht="13.5" customHeight="1" x14ac:dyDescent="0.3">
      <c r="A701" s="91"/>
      <c r="C701" s="90"/>
      <c r="D701" s="159" t="s">
        <v>87</v>
      </c>
    </row>
    <row r="702" spans="1:4" ht="13.5" customHeight="1" x14ac:dyDescent="0.3">
      <c r="A702" s="91"/>
      <c r="C702" s="90"/>
      <c r="D702" s="159" t="s">
        <v>87</v>
      </c>
    </row>
    <row r="703" spans="1:4" ht="13.5" customHeight="1" x14ac:dyDescent="0.3">
      <c r="A703" s="91"/>
      <c r="C703" s="90"/>
      <c r="D703" s="159" t="s">
        <v>87</v>
      </c>
    </row>
    <row r="704" spans="1:4" ht="13.5" customHeight="1" x14ac:dyDescent="0.3">
      <c r="A704" s="91"/>
      <c r="C704" s="90"/>
      <c r="D704" s="159" t="s">
        <v>87</v>
      </c>
    </row>
    <row r="705" spans="1:4" ht="13.5" customHeight="1" x14ac:dyDescent="0.3">
      <c r="A705" s="91"/>
      <c r="C705" s="90"/>
      <c r="D705" s="159" t="s">
        <v>87</v>
      </c>
    </row>
    <row r="706" spans="1:4" ht="13.5" customHeight="1" x14ac:dyDescent="0.3">
      <c r="A706" s="91"/>
      <c r="C706" s="90"/>
      <c r="D706" s="159" t="s">
        <v>87</v>
      </c>
    </row>
    <row r="707" spans="1:4" ht="13.5" customHeight="1" x14ac:dyDescent="0.3">
      <c r="A707" s="91"/>
      <c r="C707" s="90"/>
      <c r="D707" s="159" t="s">
        <v>87</v>
      </c>
    </row>
    <row r="708" spans="1:4" ht="13.5" customHeight="1" x14ac:dyDescent="0.3">
      <c r="A708" s="91"/>
      <c r="C708" s="90"/>
      <c r="D708" s="159" t="s">
        <v>87</v>
      </c>
    </row>
    <row r="709" spans="1:4" ht="13.5" customHeight="1" x14ac:dyDescent="0.3">
      <c r="A709" s="91"/>
      <c r="C709" s="90"/>
      <c r="D709" s="159" t="s">
        <v>87</v>
      </c>
    </row>
    <row r="710" spans="1:4" ht="13.5" customHeight="1" x14ac:dyDescent="0.3">
      <c r="A710" s="91"/>
      <c r="C710" s="90"/>
      <c r="D710" s="159" t="s">
        <v>87</v>
      </c>
    </row>
    <row r="711" spans="1:4" ht="13.5" customHeight="1" x14ac:dyDescent="0.3">
      <c r="A711" s="91"/>
      <c r="C711" s="90"/>
      <c r="D711" s="159" t="s">
        <v>87</v>
      </c>
    </row>
    <row r="712" spans="1:4" ht="13.5" customHeight="1" x14ac:dyDescent="0.3">
      <c r="A712" s="91"/>
      <c r="C712" s="90"/>
      <c r="D712" s="159"/>
    </row>
    <row r="713" spans="1:4" ht="13.5" customHeight="1" x14ac:dyDescent="0.3">
      <c r="A713" s="91"/>
      <c r="C713" s="90"/>
      <c r="D713" s="159"/>
    </row>
    <row r="714" spans="1:4" ht="13.5" customHeight="1" x14ac:dyDescent="0.3">
      <c r="A714" s="91"/>
      <c r="C714" s="90"/>
      <c r="D714" s="159"/>
    </row>
    <row r="715" spans="1:4" ht="13.5" customHeight="1" x14ac:dyDescent="0.3">
      <c r="A715" s="91"/>
      <c r="C715" s="90"/>
      <c r="D715" s="159"/>
    </row>
    <row r="716" spans="1:4" ht="13.5" customHeight="1" x14ac:dyDescent="0.3">
      <c r="A716" s="91"/>
      <c r="C716" s="90"/>
      <c r="D716" s="159"/>
    </row>
    <row r="717" spans="1:4" ht="13.5" customHeight="1" x14ac:dyDescent="0.3">
      <c r="A717" s="91"/>
      <c r="C717" s="90"/>
      <c r="D717" s="159"/>
    </row>
    <row r="718" spans="1:4" ht="13.5" customHeight="1" x14ac:dyDescent="0.3">
      <c r="A718" s="91"/>
      <c r="C718" s="90"/>
      <c r="D718" s="159"/>
    </row>
    <row r="719" spans="1:4" ht="13.5" customHeight="1" x14ac:dyDescent="0.3">
      <c r="A719" s="91"/>
      <c r="C719" s="90"/>
      <c r="D719" s="159"/>
    </row>
    <row r="720" spans="1:4" ht="13.5" customHeight="1" x14ac:dyDescent="0.3">
      <c r="A720" s="91"/>
      <c r="C720" s="90"/>
      <c r="D720" s="159"/>
    </row>
    <row r="721" spans="1:4" ht="13.5" customHeight="1" x14ac:dyDescent="0.3">
      <c r="A721" s="91"/>
      <c r="C721" s="90"/>
      <c r="D721" s="159"/>
    </row>
    <row r="722" spans="1:4" ht="13.5" customHeight="1" x14ac:dyDescent="0.3">
      <c r="A722" s="91"/>
      <c r="C722" s="90"/>
      <c r="D722" s="159"/>
    </row>
    <row r="723" spans="1:4" ht="13.5" customHeight="1" x14ac:dyDescent="0.3">
      <c r="A723" s="91"/>
      <c r="C723" s="90"/>
      <c r="D723" s="159"/>
    </row>
    <row r="724" spans="1:4" ht="13.5" customHeight="1" x14ac:dyDescent="0.3">
      <c r="A724" s="91"/>
      <c r="C724" s="90"/>
      <c r="D724" s="159"/>
    </row>
    <row r="725" spans="1:4" ht="13.5" customHeight="1" x14ac:dyDescent="0.3">
      <c r="A725" s="91"/>
      <c r="C725" s="90"/>
      <c r="D725" s="159"/>
    </row>
    <row r="726" spans="1:4" ht="13.5" customHeight="1" x14ac:dyDescent="0.3">
      <c r="A726" s="91"/>
      <c r="C726" s="90"/>
      <c r="D726" s="159"/>
    </row>
    <row r="727" spans="1:4" ht="13.5" customHeight="1" x14ac:dyDescent="0.3">
      <c r="A727" s="91"/>
      <c r="C727" s="90"/>
      <c r="D727" s="159"/>
    </row>
    <row r="728" spans="1:4" ht="13.5" customHeight="1" x14ac:dyDescent="0.3">
      <c r="A728" s="91"/>
      <c r="C728" s="90"/>
      <c r="D728" s="159"/>
    </row>
    <row r="729" spans="1:4" ht="13.5" customHeight="1" x14ac:dyDescent="0.3">
      <c r="A729" s="91"/>
      <c r="C729" s="90"/>
      <c r="D729" s="159"/>
    </row>
    <row r="730" spans="1:4" ht="13.5" customHeight="1" x14ac:dyDescent="0.3">
      <c r="A730" s="91"/>
      <c r="C730" s="90"/>
      <c r="D730" s="159"/>
    </row>
    <row r="731" spans="1:4" ht="13.5" customHeight="1" x14ac:dyDescent="0.3">
      <c r="A731" s="91"/>
      <c r="C731" s="90"/>
      <c r="D731" s="159"/>
    </row>
    <row r="732" spans="1:4" ht="13.5" customHeight="1" x14ac:dyDescent="0.3">
      <c r="A732" s="91"/>
      <c r="C732" s="90"/>
      <c r="D732" s="159"/>
    </row>
    <row r="733" spans="1:4" ht="13.5" customHeight="1" x14ac:dyDescent="0.3">
      <c r="A733" s="91"/>
      <c r="C733" s="90"/>
      <c r="D733" s="159"/>
    </row>
    <row r="734" spans="1:4" ht="13.5" customHeight="1" x14ac:dyDescent="0.3">
      <c r="A734" s="91"/>
      <c r="C734" s="90"/>
      <c r="D734" s="159"/>
    </row>
    <row r="735" spans="1:4" ht="13.5" customHeight="1" x14ac:dyDescent="0.3">
      <c r="A735" s="91"/>
      <c r="C735" s="90"/>
      <c r="D735" s="159"/>
    </row>
    <row r="736" spans="1:4" ht="13.5" customHeight="1" x14ac:dyDescent="0.3">
      <c r="A736" s="91"/>
      <c r="C736" s="90"/>
      <c r="D736" s="159"/>
    </row>
    <row r="737" spans="1:4" ht="13.5" customHeight="1" x14ac:dyDescent="0.3">
      <c r="A737" s="91"/>
      <c r="C737" s="90"/>
      <c r="D737" s="159"/>
    </row>
    <row r="738" spans="1:4" ht="13.5" customHeight="1" x14ac:dyDescent="0.3">
      <c r="A738" s="91"/>
      <c r="C738" s="90"/>
      <c r="D738" s="159"/>
    </row>
    <row r="739" spans="1:4" ht="13.5" customHeight="1" x14ac:dyDescent="0.3">
      <c r="A739" s="91"/>
      <c r="C739" s="90"/>
      <c r="D739" s="159"/>
    </row>
    <row r="740" spans="1:4" ht="13.5" customHeight="1" x14ac:dyDescent="0.3">
      <c r="A740" s="91"/>
      <c r="C740" s="90"/>
      <c r="D740" s="159"/>
    </row>
    <row r="741" spans="1:4" ht="13.5" customHeight="1" x14ac:dyDescent="0.3">
      <c r="A741" s="91"/>
      <c r="C741" s="90"/>
      <c r="D741" s="159"/>
    </row>
    <row r="742" spans="1:4" ht="13.5" customHeight="1" x14ac:dyDescent="0.3">
      <c r="A742" s="91"/>
      <c r="C742" s="90"/>
      <c r="D742" s="159"/>
    </row>
    <row r="743" spans="1:4" ht="13.5" customHeight="1" x14ac:dyDescent="0.3">
      <c r="A743" s="91"/>
      <c r="C743" s="90"/>
      <c r="D743" s="159"/>
    </row>
    <row r="744" spans="1:4" ht="13.5" customHeight="1" x14ac:dyDescent="0.3">
      <c r="A744" s="91"/>
      <c r="C744" s="90"/>
      <c r="D744" s="159"/>
    </row>
    <row r="745" spans="1:4" ht="13.5" customHeight="1" x14ac:dyDescent="0.3">
      <c r="A745" s="91"/>
      <c r="C745" s="90"/>
      <c r="D745" s="159"/>
    </row>
    <row r="746" spans="1:4" ht="13.5" customHeight="1" x14ac:dyDescent="0.3">
      <c r="A746" s="91"/>
      <c r="C746" s="90"/>
      <c r="D746" s="159"/>
    </row>
    <row r="747" spans="1:4" ht="13.5" customHeight="1" x14ac:dyDescent="0.3">
      <c r="A747" s="91"/>
      <c r="C747" s="90"/>
      <c r="D747" s="159"/>
    </row>
    <row r="748" spans="1:4" ht="13.5" customHeight="1" x14ac:dyDescent="0.3">
      <c r="A748" s="91"/>
      <c r="C748" s="90"/>
      <c r="D748" s="159"/>
    </row>
    <row r="749" spans="1:4" ht="13.5" customHeight="1" x14ac:dyDescent="0.3">
      <c r="A749" s="91"/>
      <c r="C749" s="90"/>
      <c r="D749" s="159"/>
    </row>
    <row r="750" spans="1:4" ht="13.5" customHeight="1" x14ac:dyDescent="0.3">
      <c r="A750" s="91"/>
      <c r="C750" s="90"/>
      <c r="D750" s="159"/>
    </row>
    <row r="751" spans="1:4" ht="13.5" customHeight="1" x14ac:dyDescent="0.3">
      <c r="A751" s="91"/>
      <c r="C751" s="90"/>
      <c r="D751" s="159"/>
    </row>
    <row r="752" spans="1:4" ht="13.5" customHeight="1" x14ac:dyDescent="0.3">
      <c r="A752" s="91"/>
      <c r="C752" s="90"/>
      <c r="D752" s="159"/>
    </row>
    <row r="753" spans="1:4" ht="13.5" customHeight="1" x14ac:dyDescent="0.3">
      <c r="A753" s="91"/>
      <c r="C753" s="90"/>
      <c r="D753" s="159"/>
    </row>
    <row r="754" spans="1:4" ht="13.5" customHeight="1" x14ac:dyDescent="0.3">
      <c r="A754" s="91"/>
      <c r="C754" s="90"/>
      <c r="D754" s="159"/>
    </row>
    <row r="755" spans="1:4" ht="13.5" customHeight="1" x14ac:dyDescent="0.3">
      <c r="A755" s="91"/>
      <c r="C755" s="90"/>
      <c r="D755" s="159"/>
    </row>
    <row r="756" spans="1:4" ht="13.5" customHeight="1" x14ac:dyDescent="0.3">
      <c r="A756" s="91"/>
      <c r="C756" s="90"/>
      <c r="D756" s="159"/>
    </row>
    <row r="757" spans="1:4" ht="13.5" customHeight="1" x14ac:dyDescent="0.3">
      <c r="A757" s="91"/>
      <c r="C757" s="90"/>
      <c r="D757" s="159"/>
    </row>
    <row r="758" spans="1:4" ht="13.5" customHeight="1" x14ac:dyDescent="0.3">
      <c r="A758" s="91"/>
      <c r="C758" s="90"/>
      <c r="D758" s="159"/>
    </row>
    <row r="759" spans="1:4" ht="13.5" customHeight="1" x14ac:dyDescent="0.3">
      <c r="A759" s="91"/>
      <c r="C759" s="90"/>
      <c r="D759" s="159"/>
    </row>
    <row r="760" spans="1:4" ht="13.5" customHeight="1" x14ac:dyDescent="0.3">
      <c r="A760" s="91"/>
      <c r="C760" s="90"/>
      <c r="D760" s="159"/>
    </row>
    <row r="761" spans="1:4" ht="13.5" customHeight="1" x14ac:dyDescent="0.3">
      <c r="A761" s="91"/>
      <c r="C761" s="90"/>
      <c r="D761" s="159"/>
    </row>
    <row r="762" spans="1:4" ht="13.5" customHeight="1" x14ac:dyDescent="0.3">
      <c r="A762" s="91"/>
      <c r="C762" s="90"/>
      <c r="D762" s="159"/>
    </row>
    <row r="763" spans="1:4" ht="13.5" customHeight="1" x14ac:dyDescent="0.3">
      <c r="A763" s="91"/>
      <c r="C763" s="90"/>
      <c r="D763" s="159"/>
    </row>
    <row r="764" spans="1:4" ht="13.5" customHeight="1" x14ac:dyDescent="0.3">
      <c r="A764" s="91"/>
      <c r="C764" s="90"/>
      <c r="D764" s="159"/>
    </row>
    <row r="765" spans="1:4" ht="13.5" customHeight="1" x14ac:dyDescent="0.3">
      <c r="A765" s="91"/>
      <c r="C765" s="90"/>
      <c r="D765" s="159"/>
    </row>
    <row r="766" spans="1:4" ht="13.5" customHeight="1" x14ac:dyDescent="0.3">
      <c r="A766" s="91"/>
      <c r="C766" s="90"/>
      <c r="D766" s="159"/>
    </row>
    <row r="767" spans="1:4" ht="13.5" customHeight="1" x14ac:dyDescent="0.3">
      <c r="A767" s="91"/>
      <c r="C767" s="90"/>
      <c r="D767" s="159"/>
    </row>
    <row r="768" spans="1:4" ht="13.5" customHeight="1" x14ac:dyDescent="0.3">
      <c r="A768" s="91"/>
      <c r="C768" s="90"/>
      <c r="D768" s="159"/>
    </row>
    <row r="769" spans="1:4" ht="13.5" customHeight="1" x14ac:dyDescent="0.3">
      <c r="A769" s="91"/>
      <c r="C769" s="90"/>
      <c r="D769" s="159"/>
    </row>
    <row r="770" spans="1:4" ht="13.5" customHeight="1" x14ac:dyDescent="0.3">
      <c r="A770" s="91"/>
      <c r="C770" s="90"/>
      <c r="D770" s="159"/>
    </row>
    <row r="771" spans="1:4" ht="13.5" customHeight="1" x14ac:dyDescent="0.3">
      <c r="A771" s="91"/>
      <c r="C771" s="90"/>
      <c r="D771" s="159"/>
    </row>
    <row r="772" spans="1:4" ht="13.5" customHeight="1" x14ac:dyDescent="0.3">
      <c r="A772" s="91"/>
      <c r="C772" s="90"/>
      <c r="D772" s="159"/>
    </row>
    <row r="773" spans="1:4" ht="13.5" customHeight="1" x14ac:dyDescent="0.3">
      <c r="A773" s="91"/>
      <c r="C773" s="90"/>
      <c r="D773" s="159"/>
    </row>
    <row r="774" spans="1:4" ht="13.5" customHeight="1" x14ac:dyDescent="0.3">
      <c r="A774" s="91"/>
      <c r="C774" s="90"/>
      <c r="D774" s="159"/>
    </row>
    <row r="775" spans="1:4" ht="13.5" customHeight="1" x14ac:dyDescent="0.3">
      <c r="A775" s="91"/>
      <c r="C775" s="90"/>
      <c r="D775" s="159"/>
    </row>
    <row r="776" spans="1:4" ht="13.5" customHeight="1" x14ac:dyDescent="0.3">
      <c r="A776" s="91"/>
      <c r="C776" s="90"/>
      <c r="D776" s="159"/>
    </row>
    <row r="777" spans="1:4" ht="13.5" customHeight="1" x14ac:dyDescent="0.3">
      <c r="A777" s="91"/>
      <c r="C777" s="90"/>
      <c r="D777" s="159"/>
    </row>
    <row r="778" spans="1:4" ht="13.5" customHeight="1" x14ac:dyDescent="0.3">
      <c r="A778" s="91"/>
      <c r="C778" s="90"/>
      <c r="D778" s="159"/>
    </row>
    <row r="779" spans="1:4" ht="13.5" customHeight="1" x14ac:dyDescent="0.3">
      <c r="A779" s="91"/>
      <c r="C779" s="90"/>
      <c r="D779" s="159"/>
    </row>
    <row r="780" spans="1:4" ht="13.5" customHeight="1" x14ac:dyDescent="0.3">
      <c r="A780" s="91"/>
      <c r="C780" s="90"/>
      <c r="D780" s="159"/>
    </row>
    <row r="781" spans="1:4" ht="13.5" customHeight="1" x14ac:dyDescent="0.3">
      <c r="A781" s="91"/>
      <c r="C781" s="90"/>
      <c r="D781" s="159"/>
    </row>
    <row r="782" spans="1:4" ht="13.5" customHeight="1" x14ac:dyDescent="0.3">
      <c r="A782" s="91"/>
      <c r="C782" s="90"/>
      <c r="D782" s="159"/>
    </row>
    <row r="783" spans="1:4" ht="13.5" customHeight="1" x14ac:dyDescent="0.3">
      <c r="A783" s="91"/>
      <c r="C783" s="90"/>
      <c r="D783" s="159"/>
    </row>
    <row r="784" spans="1:4" ht="13.5" customHeight="1" x14ac:dyDescent="0.3">
      <c r="A784" s="91"/>
      <c r="C784" s="90"/>
      <c r="D784" s="159"/>
    </row>
    <row r="785" spans="1:4" ht="13.5" customHeight="1" x14ac:dyDescent="0.3">
      <c r="A785" s="91"/>
      <c r="C785" s="90"/>
      <c r="D785" s="159"/>
    </row>
    <row r="786" spans="1:4" ht="13.5" customHeight="1" x14ac:dyDescent="0.3">
      <c r="A786" s="91"/>
      <c r="C786" s="90"/>
      <c r="D786" s="159"/>
    </row>
    <row r="787" spans="1:4" ht="13.5" customHeight="1" x14ac:dyDescent="0.3">
      <c r="A787" s="91"/>
      <c r="C787" s="90"/>
      <c r="D787" s="159"/>
    </row>
    <row r="788" spans="1:4" ht="13.5" customHeight="1" x14ac:dyDescent="0.3">
      <c r="A788" s="91"/>
      <c r="C788" s="90"/>
      <c r="D788" s="159"/>
    </row>
    <row r="789" spans="1:4" ht="13.5" customHeight="1" x14ac:dyDescent="0.3">
      <c r="A789" s="91"/>
      <c r="C789" s="90"/>
      <c r="D789" s="159"/>
    </row>
    <row r="790" spans="1:4" ht="13.5" customHeight="1" x14ac:dyDescent="0.3">
      <c r="A790" s="91"/>
      <c r="C790" s="90"/>
      <c r="D790" s="159"/>
    </row>
    <row r="791" spans="1:4" ht="13.5" customHeight="1" x14ac:dyDescent="0.3">
      <c r="A791" s="91"/>
      <c r="C791" s="90"/>
      <c r="D791" s="159"/>
    </row>
    <row r="792" spans="1:4" ht="13.5" customHeight="1" x14ac:dyDescent="0.3">
      <c r="A792" s="91"/>
      <c r="C792" s="90"/>
      <c r="D792" s="159"/>
    </row>
    <row r="793" spans="1:4" ht="13.5" customHeight="1" x14ac:dyDescent="0.3">
      <c r="A793" s="91"/>
      <c r="C793" s="90"/>
      <c r="D793" s="159"/>
    </row>
    <row r="794" spans="1:4" ht="13.5" customHeight="1" x14ac:dyDescent="0.3">
      <c r="A794" s="91"/>
      <c r="C794" s="90"/>
      <c r="D794" s="159"/>
    </row>
    <row r="795" spans="1:4" ht="13.5" customHeight="1" x14ac:dyDescent="0.3">
      <c r="A795" s="91"/>
      <c r="C795" s="90"/>
      <c r="D795" s="159"/>
    </row>
    <row r="796" spans="1:4" ht="13.5" customHeight="1" x14ac:dyDescent="0.3">
      <c r="A796" s="91"/>
      <c r="C796" s="90"/>
      <c r="D796" s="159"/>
    </row>
    <row r="797" spans="1:4" ht="13.5" customHeight="1" x14ac:dyDescent="0.3">
      <c r="A797" s="91"/>
      <c r="C797" s="90"/>
      <c r="D797" s="159"/>
    </row>
    <row r="798" spans="1:4" ht="13.5" customHeight="1" x14ac:dyDescent="0.3">
      <c r="A798" s="91"/>
      <c r="C798" s="90"/>
      <c r="D798" s="159"/>
    </row>
    <row r="799" spans="1:4" ht="13.5" customHeight="1" x14ac:dyDescent="0.3">
      <c r="A799" s="91"/>
      <c r="C799" s="90"/>
      <c r="D799" s="159"/>
    </row>
    <row r="800" spans="1:4" ht="13.5" customHeight="1" x14ac:dyDescent="0.3">
      <c r="A800" s="91"/>
      <c r="C800" s="90"/>
      <c r="D800" s="159"/>
    </row>
    <row r="801" spans="1:4" ht="13.5" customHeight="1" x14ac:dyDescent="0.3">
      <c r="A801" s="91"/>
      <c r="C801" s="90"/>
      <c r="D801" s="159"/>
    </row>
    <row r="802" spans="1:4" ht="13.5" customHeight="1" x14ac:dyDescent="0.3">
      <c r="A802" s="91"/>
      <c r="C802" s="90"/>
      <c r="D802" s="159"/>
    </row>
    <row r="803" spans="1:4" ht="13.5" customHeight="1" x14ac:dyDescent="0.3">
      <c r="A803" s="91"/>
      <c r="C803" s="90"/>
      <c r="D803" s="159"/>
    </row>
    <row r="804" spans="1:4" ht="13.5" customHeight="1" x14ac:dyDescent="0.3">
      <c r="A804" s="91"/>
      <c r="C804" s="90"/>
      <c r="D804" s="159"/>
    </row>
    <row r="805" spans="1:4" ht="13.5" customHeight="1" x14ac:dyDescent="0.3">
      <c r="A805" s="91"/>
      <c r="C805" s="90"/>
      <c r="D805" s="159"/>
    </row>
    <row r="806" spans="1:4" ht="13.5" customHeight="1" x14ac:dyDescent="0.3">
      <c r="A806" s="91"/>
      <c r="C806" s="90"/>
      <c r="D806" s="159"/>
    </row>
    <row r="807" spans="1:4" ht="13.5" customHeight="1" x14ac:dyDescent="0.3">
      <c r="A807" s="91"/>
      <c r="C807" s="90"/>
      <c r="D807" s="159"/>
    </row>
    <row r="808" spans="1:4" ht="13.5" customHeight="1" x14ac:dyDescent="0.3">
      <c r="A808" s="91"/>
      <c r="C808" s="90"/>
      <c r="D808" s="159"/>
    </row>
    <row r="809" spans="1:4" ht="13.5" customHeight="1" x14ac:dyDescent="0.3">
      <c r="A809" s="91"/>
      <c r="C809" s="90"/>
      <c r="D809" s="159"/>
    </row>
    <row r="810" spans="1:4" ht="13.5" customHeight="1" x14ac:dyDescent="0.3">
      <c r="A810" s="91"/>
      <c r="C810" s="90"/>
      <c r="D810" s="159"/>
    </row>
    <row r="811" spans="1:4" ht="13.5" customHeight="1" x14ac:dyDescent="0.3">
      <c r="A811" s="91"/>
      <c r="C811" s="90"/>
      <c r="D811" s="159"/>
    </row>
    <row r="812" spans="1:4" ht="13.5" customHeight="1" x14ac:dyDescent="0.3">
      <c r="A812" s="91"/>
      <c r="C812" s="90"/>
      <c r="D812" s="159"/>
    </row>
    <row r="813" spans="1:4" ht="13.5" customHeight="1" x14ac:dyDescent="0.3">
      <c r="A813" s="91"/>
      <c r="C813" s="90"/>
      <c r="D813" s="159"/>
    </row>
    <row r="814" spans="1:4" ht="13.5" customHeight="1" x14ac:dyDescent="0.3">
      <c r="A814" s="91"/>
      <c r="C814" s="90"/>
      <c r="D814" s="159"/>
    </row>
    <row r="815" spans="1:4" ht="13.5" customHeight="1" x14ac:dyDescent="0.3">
      <c r="A815" s="91"/>
      <c r="C815" s="90"/>
      <c r="D815" s="159"/>
    </row>
    <row r="816" spans="1:4" ht="13.5" customHeight="1" x14ac:dyDescent="0.3">
      <c r="A816" s="91"/>
      <c r="C816" s="90"/>
      <c r="D816" s="159"/>
    </row>
    <row r="817" spans="1:4" ht="13.5" customHeight="1" x14ac:dyDescent="0.3">
      <c r="A817" s="91"/>
      <c r="C817" s="90"/>
      <c r="D817" s="159"/>
    </row>
    <row r="818" spans="1:4" ht="13.5" customHeight="1" x14ac:dyDescent="0.3">
      <c r="A818" s="91"/>
      <c r="C818" s="90"/>
      <c r="D818" s="159"/>
    </row>
    <row r="819" spans="1:4" ht="13.5" customHeight="1" x14ac:dyDescent="0.3">
      <c r="A819" s="91"/>
      <c r="C819" s="90"/>
      <c r="D819" s="159"/>
    </row>
    <row r="820" spans="1:4" ht="13.5" customHeight="1" x14ac:dyDescent="0.3">
      <c r="A820" s="91"/>
      <c r="C820" s="90"/>
      <c r="D820" s="159"/>
    </row>
    <row r="821" spans="1:4" ht="13.5" customHeight="1" x14ac:dyDescent="0.3">
      <c r="A821" s="91"/>
      <c r="C821" s="90"/>
      <c r="D821" s="159"/>
    </row>
    <row r="822" spans="1:4" ht="13.5" customHeight="1" x14ac:dyDescent="0.3">
      <c r="A822" s="91"/>
      <c r="C822" s="90"/>
      <c r="D822" s="159"/>
    </row>
    <row r="823" spans="1:4" ht="13.5" customHeight="1" x14ac:dyDescent="0.3">
      <c r="A823" s="91"/>
      <c r="C823" s="90"/>
      <c r="D823" s="159"/>
    </row>
    <row r="824" spans="1:4" ht="13.5" customHeight="1" x14ac:dyDescent="0.3">
      <c r="A824" s="91"/>
      <c r="C824" s="90"/>
      <c r="D824" s="159"/>
    </row>
    <row r="825" spans="1:4" ht="13.5" customHeight="1" x14ac:dyDescent="0.3">
      <c r="A825" s="91"/>
      <c r="C825" s="90"/>
      <c r="D825" s="159"/>
    </row>
    <row r="826" spans="1:4" ht="13.5" customHeight="1" x14ac:dyDescent="0.3">
      <c r="A826" s="91"/>
      <c r="C826" s="90"/>
      <c r="D826" s="159"/>
    </row>
    <row r="827" spans="1:4" ht="13.5" customHeight="1" x14ac:dyDescent="0.3">
      <c r="A827" s="91"/>
      <c r="C827" s="90"/>
      <c r="D827" s="159"/>
    </row>
    <row r="828" spans="1:4" ht="13.5" customHeight="1" x14ac:dyDescent="0.3">
      <c r="A828" s="91"/>
      <c r="C828" s="90"/>
      <c r="D828" s="159"/>
    </row>
    <row r="829" spans="1:4" ht="13.5" customHeight="1" x14ac:dyDescent="0.3">
      <c r="A829" s="91"/>
      <c r="C829" s="90"/>
      <c r="D829" s="159"/>
    </row>
    <row r="830" spans="1:4" ht="13.5" customHeight="1" x14ac:dyDescent="0.3">
      <c r="A830" s="91"/>
      <c r="C830" s="90"/>
      <c r="D830" s="159"/>
    </row>
    <row r="831" spans="1:4" ht="13.5" customHeight="1" x14ac:dyDescent="0.3">
      <c r="A831" s="91"/>
      <c r="C831" s="90"/>
      <c r="D831" s="159"/>
    </row>
    <row r="832" spans="1:4" ht="13.5" customHeight="1" x14ac:dyDescent="0.3">
      <c r="A832" s="91"/>
      <c r="C832" s="90"/>
      <c r="D832" s="159"/>
    </row>
    <row r="833" spans="1:4" ht="13.5" customHeight="1" x14ac:dyDescent="0.3">
      <c r="A833" s="91"/>
      <c r="C833" s="90"/>
      <c r="D833" s="159"/>
    </row>
    <row r="834" spans="1:4" ht="13.5" customHeight="1" x14ac:dyDescent="0.3">
      <c r="A834" s="91"/>
      <c r="C834" s="90"/>
      <c r="D834" s="159"/>
    </row>
    <row r="835" spans="1:4" ht="13.5" customHeight="1" x14ac:dyDescent="0.3">
      <c r="A835" s="91"/>
      <c r="C835" s="90"/>
      <c r="D835" s="159"/>
    </row>
    <row r="836" spans="1:4" ht="13.5" customHeight="1" x14ac:dyDescent="0.3">
      <c r="A836" s="91"/>
      <c r="C836" s="90"/>
      <c r="D836" s="159"/>
    </row>
    <row r="837" spans="1:4" ht="13.5" customHeight="1" x14ac:dyDescent="0.3">
      <c r="A837" s="91"/>
      <c r="C837" s="90"/>
      <c r="D837" s="159"/>
    </row>
    <row r="838" spans="1:4" ht="13.5" customHeight="1" x14ac:dyDescent="0.3">
      <c r="A838" s="91"/>
      <c r="C838" s="90"/>
      <c r="D838" s="159"/>
    </row>
    <row r="839" spans="1:4" ht="13.5" customHeight="1" x14ac:dyDescent="0.3">
      <c r="A839" s="91"/>
      <c r="C839" s="90"/>
      <c r="D839" s="159"/>
    </row>
    <row r="840" spans="1:4" ht="13.5" customHeight="1" x14ac:dyDescent="0.3">
      <c r="A840" s="91"/>
      <c r="C840" s="90"/>
      <c r="D840" s="159"/>
    </row>
    <row r="841" spans="1:4" ht="13.5" customHeight="1" x14ac:dyDescent="0.3">
      <c r="A841" s="91"/>
      <c r="C841" s="90"/>
      <c r="D841" s="159"/>
    </row>
    <row r="842" spans="1:4" ht="13.5" customHeight="1" x14ac:dyDescent="0.3">
      <c r="A842" s="91"/>
      <c r="C842" s="90"/>
      <c r="D842" s="159"/>
    </row>
    <row r="843" spans="1:4" ht="13.5" customHeight="1" x14ac:dyDescent="0.3">
      <c r="A843" s="91"/>
      <c r="C843" s="90"/>
      <c r="D843" s="159"/>
    </row>
    <row r="844" spans="1:4" ht="13.5" customHeight="1" x14ac:dyDescent="0.3">
      <c r="A844" s="91"/>
      <c r="C844" s="90"/>
      <c r="D844" s="159"/>
    </row>
    <row r="845" spans="1:4" ht="13.5" customHeight="1" x14ac:dyDescent="0.3">
      <c r="A845" s="91"/>
      <c r="C845" s="90"/>
      <c r="D845" s="159"/>
    </row>
    <row r="846" spans="1:4" ht="13.5" customHeight="1" x14ac:dyDescent="0.3">
      <c r="A846" s="91"/>
      <c r="C846" s="90"/>
      <c r="D846" s="159"/>
    </row>
    <row r="847" spans="1:4" ht="13.5" customHeight="1" x14ac:dyDescent="0.3">
      <c r="A847" s="91"/>
      <c r="C847" s="90"/>
      <c r="D847" s="159"/>
    </row>
    <row r="848" spans="1:4" ht="13.5" customHeight="1" x14ac:dyDescent="0.3">
      <c r="A848" s="91"/>
      <c r="C848" s="90"/>
      <c r="D848" s="159"/>
    </row>
    <row r="849" spans="1:4" ht="13.5" customHeight="1" x14ac:dyDescent="0.3">
      <c r="A849" s="91"/>
      <c r="C849" s="90"/>
      <c r="D849" s="159"/>
    </row>
    <row r="850" spans="1:4" ht="13.5" customHeight="1" x14ac:dyDescent="0.3">
      <c r="A850" s="91"/>
      <c r="C850" s="90"/>
      <c r="D850" s="159"/>
    </row>
    <row r="851" spans="1:4" ht="13.5" customHeight="1" x14ac:dyDescent="0.3">
      <c r="A851" s="91"/>
      <c r="C851" s="90"/>
      <c r="D851" s="159"/>
    </row>
    <row r="852" spans="1:4" ht="13.5" customHeight="1" x14ac:dyDescent="0.3">
      <c r="A852" s="91"/>
      <c r="C852" s="90"/>
      <c r="D852" s="159"/>
    </row>
    <row r="853" spans="1:4" ht="13.5" customHeight="1" x14ac:dyDescent="0.3">
      <c r="A853" s="91"/>
      <c r="C853" s="90"/>
      <c r="D853" s="159"/>
    </row>
    <row r="854" spans="1:4" ht="13.5" customHeight="1" x14ac:dyDescent="0.3">
      <c r="A854" s="91"/>
      <c r="C854" s="90"/>
      <c r="D854" s="159"/>
    </row>
  </sheetData>
  <customSheetViews>
    <customSheetView guid="{031DA523-8E6A-4262-BB89-7429D574AA23}">
      <selection activeCell="B4" sqref="B4"/>
      <pageMargins left="0.7" right="0.7" top="0.75" bottom="0.75" header="0.3" footer="0.3"/>
    </customSheetView>
  </customSheetViews>
  <mergeCells count="3">
    <mergeCell ref="H1:V1"/>
    <mergeCell ref="Y1:AN1"/>
    <mergeCell ref="AP1:BE1"/>
  </mergeCells>
  <phoneticPr fontId="0" type="noConversion"/>
  <conditionalFormatting sqref="F502:F516 F4:F500">
    <cfRule type="expression" priority="23" stopIfTrue="1">
      <formula>$E4="Paid"</formula>
    </cfRule>
    <cfRule type="cellIs" dxfId="1090" priority="24" stopIfTrue="1" operator="greaterThan">
      <formula>5</formula>
    </cfRule>
  </conditionalFormatting>
  <conditionalFormatting sqref="M12 AQ4:BE516 Z2:AN65536 D41 D144 C244 D182:D190 D142 D302">
    <cfRule type="cellIs" dxfId="1089" priority="22" stopIfTrue="1" operator="lessThan">
      <formula>1</formula>
    </cfRule>
  </conditionalFormatting>
  <conditionalFormatting sqref="D41 D144 D142 D182:D190 D302 D304">
    <cfRule type="cellIs" dxfId="1088" priority="15" stopIfTrue="1" operator="lessThan">
      <formula>1</formula>
    </cfRule>
  </conditionalFormatting>
  <conditionalFormatting sqref="D191">
    <cfRule type="cellIs" dxfId="1087" priority="14" stopIfTrue="1" operator="lessThan">
      <formula>1</formula>
    </cfRule>
  </conditionalFormatting>
  <conditionalFormatting sqref="D191">
    <cfRule type="cellIs" dxfId="1086" priority="13" stopIfTrue="1" operator="lessThan">
      <formula>1</formula>
    </cfRule>
  </conditionalFormatting>
  <conditionalFormatting sqref="D304">
    <cfRule type="cellIs" dxfId="1085" priority="12" stopIfTrue="1" operator="lessThan">
      <formula>1</formula>
    </cfRule>
  </conditionalFormatting>
  <conditionalFormatting sqref="D41 D144 D142 D182:D190 D302 D304">
    <cfRule type="cellIs" dxfId="1084" priority="11" stopIfTrue="1" operator="lessThan">
      <formula>1</formula>
    </cfRule>
  </conditionalFormatting>
  <conditionalFormatting sqref="D191">
    <cfRule type="cellIs" dxfId="1083" priority="10" stopIfTrue="1" operator="lessThan">
      <formula>1</formula>
    </cfRule>
  </conditionalFormatting>
  <conditionalFormatting sqref="D190">
    <cfRule type="cellIs" dxfId="1082" priority="9" stopIfTrue="1" operator="lessThan">
      <formula>1</formula>
    </cfRule>
  </conditionalFormatting>
  <conditionalFormatting sqref="D190">
    <cfRule type="cellIs" dxfId="1081" priority="8" stopIfTrue="1" operator="lessThan">
      <formula>1</formula>
    </cfRule>
  </conditionalFormatting>
  <conditionalFormatting sqref="D190">
    <cfRule type="cellIs" dxfId="1080" priority="7" stopIfTrue="1" operator="lessThan">
      <formula>1</formula>
    </cfRule>
  </conditionalFormatting>
  <conditionalFormatting sqref="D294">
    <cfRule type="cellIs" dxfId="1079" priority="3" stopIfTrue="1" operator="lessThan">
      <formula>1</formula>
    </cfRule>
  </conditionalFormatting>
  <conditionalFormatting sqref="D294">
    <cfRule type="cellIs" dxfId="1078" priority="2" stopIfTrue="1" operator="lessThan">
      <formula>1</formula>
    </cfRule>
  </conditionalFormatting>
  <conditionalFormatting sqref="D294">
    <cfRule type="cellIs" dxfId="1077" priority="1" stopIfTrue="1" operator="lessThan">
      <formula>1</formula>
    </cfRule>
  </conditionalFormatting>
  <pageMargins left="0.7" right="0.7" top="0.75" bottom="0.75" header="0.3" footer="0.3"/>
  <pageSetup paperSize="9" orientation="portrait" verticalDpi="30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topLeftCell="A25" workbookViewId="0">
      <selection activeCell="B22" sqref="B22"/>
    </sheetView>
  </sheetViews>
  <sheetFormatPr defaultRowHeight="14.4" x14ac:dyDescent="0.3"/>
  <cols>
    <col min="1" max="1" width="20.109375" bestFit="1" customWidth="1"/>
    <col min="2" max="2" width="15" customWidth="1"/>
    <col min="3" max="3" width="15.33203125" customWidth="1"/>
    <col min="4" max="4" width="12.6640625" customWidth="1"/>
  </cols>
  <sheetData>
    <row r="1" spans="1:20" x14ac:dyDescent="0.3">
      <c r="A1" t="s">
        <v>247</v>
      </c>
      <c r="B1" t="s">
        <v>251</v>
      </c>
      <c r="C1" t="s">
        <v>252</v>
      </c>
      <c r="D1" t="s">
        <v>253</v>
      </c>
      <c r="E1" t="s">
        <v>1</v>
      </c>
      <c r="F1" s="93" t="s">
        <v>2</v>
      </c>
      <c r="G1" s="93" t="s">
        <v>3</v>
      </c>
      <c r="H1" s="93" t="s">
        <v>4</v>
      </c>
      <c r="I1" s="93" t="s">
        <v>5</v>
      </c>
      <c r="J1" s="93" t="s">
        <v>38</v>
      </c>
      <c r="K1" s="93" t="s">
        <v>39</v>
      </c>
      <c r="L1" s="93" t="s">
        <v>40</v>
      </c>
      <c r="M1" s="93" t="s">
        <v>41</v>
      </c>
      <c r="N1" s="93" t="s">
        <v>42</v>
      </c>
      <c r="O1" s="93" t="s">
        <v>43</v>
      </c>
      <c r="P1" s="93" t="s">
        <v>44</v>
      </c>
      <c r="Q1" s="93" t="s">
        <v>45</v>
      </c>
      <c r="R1" s="93" t="s">
        <v>46</v>
      </c>
      <c r="T1" t="s">
        <v>260</v>
      </c>
    </row>
    <row r="2" spans="1:20" s="180" customFormat="1" x14ac:dyDescent="0.3">
      <c r="A2" s="180" t="s">
        <v>217</v>
      </c>
      <c r="B2" s="180" t="s">
        <v>32</v>
      </c>
      <c r="S2" s="427">
        <f t="shared" ref="S2:S4" si="0">SUM(E2:R2)</f>
        <v>0</v>
      </c>
      <c r="T2" s="176">
        <f t="shared" ref="T2:T4" si="1">S2*10</f>
        <v>0</v>
      </c>
    </row>
    <row r="3" spans="1:20" s="427" customFormat="1" x14ac:dyDescent="0.3">
      <c r="A3" s="427" t="s">
        <v>436</v>
      </c>
      <c r="B3" s="427" t="s">
        <v>25</v>
      </c>
      <c r="S3" s="427">
        <f t="shared" si="0"/>
        <v>0</v>
      </c>
      <c r="T3" s="176">
        <f t="shared" si="1"/>
        <v>0</v>
      </c>
    </row>
    <row r="4" spans="1:20" s="180" customFormat="1" x14ac:dyDescent="0.3">
      <c r="A4" s="180" t="s">
        <v>317</v>
      </c>
      <c r="B4" s="180" t="s">
        <v>25</v>
      </c>
      <c r="S4" s="427">
        <f t="shared" si="0"/>
        <v>0</v>
      </c>
      <c r="T4" s="176">
        <f t="shared" si="1"/>
        <v>0</v>
      </c>
    </row>
    <row r="5" spans="1:20" x14ac:dyDescent="0.3">
      <c r="A5" t="s">
        <v>218</v>
      </c>
      <c r="B5" t="s">
        <v>32</v>
      </c>
      <c r="S5">
        <f>SUM(E5:R5)</f>
        <v>0</v>
      </c>
      <c r="T5" s="176">
        <f>S5*10</f>
        <v>0</v>
      </c>
    </row>
    <row r="6" spans="1:20" x14ac:dyDescent="0.3">
      <c r="A6" t="s">
        <v>259</v>
      </c>
      <c r="B6" t="s">
        <v>28</v>
      </c>
      <c r="S6" s="93">
        <f t="shared" ref="S6:S14" si="2">SUM(E6:R6)</f>
        <v>0</v>
      </c>
      <c r="T6" s="176">
        <f t="shared" ref="T6:T28" si="3">S6*10</f>
        <v>0</v>
      </c>
    </row>
    <row r="7" spans="1:20" x14ac:dyDescent="0.3">
      <c r="A7" t="s">
        <v>104</v>
      </c>
      <c r="B7" t="s">
        <v>25</v>
      </c>
      <c r="C7" t="s">
        <v>17</v>
      </c>
      <c r="S7" s="93">
        <f t="shared" si="2"/>
        <v>0</v>
      </c>
      <c r="T7" s="176">
        <f t="shared" si="3"/>
        <v>0</v>
      </c>
    </row>
    <row r="8" spans="1:20" x14ac:dyDescent="0.3">
      <c r="A8" t="s">
        <v>250</v>
      </c>
      <c r="B8" t="s">
        <v>254</v>
      </c>
      <c r="S8" s="93">
        <f t="shared" si="2"/>
        <v>0</v>
      </c>
      <c r="T8" s="176">
        <f t="shared" si="3"/>
        <v>0</v>
      </c>
    </row>
    <row r="9" spans="1:20" x14ac:dyDescent="0.3">
      <c r="A9" t="s">
        <v>249</v>
      </c>
      <c r="B9" t="s">
        <v>35</v>
      </c>
      <c r="S9" s="93">
        <f t="shared" si="2"/>
        <v>0</v>
      </c>
      <c r="T9" s="176">
        <f t="shared" si="3"/>
        <v>0</v>
      </c>
    </row>
    <row r="10" spans="1:20" x14ac:dyDescent="0.3">
      <c r="A10" t="s">
        <v>93</v>
      </c>
      <c r="B10" t="s">
        <v>35</v>
      </c>
      <c r="S10" s="93">
        <f t="shared" si="2"/>
        <v>0</v>
      </c>
      <c r="T10" s="176">
        <f t="shared" si="3"/>
        <v>0</v>
      </c>
    </row>
    <row r="11" spans="1:20" x14ac:dyDescent="0.3">
      <c r="A11" t="s">
        <v>100</v>
      </c>
      <c r="B11" t="s">
        <v>22</v>
      </c>
      <c r="S11" s="93">
        <f t="shared" si="2"/>
        <v>0</v>
      </c>
      <c r="T11" s="176">
        <f t="shared" si="3"/>
        <v>0</v>
      </c>
    </row>
    <row r="12" spans="1:20" x14ac:dyDescent="0.3">
      <c r="A12" t="s">
        <v>127</v>
      </c>
      <c r="B12" t="s">
        <v>17</v>
      </c>
      <c r="S12" s="93">
        <f t="shared" si="2"/>
        <v>0</v>
      </c>
      <c r="T12" s="176">
        <f t="shared" si="3"/>
        <v>0</v>
      </c>
    </row>
    <row r="13" spans="1:20" x14ac:dyDescent="0.3">
      <c r="A13" t="s">
        <v>95</v>
      </c>
      <c r="B13" t="s">
        <v>35</v>
      </c>
      <c r="S13" s="93">
        <f t="shared" si="2"/>
        <v>0</v>
      </c>
      <c r="T13" s="176">
        <f t="shared" si="3"/>
        <v>0</v>
      </c>
    </row>
    <row r="14" spans="1:20" x14ac:dyDescent="0.3">
      <c r="A14" t="s">
        <v>248</v>
      </c>
      <c r="B14" t="s">
        <v>33</v>
      </c>
      <c r="S14" s="93">
        <f t="shared" si="2"/>
        <v>0</v>
      </c>
      <c r="T14" s="176">
        <f t="shared" si="3"/>
        <v>0</v>
      </c>
    </row>
    <row r="15" spans="1:20" x14ac:dyDescent="0.3">
      <c r="A15" t="s">
        <v>96</v>
      </c>
      <c r="B15" t="s">
        <v>31</v>
      </c>
      <c r="S15" s="93">
        <f>SUM(E15:R15)</f>
        <v>0</v>
      </c>
      <c r="T15" s="176">
        <f>S15*10</f>
        <v>0</v>
      </c>
    </row>
    <row r="16" spans="1:20" x14ac:dyDescent="0.3">
      <c r="A16" s="355" t="s">
        <v>226</v>
      </c>
      <c r="B16" s="355"/>
      <c r="C16" s="355"/>
      <c r="D16" s="355" t="s">
        <v>255</v>
      </c>
      <c r="S16" s="93">
        <f>SUM(E16:R16)</f>
        <v>0</v>
      </c>
      <c r="T16" s="176">
        <f>S16*10</f>
        <v>0</v>
      </c>
    </row>
    <row r="17" spans="1:20" x14ac:dyDescent="0.3">
      <c r="A17" s="93" t="s">
        <v>256</v>
      </c>
      <c r="B17" s="93"/>
      <c r="C17" s="93" t="s">
        <v>20</v>
      </c>
      <c r="S17" s="93">
        <f>SUM(E17:R17)</f>
        <v>0</v>
      </c>
      <c r="T17" s="176">
        <f>S17*10</f>
        <v>0</v>
      </c>
    </row>
    <row r="18" spans="1:20" s="93" customFormat="1" x14ac:dyDescent="0.3">
      <c r="A18" s="355" t="s">
        <v>265</v>
      </c>
      <c r="B18" s="355" t="s">
        <v>262</v>
      </c>
      <c r="S18" s="180">
        <f t="shared" ref="S18:S27" si="4">SUM(E18:R18)</f>
        <v>0</v>
      </c>
      <c r="T18" s="176">
        <f t="shared" ref="T18:T27" si="5">S18*10</f>
        <v>0</v>
      </c>
    </row>
    <row r="19" spans="1:20" x14ac:dyDescent="0.3">
      <c r="A19" s="355" t="s">
        <v>258</v>
      </c>
      <c r="C19" s="355" t="s">
        <v>20</v>
      </c>
      <c r="S19" s="180">
        <f t="shared" si="4"/>
        <v>0</v>
      </c>
      <c r="T19" s="176">
        <f t="shared" si="5"/>
        <v>0</v>
      </c>
    </row>
    <row r="20" spans="1:20" s="427" customFormat="1" ht="15" x14ac:dyDescent="0.25">
      <c r="A20" s="427" t="s">
        <v>140</v>
      </c>
      <c r="D20" s="427" t="s">
        <v>254</v>
      </c>
      <c r="S20" s="427">
        <f t="shared" ref="S20:S23" si="6">SUM(E20:R20)</f>
        <v>0</v>
      </c>
      <c r="T20" s="176">
        <f t="shared" ref="T20:T23" si="7">S20*10</f>
        <v>0</v>
      </c>
    </row>
    <row r="21" spans="1:20" s="427" customFormat="1" ht="15" x14ac:dyDescent="0.25">
      <c r="A21" s="427" t="s">
        <v>431</v>
      </c>
      <c r="D21" s="427" t="s">
        <v>254</v>
      </c>
      <c r="S21" s="427">
        <f t="shared" si="6"/>
        <v>0</v>
      </c>
      <c r="T21" s="176">
        <f t="shared" si="7"/>
        <v>0</v>
      </c>
    </row>
    <row r="22" spans="1:20" s="427" customFormat="1" ht="15" x14ac:dyDescent="0.25">
      <c r="A22" s="427" t="s">
        <v>365</v>
      </c>
      <c r="D22" s="427" t="s">
        <v>255</v>
      </c>
      <c r="S22" s="427">
        <f t="shared" si="6"/>
        <v>0</v>
      </c>
      <c r="T22" s="176">
        <f t="shared" si="7"/>
        <v>0</v>
      </c>
    </row>
    <row r="23" spans="1:20" s="427" customFormat="1" ht="15" x14ac:dyDescent="0.25">
      <c r="A23" s="427" t="s">
        <v>98</v>
      </c>
      <c r="D23" s="427" t="s">
        <v>33</v>
      </c>
      <c r="S23" s="427">
        <f t="shared" si="6"/>
        <v>0</v>
      </c>
      <c r="T23" s="176">
        <f t="shared" si="7"/>
        <v>0</v>
      </c>
    </row>
    <row r="24" spans="1:20" ht="15" x14ac:dyDescent="0.25">
      <c r="A24" t="s">
        <v>273</v>
      </c>
      <c r="D24" t="s">
        <v>313</v>
      </c>
      <c r="S24" s="180">
        <f t="shared" si="4"/>
        <v>0</v>
      </c>
      <c r="T24" s="176">
        <f t="shared" si="5"/>
        <v>0</v>
      </c>
    </row>
    <row r="25" spans="1:20" ht="15" x14ac:dyDescent="0.25">
      <c r="A25" t="s">
        <v>142</v>
      </c>
      <c r="D25" t="s">
        <v>254</v>
      </c>
      <c r="S25" s="180">
        <f t="shared" si="4"/>
        <v>0</v>
      </c>
      <c r="T25" s="176">
        <f t="shared" si="5"/>
        <v>0</v>
      </c>
    </row>
    <row r="26" spans="1:20" ht="15" x14ac:dyDescent="0.25">
      <c r="A26" t="s">
        <v>274</v>
      </c>
      <c r="D26" t="s">
        <v>254</v>
      </c>
      <c r="S26" s="180">
        <f t="shared" si="4"/>
        <v>0</v>
      </c>
      <c r="T26" s="176">
        <f t="shared" si="5"/>
        <v>0</v>
      </c>
    </row>
    <row r="27" spans="1:20" ht="15" x14ac:dyDescent="0.25">
      <c r="A27" t="s">
        <v>275</v>
      </c>
      <c r="C27" t="s">
        <v>20</v>
      </c>
      <c r="S27" s="180">
        <f t="shared" si="4"/>
        <v>0</v>
      </c>
      <c r="T27" s="176">
        <f t="shared" si="5"/>
        <v>0</v>
      </c>
    </row>
    <row r="28" spans="1:20" ht="15" x14ac:dyDescent="0.25">
      <c r="E28">
        <f t="shared" ref="E28:S28" si="8">SUM(E5:E19)</f>
        <v>0</v>
      </c>
      <c r="F28" s="93">
        <f t="shared" si="8"/>
        <v>0</v>
      </c>
      <c r="G28" s="93">
        <f t="shared" si="8"/>
        <v>0</v>
      </c>
      <c r="H28" s="93">
        <f t="shared" si="8"/>
        <v>0</v>
      </c>
      <c r="I28" s="93">
        <f t="shared" si="8"/>
        <v>0</v>
      </c>
      <c r="J28" s="93">
        <f t="shared" si="8"/>
        <v>0</v>
      </c>
      <c r="K28" s="93">
        <f t="shared" si="8"/>
        <v>0</v>
      </c>
      <c r="L28" s="93">
        <f t="shared" si="8"/>
        <v>0</v>
      </c>
      <c r="M28" s="93">
        <f t="shared" si="8"/>
        <v>0</v>
      </c>
      <c r="N28" s="93">
        <f t="shared" si="8"/>
        <v>0</v>
      </c>
      <c r="O28" s="93">
        <f t="shared" si="8"/>
        <v>0</v>
      </c>
      <c r="P28" s="93">
        <f t="shared" si="8"/>
        <v>0</v>
      </c>
      <c r="Q28" s="93">
        <f t="shared" si="8"/>
        <v>0</v>
      </c>
      <c r="R28" s="93">
        <f t="shared" si="8"/>
        <v>0</v>
      </c>
      <c r="S28" s="93">
        <f t="shared" si="8"/>
        <v>0</v>
      </c>
      <c r="T28" s="176">
        <f t="shared" si="3"/>
        <v>0</v>
      </c>
    </row>
    <row r="30" spans="1:20" ht="15" x14ac:dyDescent="0.25">
      <c r="A30" t="s">
        <v>432</v>
      </c>
    </row>
    <row r="31" spans="1:20" ht="15" x14ac:dyDescent="0.25">
      <c r="A31" t="s">
        <v>433</v>
      </c>
      <c r="B31" t="s">
        <v>32</v>
      </c>
    </row>
    <row r="32" spans="1:20" ht="15" x14ac:dyDescent="0.25">
      <c r="A32" s="432" t="s">
        <v>218</v>
      </c>
      <c r="B32" s="427" t="s">
        <v>32</v>
      </c>
    </row>
    <row r="33" spans="1:2" ht="15" x14ac:dyDescent="0.25">
      <c r="A33" t="s">
        <v>346</v>
      </c>
      <c r="B33" s="427" t="s">
        <v>32</v>
      </c>
    </row>
    <row r="34" spans="1:2" ht="15" x14ac:dyDescent="0.25">
      <c r="A34" t="s">
        <v>434</v>
      </c>
      <c r="B34" s="427" t="s">
        <v>32</v>
      </c>
    </row>
    <row r="35" spans="1:2" ht="15" x14ac:dyDescent="0.25">
      <c r="A35" t="s">
        <v>435</v>
      </c>
      <c r="B35" t="s">
        <v>33</v>
      </c>
    </row>
    <row r="36" spans="1:2" ht="15" x14ac:dyDescent="0.25">
      <c r="A36" s="432" t="s">
        <v>98</v>
      </c>
      <c r="B36" s="427" t="s">
        <v>33</v>
      </c>
    </row>
    <row r="37" spans="1:2" ht="15" x14ac:dyDescent="0.25">
      <c r="A37" s="432" t="s">
        <v>248</v>
      </c>
      <c r="B37" s="427" t="s">
        <v>33</v>
      </c>
    </row>
    <row r="38" spans="1:2" ht="15" x14ac:dyDescent="0.25">
      <c r="A38" t="s">
        <v>436</v>
      </c>
      <c r="B38" t="s">
        <v>25</v>
      </c>
    </row>
    <row r="39" spans="1:2" ht="15" x14ac:dyDescent="0.25">
      <c r="A39" t="s">
        <v>102</v>
      </c>
      <c r="B39" s="427" t="s">
        <v>25</v>
      </c>
    </row>
    <row r="40" spans="1:2" ht="15" x14ac:dyDescent="0.25">
      <c r="A40" t="s">
        <v>104</v>
      </c>
      <c r="B40" s="427" t="s">
        <v>25</v>
      </c>
    </row>
    <row r="41" spans="1:2" ht="15" x14ac:dyDescent="0.25">
      <c r="A41" t="s">
        <v>105</v>
      </c>
      <c r="B41" s="427" t="s">
        <v>25</v>
      </c>
    </row>
    <row r="42" spans="1:2" x14ac:dyDescent="0.3">
      <c r="A42" t="s">
        <v>437</v>
      </c>
      <c r="B42" t="s">
        <v>35</v>
      </c>
    </row>
    <row r="43" spans="1:2" x14ac:dyDescent="0.3">
      <c r="A43" t="s">
        <v>93</v>
      </c>
      <c r="B43" s="427" t="s">
        <v>35</v>
      </c>
    </row>
    <row r="44" spans="1:2" x14ac:dyDescent="0.3">
      <c r="A44" t="s">
        <v>95</v>
      </c>
      <c r="B44" s="427" t="s">
        <v>35</v>
      </c>
    </row>
    <row r="45" spans="1:2" x14ac:dyDescent="0.3">
      <c r="A45" t="s">
        <v>249</v>
      </c>
      <c r="B45" s="427" t="s">
        <v>35</v>
      </c>
    </row>
    <row r="46" spans="1:2" x14ac:dyDescent="0.3">
      <c r="A46" t="s">
        <v>438</v>
      </c>
      <c r="B46" t="s">
        <v>262</v>
      </c>
    </row>
    <row r="47" spans="1:2" x14ac:dyDescent="0.3">
      <c r="A47" t="s">
        <v>307</v>
      </c>
      <c r="B47" s="427" t="s">
        <v>262</v>
      </c>
    </row>
    <row r="48" spans="1:2" x14ac:dyDescent="0.3">
      <c r="A48" t="s">
        <v>341</v>
      </c>
      <c r="B48" s="427" t="s">
        <v>262</v>
      </c>
    </row>
    <row r="49" spans="1:2" x14ac:dyDescent="0.3">
      <c r="A49" t="s">
        <v>439</v>
      </c>
      <c r="B49" t="s">
        <v>27</v>
      </c>
    </row>
    <row r="50" spans="1:2" x14ac:dyDescent="0.3">
      <c r="A50" t="s">
        <v>440</v>
      </c>
      <c r="B50" s="427" t="s">
        <v>27</v>
      </c>
    </row>
    <row r="51" spans="1:2" x14ac:dyDescent="0.3">
      <c r="A51" t="s">
        <v>440</v>
      </c>
      <c r="B51" s="427" t="s">
        <v>27</v>
      </c>
    </row>
  </sheetData>
  <sortState ref="A2:D12">
    <sortCondition ref="B2:B12"/>
  </sortState>
  <pageMargins left="0.7" right="0.7" top="0.75" bottom="0.75" header="0.3" footer="0.3"/>
  <pageSetup paperSize="9" orientation="portrait" verticalDpi="300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I19" sqref="I19"/>
    </sheetView>
  </sheetViews>
  <sheetFormatPr defaultRowHeight="14.4" x14ac:dyDescent="0.3"/>
  <cols>
    <col min="1" max="1" width="14.6640625" bestFit="1" customWidth="1"/>
    <col min="2" max="2" width="17.44140625" bestFit="1" customWidth="1"/>
    <col min="3" max="3" width="9.109375" bestFit="1" customWidth="1"/>
    <col min="4" max="4" width="15.5546875" bestFit="1" customWidth="1"/>
  </cols>
  <sheetData>
    <row r="1" spans="1:6" x14ac:dyDescent="0.3">
      <c r="A1" t="s">
        <v>234</v>
      </c>
      <c r="B1" t="s">
        <v>235</v>
      </c>
      <c r="C1" t="s">
        <v>236</v>
      </c>
      <c r="D1" t="s">
        <v>232</v>
      </c>
      <c r="E1" t="s">
        <v>233</v>
      </c>
    </row>
    <row r="2" spans="1:6" x14ac:dyDescent="0.3">
      <c r="A2" t="s">
        <v>25</v>
      </c>
      <c r="B2" t="s">
        <v>17</v>
      </c>
      <c r="C2" s="180" t="s">
        <v>241</v>
      </c>
      <c r="D2" t="s">
        <v>104</v>
      </c>
      <c r="E2">
        <v>0</v>
      </c>
    </row>
    <row r="3" spans="1:6" x14ac:dyDescent="0.3">
      <c r="A3" t="s">
        <v>35</v>
      </c>
      <c r="C3" t="s">
        <v>241</v>
      </c>
      <c r="D3" t="s">
        <v>95</v>
      </c>
    </row>
    <row r="5" spans="1:6" x14ac:dyDescent="0.3">
      <c r="A5" t="s">
        <v>32</v>
      </c>
      <c r="B5" t="s">
        <v>20</v>
      </c>
      <c r="C5" s="93" t="s">
        <v>242</v>
      </c>
      <c r="D5" t="s">
        <v>130</v>
      </c>
      <c r="F5" t="s">
        <v>318</v>
      </c>
    </row>
    <row r="10" spans="1:6" x14ac:dyDescent="0.3">
      <c r="A10" s="355" t="s">
        <v>34</v>
      </c>
      <c r="B10" s="355" t="s">
        <v>240</v>
      </c>
      <c r="C10" s="355" t="s">
        <v>242</v>
      </c>
      <c r="D10" s="355" t="s">
        <v>221</v>
      </c>
    </row>
    <row r="11" spans="1:6" x14ac:dyDescent="0.3">
      <c r="A11" s="355" t="s">
        <v>27</v>
      </c>
      <c r="B11" s="355" t="s">
        <v>22</v>
      </c>
      <c r="C11" s="355" t="s">
        <v>241</v>
      </c>
      <c r="D11" s="355" t="s">
        <v>100</v>
      </c>
      <c r="E11" s="355">
        <v>3</v>
      </c>
    </row>
    <row r="12" spans="1:6" x14ac:dyDescent="0.3">
      <c r="A12" s="355" t="s">
        <v>34</v>
      </c>
      <c r="B12" s="355" t="s">
        <v>240</v>
      </c>
      <c r="C12" s="355" t="s">
        <v>241</v>
      </c>
      <c r="D12" s="355" t="s">
        <v>97</v>
      </c>
      <c r="E12" s="355">
        <v>5</v>
      </c>
    </row>
    <row r="13" spans="1:6" x14ac:dyDescent="0.3">
      <c r="A13" s="355" t="s">
        <v>32</v>
      </c>
      <c r="B13" s="355" t="s">
        <v>19</v>
      </c>
      <c r="C13" s="355" t="s">
        <v>241</v>
      </c>
      <c r="D13" s="355" t="s">
        <v>237</v>
      </c>
      <c r="E13" s="355">
        <v>3</v>
      </c>
    </row>
    <row r="14" spans="1:6" x14ac:dyDescent="0.3">
      <c r="A14" s="355" t="s">
        <v>34</v>
      </c>
      <c r="B14" s="355" t="s">
        <v>31</v>
      </c>
      <c r="C14" s="355" t="s">
        <v>242</v>
      </c>
      <c r="D14" s="355" t="s">
        <v>127</v>
      </c>
      <c r="E14" s="355">
        <v>1</v>
      </c>
    </row>
    <row r="15" spans="1:6" x14ac:dyDescent="0.3">
      <c r="A15" s="355" t="s">
        <v>239</v>
      </c>
      <c r="B15" s="355" t="s">
        <v>16</v>
      </c>
      <c r="C15" s="355" t="s">
        <v>242</v>
      </c>
      <c r="D15" s="355" t="s">
        <v>220</v>
      </c>
      <c r="E15" s="355">
        <v>3</v>
      </c>
    </row>
    <row r="16" spans="1:6" x14ac:dyDescent="0.3">
      <c r="A16" s="355" t="s">
        <v>27</v>
      </c>
      <c r="B16" s="355" t="s">
        <v>20</v>
      </c>
      <c r="C16" s="355" t="s">
        <v>242</v>
      </c>
      <c r="D16" s="355" t="s">
        <v>213</v>
      </c>
      <c r="E16" s="355">
        <v>0</v>
      </c>
    </row>
    <row r="17" spans="1:5" x14ac:dyDescent="0.3">
      <c r="A17" s="355" t="s">
        <v>27</v>
      </c>
      <c r="B17" s="355" t="s">
        <v>208</v>
      </c>
      <c r="C17" s="355" t="s">
        <v>242</v>
      </c>
      <c r="D17" s="355" t="s">
        <v>238</v>
      </c>
      <c r="E17" s="355">
        <v>3</v>
      </c>
    </row>
    <row r="18" spans="1:5" x14ac:dyDescent="0.3">
      <c r="A18" s="355" t="s">
        <v>35</v>
      </c>
      <c r="B18" s="355" t="s">
        <v>19</v>
      </c>
      <c r="C18" s="355" t="s">
        <v>241</v>
      </c>
      <c r="D18" s="355" t="s">
        <v>215</v>
      </c>
      <c r="E18" s="355">
        <v>3</v>
      </c>
    </row>
  </sheetData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zoomScale="72" zoomScaleNormal="72" workbookViewId="0">
      <selection activeCell="A3" sqref="A3:B3"/>
    </sheetView>
  </sheetViews>
  <sheetFormatPr defaultColWidth="10.6640625" defaultRowHeight="13.2" x14ac:dyDescent="0.25"/>
  <cols>
    <col min="1" max="1" width="11.6640625" style="57" customWidth="1"/>
    <col min="2" max="2" width="14.33203125" style="69" customWidth="1"/>
    <col min="3" max="3" width="1.6640625" style="57" customWidth="1"/>
    <col min="4" max="4" width="7.109375" style="69" customWidth="1"/>
    <col min="5" max="5" width="3.6640625" style="52" customWidth="1"/>
    <col min="6" max="6" width="24.88671875" style="57" customWidth="1"/>
    <col min="7" max="7" width="9.109375" style="69" customWidth="1"/>
    <col min="8" max="8" width="8.44140625" style="57" customWidth="1"/>
    <col min="9" max="9" width="6" style="57" customWidth="1"/>
    <col min="10" max="10" width="7.44140625" style="57" customWidth="1"/>
    <col min="11" max="11" width="6.33203125" style="57" customWidth="1"/>
    <col min="12" max="12" width="0.88671875" style="57" customWidth="1"/>
    <col min="13" max="13" width="13.88671875" style="57" customWidth="1"/>
    <col min="14" max="14" width="25.6640625" style="57" customWidth="1"/>
    <col min="15" max="15" width="11.44140625" style="57" customWidth="1"/>
    <col min="16" max="16" width="4.88671875" style="57" customWidth="1"/>
    <col min="17" max="17" width="4.6640625" style="57" customWidth="1"/>
    <col min="18" max="18" width="19.6640625" style="57" customWidth="1"/>
    <col min="19" max="19" width="1.6640625" style="57" customWidth="1"/>
    <col min="20" max="20" width="5.6640625" style="57" customWidth="1"/>
    <col min="21" max="21" width="25.6640625" style="57" customWidth="1"/>
    <col min="22" max="22" width="11.44140625" style="57" customWidth="1"/>
    <col min="23" max="23" width="4.88671875" style="57" customWidth="1"/>
    <col min="24" max="24" width="4.6640625" style="57" customWidth="1"/>
    <col min="25" max="25" width="10" style="57" customWidth="1"/>
    <col min="26" max="27" width="5.33203125" style="57" customWidth="1"/>
    <col min="28" max="28" width="1.33203125" style="57" customWidth="1"/>
    <col min="29" max="29" width="11.44140625" style="57" customWidth="1"/>
    <col min="30" max="16384" width="10.6640625" style="57"/>
  </cols>
  <sheetData>
    <row r="1" spans="1:13" ht="15" customHeight="1" thickBot="1" x14ac:dyDescent="0.35">
      <c r="A1" s="524" t="s">
        <v>147</v>
      </c>
      <c r="B1" s="525"/>
      <c r="C1" s="52"/>
      <c r="D1" s="53"/>
      <c r="E1" s="54" t="s">
        <v>148</v>
      </c>
      <c r="F1" s="55" t="str">
        <f>Roster!C6</f>
        <v>Red dogs</v>
      </c>
      <c r="G1" s="56" t="s">
        <v>149</v>
      </c>
      <c r="H1" s="56" t="s">
        <v>150</v>
      </c>
      <c r="I1" s="56" t="s">
        <v>151</v>
      </c>
      <c r="J1" s="56" t="s">
        <v>152</v>
      </c>
      <c r="M1" s="58"/>
    </row>
    <row r="2" spans="1:13" ht="12.75" customHeight="1" x14ac:dyDescent="0.3">
      <c r="A2" s="516" t="s">
        <v>153</v>
      </c>
      <c r="B2" s="517"/>
      <c r="C2" s="52"/>
      <c r="D2" s="59"/>
      <c r="E2" s="60"/>
      <c r="F2" s="61" t="str">
        <f>INDEX(Teamlists!A:D,MATCH($F$1,Teamlists!B:B,0)+1,4)</f>
        <v>Rowan Bridley ©</v>
      </c>
      <c r="G2" s="62"/>
      <c r="H2" s="63"/>
      <c r="I2" s="61"/>
      <c r="J2" s="61"/>
    </row>
    <row r="3" spans="1:13" ht="12.75" customHeight="1" x14ac:dyDescent="0.3">
      <c r="A3" s="518" t="s">
        <v>505</v>
      </c>
      <c r="B3" s="519"/>
      <c r="C3" s="52"/>
      <c r="D3" s="59"/>
      <c r="E3" s="60"/>
      <c r="F3" s="61" t="str">
        <f>INDEX(Teamlists!A:D,MATCH($F$1,Teamlists!B:B,0)+2,4)</f>
        <v>Chris Cleaver</v>
      </c>
      <c r="G3" s="62"/>
      <c r="H3" s="63"/>
      <c r="I3" s="61"/>
      <c r="J3" s="61"/>
    </row>
    <row r="4" spans="1:13" ht="12.75" customHeight="1" thickBot="1" x14ac:dyDescent="0.35">
      <c r="A4" s="520">
        <f>Roster!C3</f>
        <v>42200</v>
      </c>
      <c r="B4" s="521"/>
      <c r="C4" s="52"/>
      <c r="D4" s="59"/>
      <c r="E4" s="60"/>
      <c r="F4" s="61" t="str">
        <f>INDEX(Teamlists!A:D,MATCH($F$1,Teamlists!B:B,0)+3,4)</f>
        <v>Connor Munnings</v>
      </c>
      <c r="G4" s="62"/>
      <c r="H4" s="63"/>
      <c r="I4" s="61"/>
      <c r="J4" s="61"/>
    </row>
    <row r="5" spans="1:13" ht="12.75" customHeight="1" thickBot="1" x14ac:dyDescent="0.3">
      <c r="A5" s="64"/>
      <c r="B5" s="65"/>
      <c r="C5" s="52"/>
      <c r="D5" s="59"/>
      <c r="E5" s="60"/>
      <c r="F5" s="61" t="str">
        <f>INDEX(Teamlists!A:D,MATCH($F$1,Teamlists!B:B,0)+4,4)</f>
        <v>Danielle Hunt</v>
      </c>
      <c r="G5" s="62"/>
      <c r="H5" s="63"/>
      <c r="I5" s="61"/>
      <c r="J5" s="61"/>
    </row>
    <row r="6" spans="1:13" ht="12.75" customHeight="1" x14ac:dyDescent="0.25">
      <c r="A6" s="186" t="s">
        <v>154</v>
      </c>
      <c r="B6" s="187" t="str">
        <f>Roster!C5</f>
        <v>A Grade</v>
      </c>
      <c r="C6" s="52"/>
      <c r="D6" s="59"/>
      <c r="E6" s="60"/>
      <c r="F6" s="61" t="str">
        <f>INDEX(Teamlists!A:D,MATCH($F$1,Teamlists!B:B,0)+5,4)</f>
        <v>Declan Hilder</v>
      </c>
      <c r="G6" s="62"/>
      <c r="H6" s="63"/>
      <c r="I6" s="61"/>
      <c r="J6" s="61"/>
    </row>
    <row r="7" spans="1:13" ht="12.75" customHeight="1" x14ac:dyDescent="0.25">
      <c r="A7" s="126" t="s">
        <v>155</v>
      </c>
      <c r="B7" s="127" t="str">
        <f>Roster!C4</f>
        <v>Court 1</v>
      </c>
      <c r="C7" s="52"/>
      <c r="D7" s="59"/>
      <c r="E7" s="60"/>
      <c r="F7" s="61" t="str">
        <f>INDEX(Teamlists!A:D,MATCH($F$1,Teamlists!B:B,0)+6,4)</f>
        <v>Isaac Bridley</v>
      </c>
      <c r="G7" s="62"/>
      <c r="H7" s="63"/>
      <c r="I7" s="61"/>
      <c r="J7" s="61"/>
    </row>
    <row r="8" spans="1:13" ht="12.75" customHeight="1" x14ac:dyDescent="0.25">
      <c r="A8" s="126" t="s">
        <v>156</v>
      </c>
      <c r="B8" s="128" t="str">
        <f>Roster!B5</f>
        <v>7:15pm</v>
      </c>
      <c r="C8" s="52"/>
      <c r="D8" s="59"/>
      <c r="E8" s="60"/>
      <c r="F8" s="61" t="str">
        <f>INDEX(Teamlists!A:D,MATCH($F$1,Teamlists!B:B,0)+7,4)</f>
        <v>Jane Davis</v>
      </c>
      <c r="G8" s="62"/>
      <c r="H8" s="63"/>
      <c r="I8" s="61"/>
      <c r="J8" s="61"/>
    </row>
    <row r="9" spans="1:13" ht="12.75" customHeight="1" x14ac:dyDescent="0.25">
      <c r="A9" s="126"/>
      <c r="B9" s="128"/>
      <c r="C9" s="52"/>
      <c r="D9" s="59"/>
      <c r="E9" s="60"/>
      <c r="F9" s="61" t="str">
        <f>INDEX(Teamlists!A:D,MATCH($F$1,Teamlists!B:B,0)+8,4)</f>
        <v>Richard Lane</v>
      </c>
      <c r="G9" s="62"/>
      <c r="H9" s="63"/>
      <c r="I9" s="61"/>
      <c r="J9" s="61"/>
    </row>
    <row r="10" spans="1:13" ht="12.75" customHeight="1" x14ac:dyDescent="0.25">
      <c r="A10" s="126"/>
      <c r="B10" s="128"/>
      <c r="C10" s="52"/>
      <c r="D10" s="59"/>
      <c r="E10" s="60"/>
      <c r="F10" s="61" t="str">
        <f>INDEX(Teamlists!A:D,MATCH($F$1,Teamlists!B:B,0)+9,4)</f>
        <v>Tom Milner</v>
      </c>
      <c r="G10" s="62"/>
      <c r="H10" s="63"/>
      <c r="I10" s="61"/>
      <c r="J10" s="61"/>
    </row>
    <row r="11" spans="1:13" ht="12.75" customHeight="1" x14ac:dyDescent="0.25">
      <c r="A11" s="129" t="s">
        <v>157</v>
      </c>
      <c r="B11" s="130" t="str">
        <f>Roster!C8</f>
        <v>Turbo Taddies</v>
      </c>
      <c r="C11" s="52"/>
      <c r="D11" s="59"/>
      <c r="E11" s="60"/>
      <c r="F11" s="61" t="str">
        <f>INDEX(Teamlists!A:D,MATCH($F$1,Teamlists!B:B,0)+10,4)</f>
        <v>Nathalie Meessen</v>
      </c>
      <c r="G11" s="62"/>
      <c r="H11" s="63"/>
      <c r="I11" s="61"/>
      <c r="J11" s="61"/>
    </row>
    <row r="12" spans="1:13" ht="12.75" customHeight="1" x14ac:dyDescent="0.25">
      <c r="A12" s="129" t="s">
        <v>158</v>
      </c>
      <c r="B12" s="131"/>
      <c r="C12" s="52"/>
      <c r="D12" s="59"/>
      <c r="E12" s="60"/>
      <c r="F12" s="61" t="str">
        <f>INDEX(Teamlists!A:D,MATCH($F$1,Teamlists!B:B,0)+11,4)</f>
        <v xml:space="preserve"> </v>
      </c>
      <c r="G12" s="62"/>
      <c r="H12" s="63"/>
      <c r="I12" s="61"/>
      <c r="J12" s="61"/>
    </row>
    <row r="13" spans="1:13" ht="12.75" customHeight="1" x14ac:dyDescent="0.25">
      <c r="A13" s="129"/>
      <c r="B13" s="131"/>
      <c r="C13" s="52"/>
      <c r="D13" s="59"/>
      <c r="E13" s="60"/>
      <c r="F13" s="61" t="str">
        <f>INDEX(Teamlists!A:D,MATCH($F$1,Teamlists!B:B,0)+12,4)</f>
        <v xml:space="preserve"> </v>
      </c>
      <c r="G13" s="62"/>
      <c r="H13" s="63"/>
      <c r="I13" s="61"/>
      <c r="J13" s="61"/>
    </row>
    <row r="14" spans="1:13" ht="12.75" customHeight="1" x14ac:dyDescent="0.25">
      <c r="A14" s="132" t="s">
        <v>159</v>
      </c>
      <c r="B14" s="131"/>
      <c r="C14" s="52"/>
      <c r="D14" s="59"/>
      <c r="E14" s="60"/>
      <c r="F14" s="61" t="str">
        <f>INDEX(Teamlists!A:D,MATCH($F$1,Teamlists!B:B,0)+13,4)</f>
        <v xml:space="preserve"> </v>
      </c>
      <c r="G14" s="62"/>
      <c r="H14" s="63"/>
      <c r="I14" s="61"/>
      <c r="J14" s="61"/>
    </row>
    <row r="15" spans="1:13" ht="12.75" customHeight="1" x14ac:dyDescent="0.25">
      <c r="A15" s="129" t="s">
        <v>160</v>
      </c>
      <c r="B15" s="131"/>
      <c r="C15" s="52"/>
      <c r="D15" s="59"/>
      <c r="E15" s="60"/>
      <c r="F15" s="61" t="str">
        <f>INDEX(Teamlists!A:D,MATCH($F$1,Teamlists!B:B,0)+14,4)</f>
        <v xml:space="preserve"> </v>
      </c>
      <c r="G15" s="62"/>
      <c r="H15" s="63"/>
      <c r="I15" s="61"/>
      <c r="J15" s="61"/>
    </row>
    <row r="16" spans="1:13" ht="12.75" customHeight="1" x14ac:dyDescent="0.25">
      <c r="A16" s="129" t="s">
        <v>161</v>
      </c>
      <c r="B16" s="127"/>
      <c r="C16" s="52"/>
      <c r="D16" s="66"/>
      <c r="E16" s="67" t="s">
        <v>87</v>
      </c>
      <c r="F16" s="67" t="s">
        <v>162</v>
      </c>
      <c r="G16" s="68">
        <f>SUM(G2:G15)</f>
        <v>0</v>
      </c>
      <c r="H16" s="52"/>
      <c r="I16" s="52"/>
      <c r="J16" s="52"/>
    </row>
    <row r="17" spans="1:13" ht="6" customHeight="1" x14ac:dyDescent="0.25">
      <c r="A17" s="129"/>
      <c r="B17" s="131"/>
      <c r="C17" s="52"/>
    </row>
    <row r="18" spans="1:13" ht="15" customHeight="1" thickBot="1" x14ac:dyDescent="0.3">
      <c r="A18" s="129"/>
      <c r="B18" s="127"/>
      <c r="C18" s="52"/>
      <c r="D18" s="53"/>
      <c r="E18" s="54" t="s">
        <v>163</v>
      </c>
      <c r="F18" s="55" t="str">
        <f>Roster!C7</f>
        <v>Raging Ranga's</v>
      </c>
      <c r="G18" s="56" t="s">
        <v>149</v>
      </c>
      <c r="H18" s="56" t="s">
        <v>150</v>
      </c>
      <c r="I18" s="56" t="s">
        <v>151</v>
      </c>
      <c r="J18" s="56" t="s">
        <v>152</v>
      </c>
    </row>
    <row r="19" spans="1:13" ht="12.75" customHeight="1" x14ac:dyDescent="0.25">
      <c r="A19" s="129"/>
      <c r="B19" s="131"/>
      <c r="C19" s="52"/>
      <c r="D19" s="70"/>
      <c r="E19" s="71"/>
      <c r="F19" s="61" t="str">
        <f>INDEX(Teamlists!A:D,MATCH($F$18,Teamlists!B:B,0)+1,4)</f>
        <v>Jack Robert-Tissot ©</v>
      </c>
      <c r="G19" s="62"/>
      <c r="H19" s="63"/>
      <c r="I19" s="61"/>
      <c r="J19" s="61"/>
    </row>
    <row r="20" spans="1:13" ht="12.75" customHeight="1" x14ac:dyDescent="0.25">
      <c r="A20" s="129" t="s">
        <v>164</v>
      </c>
      <c r="B20" s="131"/>
      <c r="C20" s="52"/>
      <c r="D20" s="70"/>
      <c r="E20" s="72"/>
      <c r="F20" s="61" t="str">
        <f>INDEX(Teamlists!A:D,MATCH($F$18,Teamlists!B:B,0)+2,4)</f>
        <v>Romy Keppel</v>
      </c>
      <c r="G20" s="62"/>
      <c r="H20" s="63"/>
      <c r="I20" s="61"/>
      <c r="J20" s="61"/>
    </row>
    <row r="21" spans="1:13" ht="12.75" customHeight="1" x14ac:dyDescent="0.25">
      <c r="A21" s="522">
        <f>Roster!C11</f>
        <v>0</v>
      </c>
      <c r="B21" s="523"/>
      <c r="C21" s="52"/>
      <c r="D21" s="70"/>
      <c r="E21" s="72"/>
      <c r="F21" s="61" t="str">
        <f>INDEX(Teamlists!A:D,MATCH($F$18,Teamlists!B:B,0)+3,4)</f>
        <v>Liam Quin</v>
      </c>
      <c r="G21" s="62"/>
      <c r="H21" s="63"/>
      <c r="I21" s="61"/>
      <c r="J21" s="61"/>
    </row>
    <row r="22" spans="1:13" ht="12.75" customHeight="1" x14ac:dyDescent="0.25">
      <c r="A22" s="522" t="str">
        <f>Roster!C12</f>
        <v>PietervdW</v>
      </c>
      <c r="B22" s="523"/>
      <c r="C22" s="52"/>
      <c r="D22" s="70"/>
      <c r="E22" s="60"/>
      <c r="F22" s="61" t="str">
        <f>INDEX(Teamlists!A:D,MATCH($F$18,Teamlists!B:B,0)+4,4)</f>
        <v>Garry Davidson</v>
      </c>
      <c r="G22" s="62"/>
      <c r="H22" s="63"/>
      <c r="I22" s="61"/>
      <c r="J22" s="61"/>
      <c r="M22" s="73"/>
    </row>
    <row r="23" spans="1:13" ht="12.75" customHeight="1" x14ac:dyDescent="0.25">
      <c r="A23" s="141"/>
      <c r="B23" s="142"/>
      <c r="C23" s="52"/>
      <c r="D23" s="70"/>
      <c r="E23" s="60"/>
      <c r="F23" s="61" t="str">
        <f>INDEX(Teamlists!A:D,MATCH($F$18,Teamlists!B:B,0)+5,4)</f>
        <v>Richard Cleary</v>
      </c>
      <c r="G23" s="62"/>
      <c r="H23" s="63"/>
      <c r="I23" s="61"/>
      <c r="J23" s="61"/>
    </row>
    <row r="24" spans="1:13" ht="12.75" customHeight="1" x14ac:dyDescent="0.25">
      <c r="A24" s="129"/>
      <c r="B24" s="131"/>
      <c r="C24" s="52"/>
      <c r="D24" s="70"/>
      <c r="E24" s="60"/>
      <c r="F24" s="61" t="str">
        <f>INDEX(Teamlists!A:D,MATCH($F$18,Teamlists!B:B,0)+6,4)</f>
        <v>Tom Howarth</v>
      </c>
      <c r="G24" s="62"/>
      <c r="H24" s="63"/>
      <c r="I24" s="61"/>
      <c r="J24" s="61"/>
    </row>
    <row r="25" spans="1:13" ht="12.75" customHeight="1" x14ac:dyDescent="0.25">
      <c r="A25" s="129"/>
      <c r="B25" s="131"/>
      <c r="C25" s="52"/>
      <c r="D25" s="70"/>
      <c r="E25" s="60"/>
      <c r="F25" s="61" t="str">
        <f>INDEX(Teamlists!A:D,MATCH($F$18,Teamlists!B:B,0)+7,4)</f>
        <v>William Bowling</v>
      </c>
      <c r="G25" s="62"/>
      <c r="H25" s="63"/>
      <c r="I25" s="61"/>
      <c r="J25" s="61"/>
    </row>
    <row r="26" spans="1:13" ht="12.75" customHeight="1" x14ac:dyDescent="0.25">
      <c r="A26" s="129"/>
      <c r="B26" s="131"/>
      <c r="C26" s="52"/>
      <c r="D26" s="70"/>
      <c r="E26" s="60"/>
      <c r="F26" s="61" t="str">
        <f>INDEX(Teamlists!A:D,MATCH($F$18,Teamlists!B:B,0)+8,4)</f>
        <v>Toby Bond</v>
      </c>
      <c r="G26" s="62"/>
      <c r="H26" s="63"/>
      <c r="I26" s="61"/>
      <c r="J26" s="61"/>
    </row>
    <row r="27" spans="1:13" ht="12.75" customHeight="1" x14ac:dyDescent="0.25">
      <c r="A27" s="129"/>
      <c r="B27" s="131"/>
      <c r="C27" s="52"/>
      <c r="D27" s="70"/>
      <c r="E27" s="60"/>
      <c r="F27" s="61" t="str">
        <f>INDEX(Teamlists!A:D,MATCH($F$18,Teamlists!B:B,0)+9,4)</f>
        <v>Patrick Meany</v>
      </c>
      <c r="G27" s="62"/>
      <c r="H27" s="63"/>
      <c r="I27" s="61"/>
      <c r="J27" s="61"/>
    </row>
    <row r="28" spans="1:13" ht="12.75" customHeight="1" x14ac:dyDescent="0.25">
      <c r="A28" s="129"/>
      <c r="B28" s="131"/>
      <c r="C28" s="52"/>
      <c r="D28" s="70"/>
      <c r="E28" s="60"/>
      <c r="F28" s="61">
        <f>INDEX(Teamlists!A:D,MATCH($F$18,Teamlists!B:B,0)+10,4)</f>
        <v>0</v>
      </c>
      <c r="G28" s="62"/>
      <c r="H28" s="63"/>
      <c r="I28" s="61"/>
      <c r="J28" s="61"/>
    </row>
    <row r="29" spans="1:13" ht="12.75" customHeight="1" x14ac:dyDescent="0.2">
      <c r="A29" s="129"/>
      <c r="B29" s="131"/>
      <c r="C29" s="52"/>
      <c r="D29" s="70"/>
      <c r="E29" s="60"/>
      <c r="F29" s="61">
        <f>INDEX(Teamlists!A:D,MATCH($F$18,Teamlists!B:B,0)+11,4)</f>
        <v>0</v>
      </c>
      <c r="G29" s="62"/>
      <c r="H29" s="63"/>
      <c r="I29" s="61"/>
      <c r="J29" s="61"/>
    </row>
    <row r="30" spans="1:13" ht="12.75" customHeight="1" thickBot="1" x14ac:dyDescent="0.3">
      <c r="A30" s="143"/>
      <c r="B30" s="144"/>
      <c r="C30" s="52"/>
      <c r="D30" s="70"/>
      <c r="E30" s="60"/>
      <c r="F30" s="61" t="str">
        <f>INDEX(Teamlists!A:D,MATCH($F$18,Teamlists!B:B,0)+12,4)</f>
        <v xml:space="preserve"> </v>
      </c>
      <c r="G30" s="62"/>
      <c r="H30" s="63"/>
      <c r="I30" s="61"/>
      <c r="J30" s="61"/>
    </row>
    <row r="31" spans="1:13" ht="12.75" customHeight="1" x14ac:dyDescent="0.25">
      <c r="A31" s="52"/>
      <c r="B31" s="66"/>
      <c r="C31" s="52"/>
      <c r="D31" s="70"/>
      <c r="E31" s="60"/>
      <c r="F31" s="61" t="str">
        <f>INDEX(Teamlists!A:D,MATCH($F$18,Teamlists!B:B,0)+13,4)</f>
        <v xml:space="preserve"> </v>
      </c>
      <c r="G31" s="62"/>
      <c r="H31" s="63"/>
      <c r="I31" s="61"/>
      <c r="J31" s="61"/>
    </row>
    <row r="32" spans="1:13" ht="12.75" customHeight="1" x14ac:dyDescent="0.25">
      <c r="A32" s="52"/>
      <c r="B32" s="66"/>
      <c r="C32" s="52"/>
      <c r="D32" s="70"/>
      <c r="E32" s="60"/>
      <c r="F32" s="61" t="str">
        <f>INDEX(Teamlists!A:D,MATCH($F$18,Teamlists!B:B,0)+14,4)</f>
        <v xml:space="preserve"> </v>
      </c>
      <c r="G32" s="62"/>
      <c r="H32" s="63"/>
      <c r="I32" s="61"/>
      <c r="J32" s="61"/>
    </row>
    <row r="33" spans="1:10" ht="12.75" customHeight="1" x14ac:dyDescent="0.25">
      <c r="B33" s="66"/>
      <c r="C33" s="52"/>
      <c r="D33" s="66"/>
      <c r="E33" s="67" t="s">
        <v>87</v>
      </c>
      <c r="F33" s="67" t="s">
        <v>162</v>
      </c>
      <c r="G33" s="68">
        <f>SUM(G19:G32)</f>
        <v>0</v>
      </c>
      <c r="H33" s="52"/>
      <c r="I33" s="52"/>
      <c r="J33" s="52"/>
    </row>
    <row r="34" spans="1:10" ht="14.1" customHeight="1" x14ac:dyDescent="0.3">
      <c r="A34" s="74" t="s">
        <v>165</v>
      </c>
      <c r="B34" s="66"/>
      <c r="C34" s="52"/>
      <c r="D34" s="66"/>
      <c r="E34" s="67"/>
      <c r="F34" s="67"/>
      <c r="G34" s="66"/>
      <c r="H34" s="52"/>
      <c r="I34" s="52"/>
      <c r="J34" s="52"/>
    </row>
    <row r="35" spans="1:10" s="80" customFormat="1" ht="15.75" customHeight="1" x14ac:dyDescent="0.25">
      <c r="A35" s="75" t="s">
        <v>166</v>
      </c>
      <c r="B35" s="76"/>
      <c r="C35" s="77"/>
      <c r="D35" s="78"/>
      <c r="E35" s="79"/>
      <c r="F35" s="79"/>
      <c r="G35" s="78"/>
      <c r="H35" s="77"/>
      <c r="I35" s="77"/>
      <c r="J35" s="77"/>
    </row>
    <row r="36" spans="1:10" s="80" customFormat="1" ht="6" customHeight="1" x14ac:dyDescent="0.25">
      <c r="A36" s="81"/>
      <c r="B36" s="76"/>
      <c r="C36" s="77"/>
      <c r="D36" s="78"/>
      <c r="E36" s="79"/>
      <c r="F36" s="79"/>
      <c r="G36" s="78"/>
      <c r="H36" s="77"/>
      <c r="I36" s="77"/>
      <c r="J36" s="77"/>
    </row>
    <row r="37" spans="1:10" s="80" customFormat="1" ht="15.75" customHeight="1" x14ac:dyDescent="0.25">
      <c r="A37" s="82" t="s">
        <v>167</v>
      </c>
      <c r="B37" s="76"/>
      <c r="C37" s="77"/>
      <c r="D37" s="78"/>
      <c r="E37" s="79"/>
      <c r="F37" s="79"/>
      <c r="G37" s="78"/>
      <c r="H37" s="77"/>
      <c r="I37" s="77"/>
      <c r="J37" s="77"/>
    </row>
    <row r="38" spans="1:10" s="80" customFormat="1" ht="12" customHeight="1" x14ac:dyDescent="0.25">
      <c r="A38" s="81" t="s">
        <v>168</v>
      </c>
      <c r="B38" s="76"/>
      <c r="C38" s="77"/>
      <c r="D38" s="78"/>
      <c r="E38" s="79"/>
      <c r="F38" s="79"/>
      <c r="G38" s="78"/>
      <c r="H38" s="77"/>
      <c r="I38" s="77"/>
      <c r="J38" s="77"/>
    </row>
    <row r="39" spans="1:10" s="80" customFormat="1" ht="12" customHeight="1" x14ac:dyDescent="0.25">
      <c r="A39" s="81" t="s">
        <v>169</v>
      </c>
      <c r="B39" s="76"/>
      <c r="C39" s="77"/>
      <c r="D39" s="78"/>
      <c r="E39" s="79"/>
      <c r="F39" s="79"/>
      <c r="G39" s="78"/>
      <c r="H39" s="77"/>
      <c r="I39" s="77"/>
      <c r="J39" s="77"/>
    </row>
    <row r="40" spans="1:10" s="80" customFormat="1" ht="12" customHeight="1" x14ac:dyDescent="0.25">
      <c r="A40" s="81" t="s">
        <v>170</v>
      </c>
      <c r="B40" s="76"/>
      <c r="C40" s="77"/>
      <c r="D40" s="78"/>
      <c r="E40" s="79"/>
      <c r="F40" s="79"/>
      <c r="G40" s="78"/>
      <c r="H40" s="77"/>
      <c r="I40" s="77"/>
      <c r="J40" s="77"/>
    </row>
    <row r="41" spans="1:10" s="80" customFormat="1" ht="12" customHeight="1" x14ac:dyDescent="0.25">
      <c r="A41" s="83" t="s">
        <v>171</v>
      </c>
      <c r="B41" s="76"/>
      <c r="C41" s="77"/>
      <c r="D41" s="78"/>
      <c r="E41" s="79"/>
      <c r="F41" s="79"/>
      <c r="G41" s="78"/>
      <c r="H41" s="77"/>
      <c r="I41" s="77"/>
      <c r="J41" s="77"/>
    </row>
    <row r="42" spans="1:10" s="80" customFormat="1" ht="6" customHeight="1" x14ac:dyDescent="0.25">
      <c r="A42" s="81"/>
      <c r="B42" s="76"/>
      <c r="C42" s="77"/>
      <c r="D42" s="78"/>
      <c r="E42" s="79"/>
      <c r="F42" s="79"/>
      <c r="G42" s="78"/>
      <c r="H42" s="77"/>
      <c r="I42" s="77"/>
      <c r="J42" s="77"/>
    </row>
    <row r="43" spans="1:10" s="80" customFormat="1" ht="12" customHeight="1" x14ac:dyDescent="0.25">
      <c r="A43" s="81" t="s">
        <v>172</v>
      </c>
      <c r="B43" s="76"/>
      <c r="C43" s="77"/>
      <c r="D43" s="78"/>
      <c r="E43" s="79"/>
      <c r="F43" s="79"/>
      <c r="G43" s="78"/>
      <c r="H43" s="77"/>
      <c r="I43" s="77"/>
      <c r="J43" s="77"/>
    </row>
    <row r="44" spans="1:10" s="80" customFormat="1" ht="12" customHeight="1" x14ac:dyDescent="0.25">
      <c r="A44" s="81" t="s">
        <v>173</v>
      </c>
      <c r="B44" s="76"/>
      <c r="C44" s="77"/>
      <c r="D44" s="78"/>
      <c r="E44" s="79"/>
      <c r="F44" s="79"/>
      <c r="G44" s="78"/>
      <c r="H44" s="77"/>
      <c r="I44" s="77"/>
      <c r="J44" s="77"/>
    </row>
    <row r="45" spans="1:10" s="80" customFormat="1" ht="6" customHeight="1" x14ac:dyDescent="0.25">
      <c r="A45" s="81"/>
      <c r="B45" s="76"/>
      <c r="C45" s="77"/>
      <c r="D45" s="78"/>
      <c r="E45" s="79"/>
      <c r="F45" s="79"/>
      <c r="G45" s="78"/>
      <c r="H45" s="77"/>
      <c r="I45" s="77"/>
      <c r="J45" s="77"/>
    </row>
    <row r="46" spans="1:10" s="80" customFormat="1" ht="12" customHeight="1" x14ac:dyDescent="0.25">
      <c r="A46" s="81" t="s">
        <v>174</v>
      </c>
      <c r="B46" s="76"/>
      <c r="C46" s="77"/>
      <c r="D46" s="78"/>
      <c r="E46" s="79"/>
      <c r="F46" s="79"/>
      <c r="G46" s="78"/>
      <c r="H46" s="77"/>
      <c r="I46" s="77"/>
      <c r="J46" s="77"/>
    </row>
    <row r="47" spans="1:10" s="80" customFormat="1" ht="6" customHeight="1" x14ac:dyDescent="0.25">
      <c r="A47" s="81"/>
      <c r="B47" s="76"/>
      <c r="C47" s="77"/>
      <c r="D47" s="78"/>
      <c r="E47" s="79"/>
      <c r="F47" s="79"/>
      <c r="G47" s="78"/>
      <c r="H47" s="77"/>
      <c r="I47" s="77"/>
      <c r="J47" s="77"/>
    </row>
    <row r="48" spans="1:10" s="80" customFormat="1" ht="11.25" customHeight="1" x14ac:dyDescent="0.25">
      <c r="A48" s="81" t="s">
        <v>175</v>
      </c>
      <c r="B48" s="76"/>
      <c r="C48" s="77"/>
      <c r="D48" s="78"/>
      <c r="E48" s="79"/>
      <c r="F48" s="79"/>
      <c r="G48" s="78"/>
      <c r="H48" s="77"/>
      <c r="I48" s="77"/>
      <c r="J48" s="77"/>
    </row>
    <row r="49" spans="1:29" s="80" customFormat="1" ht="12" customHeight="1" x14ac:dyDescent="0.25">
      <c r="A49" s="81" t="s">
        <v>176</v>
      </c>
      <c r="B49" s="76"/>
      <c r="C49" s="77"/>
      <c r="D49" s="78"/>
      <c r="E49" s="79"/>
      <c r="F49" s="79"/>
      <c r="G49" s="78"/>
      <c r="H49" s="77"/>
      <c r="I49" s="77"/>
      <c r="J49" s="77"/>
    </row>
    <row r="50" spans="1:29" s="80" customFormat="1" ht="6" customHeight="1" x14ac:dyDescent="0.25">
      <c r="A50" s="81"/>
      <c r="B50" s="76"/>
      <c r="C50" s="77"/>
      <c r="D50" s="78"/>
      <c r="E50" s="79"/>
      <c r="F50" s="79"/>
      <c r="G50" s="78"/>
      <c r="H50" s="77"/>
      <c r="I50" s="77"/>
      <c r="J50" s="77"/>
    </row>
    <row r="51" spans="1:29" s="80" customFormat="1" ht="12" customHeight="1" x14ac:dyDescent="0.25">
      <c r="A51" s="81" t="s">
        <v>177</v>
      </c>
      <c r="B51" s="76"/>
      <c r="C51" s="77"/>
      <c r="D51" s="78"/>
      <c r="E51" s="79"/>
      <c r="F51" s="79"/>
      <c r="G51" s="78"/>
      <c r="H51" s="77"/>
      <c r="I51" s="77"/>
      <c r="J51" s="77"/>
    </row>
    <row r="52" spans="1:29" s="80" customFormat="1" ht="12" customHeight="1" x14ac:dyDescent="0.25">
      <c r="A52" s="81" t="s">
        <v>178</v>
      </c>
      <c r="B52" s="76"/>
      <c r="C52" s="77"/>
      <c r="D52" s="78"/>
      <c r="E52" s="79"/>
      <c r="F52" s="79"/>
      <c r="G52" s="78"/>
      <c r="H52" s="77"/>
      <c r="I52" s="77"/>
      <c r="J52" s="77"/>
    </row>
    <row r="53" spans="1:29" s="80" customFormat="1" ht="12" customHeight="1" x14ac:dyDescent="0.25">
      <c r="A53" s="81" t="s">
        <v>179</v>
      </c>
      <c r="B53" s="76"/>
      <c r="C53" s="77"/>
      <c r="D53" s="78"/>
      <c r="E53" s="79"/>
      <c r="F53" s="79"/>
      <c r="G53" s="78"/>
      <c r="H53" s="77"/>
      <c r="I53" s="77"/>
      <c r="J53" s="77"/>
    </row>
    <row r="54" spans="1:29" s="80" customFormat="1" ht="6" customHeight="1" x14ac:dyDescent="0.25">
      <c r="A54" s="81"/>
      <c r="B54" s="76"/>
      <c r="C54" s="77"/>
      <c r="D54" s="78"/>
      <c r="E54" s="79"/>
      <c r="F54" s="79"/>
      <c r="G54" s="78"/>
      <c r="H54" s="77"/>
      <c r="I54" s="77"/>
      <c r="J54" s="77"/>
    </row>
    <row r="55" spans="1:29" s="80" customFormat="1" ht="15.75" customHeight="1" x14ac:dyDescent="0.25">
      <c r="A55" s="82" t="s">
        <v>180</v>
      </c>
      <c r="B55" s="76"/>
      <c r="C55" s="77"/>
      <c r="D55" s="78"/>
      <c r="E55" s="79"/>
      <c r="F55" s="79"/>
      <c r="G55" s="78"/>
      <c r="H55" s="77"/>
      <c r="I55" s="77"/>
      <c r="J55" s="77"/>
    </row>
    <row r="56" spans="1:29" s="80" customFormat="1" ht="12" customHeight="1" x14ac:dyDescent="0.25">
      <c r="A56" s="81" t="s">
        <v>181</v>
      </c>
      <c r="B56" s="76"/>
      <c r="C56" s="77"/>
      <c r="D56" s="78"/>
      <c r="E56" s="79"/>
      <c r="F56" s="79"/>
      <c r="G56" s="78"/>
      <c r="H56" s="77"/>
      <c r="I56" s="77"/>
      <c r="J56" s="77"/>
    </row>
    <row r="57" spans="1:29" s="80" customFormat="1" ht="6" customHeight="1" x14ac:dyDescent="0.25">
      <c r="A57" s="81"/>
      <c r="B57" s="76"/>
      <c r="C57" s="77"/>
      <c r="D57" s="78"/>
      <c r="E57" s="79"/>
      <c r="F57" s="79"/>
      <c r="G57" s="78"/>
      <c r="H57" s="77"/>
      <c r="I57" s="77"/>
      <c r="J57" s="77"/>
    </row>
    <row r="58" spans="1:29" s="80" customFormat="1" ht="12" customHeight="1" x14ac:dyDescent="0.25">
      <c r="A58" s="81" t="s">
        <v>182</v>
      </c>
      <c r="B58" s="76"/>
      <c r="C58" s="77"/>
      <c r="D58" s="78"/>
      <c r="E58" s="79"/>
      <c r="F58" s="79"/>
      <c r="G58" s="78"/>
      <c r="H58" s="77"/>
      <c r="I58" s="77"/>
      <c r="J58" s="77"/>
    </row>
    <row r="59" spans="1:29" s="80" customFormat="1" ht="6" customHeight="1" x14ac:dyDescent="0.25">
      <c r="A59" s="81"/>
      <c r="B59" s="76"/>
      <c r="C59" s="77"/>
      <c r="D59" s="78"/>
      <c r="E59" s="79"/>
      <c r="F59" s="79"/>
      <c r="G59" s="78"/>
      <c r="H59" s="77"/>
      <c r="I59" s="77"/>
      <c r="J59" s="77"/>
    </row>
    <row r="60" spans="1:29" s="80" customFormat="1" ht="4.5" customHeight="1" x14ac:dyDescent="0.25">
      <c r="A60" s="81"/>
      <c r="B60" s="76"/>
      <c r="C60" s="77"/>
      <c r="D60" s="78"/>
      <c r="E60" s="79"/>
      <c r="F60" s="79"/>
      <c r="G60" s="78"/>
      <c r="H60" s="77"/>
      <c r="I60" s="77"/>
      <c r="J60" s="77"/>
    </row>
    <row r="61" spans="1:29" s="86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s="86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s="86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s="85" customFormat="1" ht="6" customHeight="1" x14ac:dyDescent="0.25">
      <c r="A64" s="81"/>
      <c r="B64" s="84"/>
      <c r="C64" s="84"/>
      <c r="D64" s="84"/>
      <c r="E64" s="84"/>
      <c r="F64" s="84"/>
      <c r="G64" s="84"/>
      <c r="H64" s="84"/>
      <c r="I64" s="84"/>
      <c r="J64" s="84"/>
    </row>
    <row r="65" spans="1:29" s="86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s="86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s="86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" customHeight="1" thickBot="1" x14ac:dyDescent="0.35">
      <c r="A68" s="524" t="s">
        <v>147</v>
      </c>
      <c r="B68" s="525"/>
      <c r="C68" s="52"/>
      <c r="D68" s="53"/>
      <c r="E68" s="54" t="s">
        <v>148</v>
      </c>
      <c r="F68" s="55" t="str">
        <f>Roster!D6</f>
        <v>Trojans</v>
      </c>
      <c r="G68" s="56" t="s">
        <v>149</v>
      </c>
      <c r="H68" s="56" t="s">
        <v>150</v>
      </c>
      <c r="I68" s="56" t="s">
        <v>151</v>
      </c>
      <c r="J68" s="56" t="s">
        <v>152</v>
      </c>
      <c r="M68" s="58"/>
    </row>
    <row r="69" spans="1:29" ht="12.75" customHeight="1" x14ac:dyDescent="0.3">
      <c r="A69" s="516" t="s">
        <v>153</v>
      </c>
      <c r="B69" s="517"/>
      <c r="C69" s="52"/>
      <c r="D69" s="59"/>
      <c r="E69" s="60"/>
      <c r="F69" s="61" t="str">
        <f>INDEX(Teamlists!A:D,MATCH($F$68,Teamlists!B:B,0)+1,4)</f>
        <v>Nate Brennan ©</v>
      </c>
      <c r="G69" s="62"/>
      <c r="H69" s="63"/>
      <c r="I69" s="61"/>
      <c r="J69" s="61"/>
    </row>
    <row r="70" spans="1:29" ht="12.75" customHeight="1" x14ac:dyDescent="0.3">
      <c r="A70" s="518" t="str">
        <f>$A$3</f>
        <v>Pennant 2 2015 Week 1</v>
      </c>
      <c r="B70" s="519"/>
      <c r="C70" s="52"/>
      <c r="D70" s="59"/>
      <c r="E70" s="60"/>
      <c r="F70" s="61" t="str">
        <f>INDEX(Teamlists!A:D,MATCH($F$68,Teamlists!B:B,0)+2,4)</f>
        <v>Eddy Rand (vc)</v>
      </c>
      <c r="G70" s="62"/>
      <c r="H70" s="63"/>
      <c r="I70" s="61"/>
      <c r="J70" s="61"/>
    </row>
    <row r="71" spans="1:29" ht="12.75" customHeight="1" thickBot="1" x14ac:dyDescent="0.35">
      <c r="A71" s="520">
        <f>Roster!C3</f>
        <v>42200</v>
      </c>
      <c r="B71" s="521"/>
      <c r="C71" s="52"/>
      <c r="D71" s="59"/>
      <c r="E71" s="60"/>
      <c r="F71" s="61" t="str">
        <f>INDEX(Teamlists!A:D,MATCH($F$68,Teamlists!B:B,0)+3,4)</f>
        <v>Izzy Dunn</v>
      </c>
      <c r="G71" s="62"/>
      <c r="H71" s="63"/>
      <c r="I71" s="61"/>
      <c r="J71" s="61"/>
    </row>
    <row r="72" spans="1:29" ht="12.75" customHeight="1" thickBot="1" x14ac:dyDescent="0.3">
      <c r="A72" s="64"/>
      <c r="B72" s="65"/>
      <c r="C72" s="52"/>
      <c r="D72" s="59"/>
      <c r="E72" s="60"/>
      <c r="F72" s="61" t="str">
        <f>INDEX(Teamlists!A:D,MATCH($F$68,Teamlists!B:B,0)+4,4)</f>
        <v xml:space="preserve">Jessica Cowen </v>
      </c>
      <c r="G72" s="62"/>
      <c r="H72" s="63"/>
      <c r="I72" s="61"/>
      <c r="J72" s="61"/>
    </row>
    <row r="73" spans="1:29" ht="12.75" customHeight="1" x14ac:dyDescent="0.25">
      <c r="A73" s="186" t="s">
        <v>154</v>
      </c>
      <c r="B73" s="188" t="str">
        <f>Roster!D5</f>
        <v>D Grade</v>
      </c>
      <c r="C73" s="52"/>
      <c r="D73" s="59"/>
      <c r="E73" s="60"/>
      <c r="F73" s="61" t="str">
        <f>INDEX(Teamlists!A:D,MATCH($F$68,Teamlists!B:B,0)+5,4)</f>
        <v>Ethan Bradford</v>
      </c>
      <c r="G73" s="62"/>
      <c r="H73" s="63"/>
      <c r="I73" s="61"/>
      <c r="J73" s="61"/>
    </row>
    <row r="74" spans="1:29" ht="12.75" customHeight="1" x14ac:dyDescent="0.25">
      <c r="A74" s="126" t="s">
        <v>155</v>
      </c>
      <c r="B74" s="127" t="str">
        <f>Roster!D4</f>
        <v>Court 2</v>
      </c>
      <c r="C74" s="52"/>
      <c r="D74" s="59"/>
      <c r="E74" s="60"/>
      <c r="F74" s="61" t="str">
        <f>INDEX(Teamlists!A:D,MATCH($F$68,Teamlists!B:B,0)+6,4)</f>
        <v>Samuel Bedloe</v>
      </c>
      <c r="G74" s="62"/>
      <c r="H74" s="63"/>
      <c r="I74" s="61"/>
      <c r="J74" s="61"/>
    </row>
    <row r="75" spans="1:29" ht="12.75" customHeight="1" x14ac:dyDescent="0.25">
      <c r="A75" s="126" t="s">
        <v>156</v>
      </c>
      <c r="B75" s="128" t="str">
        <f>Roster!B5</f>
        <v>7:15pm</v>
      </c>
      <c r="C75" s="52"/>
      <c r="D75" s="59"/>
      <c r="E75" s="60"/>
      <c r="F75" s="61" t="str">
        <f>INDEX(Teamlists!A:D,MATCH($F$68,Teamlists!B:B,0)+7,4)</f>
        <v xml:space="preserve">Rohan Ploughman </v>
      </c>
      <c r="G75" s="62"/>
      <c r="H75" s="63"/>
      <c r="I75" s="61"/>
      <c r="J75" s="61"/>
    </row>
    <row r="76" spans="1:29" ht="12.75" customHeight="1" x14ac:dyDescent="0.25">
      <c r="A76" s="126"/>
      <c r="B76" s="128"/>
      <c r="C76" s="52"/>
      <c r="D76" s="59"/>
      <c r="E76" s="60"/>
      <c r="F76" s="61" t="str">
        <f>INDEX(Teamlists!A:D,MATCH($F$68,Teamlists!B:B,0)+8,4)</f>
        <v>Sophie Williams</v>
      </c>
      <c r="G76" s="62"/>
      <c r="H76" s="63"/>
      <c r="I76" s="61"/>
      <c r="J76" s="61"/>
    </row>
    <row r="77" spans="1:29" ht="12.75" customHeight="1" x14ac:dyDescent="0.25">
      <c r="A77" s="126"/>
      <c r="B77" s="128"/>
      <c r="C77" s="52"/>
      <c r="D77" s="59"/>
      <c r="E77" s="60"/>
      <c r="F77" s="61" t="str">
        <f>INDEX(Teamlists!A:D,MATCH($F$68,Teamlists!B:B,0)+9,4)</f>
        <v>Harry  Winch</v>
      </c>
      <c r="G77" s="62"/>
      <c r="H77" s="63"/>
      <c r="I77" s="61"/>
      <c r="J77" s="61"/>
    </row>
    <row r="78" spans="1:29" ht="12.75" customHeight="1" x14ac:dyDescent="0.25">
      <c r="A78" s="129" t="s">
        <v>157</v>
      </c>
      <c r="B78" s="130" t="str">
        <f>Roster!D8</f>
        <v>The Grizzlies</v>
      </c>
      <c r="C78" s="52"/>
      <c r="D78" s="59"/>
      <c r="E78" s="60"/>
      <c r="F78" s="61">
        <f>INDEX(Teamlists!A:D,MATCH($F$68,Teamlists!B:B,0)+10,4)</f>
        <v>0</v>
      </c>
      <c r="G78" s="62"/>
      <c r="H78" s="63"/>
      <c r="I78" s="61"/>
      <c r="J78" s="61"/>
    </row>
    <row r="79" spans="1:29" ht="12.75" customHeight="1" x14ac:dyDescent="0.25">
      <c r="A79" s="129" t="s">
        <v>158</v>
      </c>
      <c r="B79" s="131"/>
      <c r="C79" s="52"/>
      <c r="D79" s="59"/>
      <c r="E79" s="60"/>
      <c r="F79" s="61">
        <f>INDEX(Teamlists!A:D,MATCH($F$68,Teamlists!B:B,0)+11,4)</f>
        <v>0</v>
      </c>
      <c r="G79" s="62"/>
      <c r="H79" s="63"/>
      <c r="I79" s="61"/>
      <c r="J79" s="61"/>
    </row>
    <row r="80" spans="1:29" ht="12.75" customHeight="1" x14ac:dyDescent="0.25">
      <c r="A80" s="129"/>
      <c r="B80" s="131"/>
      <c r="C80" s="52"/>
      <c r="D80" s="59"/>
      <c r="E80" s="60"/>
      <c r="F80" s="61">
        <f>INDEX(Teamlists!A:D,MATCH($F$68,Teamlists!B:B,0)+12,4)</f>
        <v>0</v>
      </c>
      <c r="G80" s="62"/>
      <c r="H80" s="63"/>
      <c r="I80" s="61"/>
      <c r="J80" s="61"/>
    </row>
    <row r="81" spans="1:13" ht="12.75" customHeight="1" x14ac:dyDescent="0.25">
      <c r="A81" s="132" t="s">
        <v>159</v>
      </c>
      <c r="B81" s="131"/>
      <c r="C81" s="52"/>
      <c r="D81" s="59"/>
      <c r="E81" s="60"/>
      <c r="F81" s="61">
        <f>INDEX(Teamlists!A:D,MATCH($F$68,Teamlists!B:B,0)+13,4)</f>
        <v>0</v>
      </c>
      <c r="G81" s="62"/>
      <c r="H81" s="63"/>
      <c r="I81" s="61"/>
      <c r="J81" s="61"/>
    </row>
    <row r="82" spans="1:13" ht="12.75" customHeight="1" x14ac:dyDescent="0.25">
      <c r="A82" s="129" t="s">
        <v>160</v>
      </c>
      <c r="B82" s="131"/>
      <c r="C82" s="52"/>
      <c r="D82" s="59"/>
      <c r="E82" s="60"/>
      <c r="F82" s="61">
        <f>INDEX(Teamlists!A:D,MATCH($F$68,Teamlists!B:B,0)+14,4)</f>
        <v>0</v>
      </c>
      <c r="G82" s="62"/>
      <c r="H82" s="63"/>
      <c r="I82" s="61"/>
      <c r="J82" s="61"/>
    </row>
    <row r="83" spans="1:13" ht="12.75" customHeight="1" x14ac:dyDescent="0.25">
      <c r="A83" s="129" t="s">
        <v>161</v>
      </c>
      <c r="B83" s="127"/>
      <c r="C83" s="52"/>
      <c r="D83" s="66"/>
      <c r="E83" s="67" t="s">
        <v>87</v>
      </c>
      <c r="F83" s="67" t="s">
        <v>162</v>
      </c>
      <c r="G83" s="68">
        <f>SUM(G69:G82)</f>
        <v>0</v>
      </c>
      <c r="H83" s="52"/>
      <c r="I83" s="52"/>
      <c r="J83" s="52"/>
    </row>
    <row r="84" spans="1:13" ht="8.25" customHeight="1" x14ac:dyDescent="0.25">
      <c r="A84" s="129"/>
      <c r="B84" s="131"/>
      <c r="C84" s="52"/>
    </row>
    <row r="85" spans="1:13" ht="15" customHeight="1" thickBot="1" x14ac:dyDescent="0.3">
      <c r="A85" s="129"/>
      <c r="B85" s="127"/>
      <c r="C85" s="52"/>
      <c r="D85" s="53"/>
      <c r="E85" s="54" t="s">
        <v>163</v>
      </c>
      <c r="F85" s="55" t="str">
        <f>Roster!D7</f>
        <v>Barbarians</v>
      </c>
      <c r="G85" s="56" t="s">
        <v>149</v>
      </c>
      <c r="H85" s="56" t="s">
        <v>150</v>
      </c>
      <c r="I85" s="56" t="s">
        <v>151</v>
      </c>
      <c r="J85" s="56" t="s">
        <v>152</v>
      </c>
    </row>
    <row r="86" spans="1:13" ht="12" customHeight="1" x14ac:dyDescent="0.25">
      <c r="A86" s="129"/>
      <c r="B86" s="131"/>
      <c r="C86" s="52"/>
      <c r="D86" s="70"/>
      <c r="E86" s="71"/>
      <c r="F86" s="61" t="str">
        <f>INDEX(Teamlists!A:D,MATCH($F$85,Teamlists!B:B,0)+1,4)</f>
        <v>Heather Fenderson ©</v>
      </c>
      <c r="G86" s="62"/>
      <c r="H86" s="63"/>
      <c r="I86" s="61"/>
      <c r="J86" s="61"/>
    </row>
    <row r="87" spans="1:13" ht="12" customHeight="1" x14ac:dyDescent="0.25">
      <c r="A87" s="129" t="s">
        <v>164</v>
      </c>
      <c r="B87" s="131">
        <f>Roster!D9</f>
        <v>0</v>
      </c>
      <c r="C87" s="52"/>
      <c r="D87" s="70"/>
      <c r="E87" s="72"/>
      <c r="F87" s="61" t="str">
        <f>INDEX(Teamlists!A:D,MATCH($F$85,Teamlists!B:B,0)+2,4)</f>
        <v>Ben Linton (vc)</v>
      </c>
      <c r="G87" s="62"/>
      <c r="H87" s="63"/>
      <c r="I87" s="61"/>
      <c r="J87" s="61"/>
    </row>
    <row r="88" spans="1:13" ht="12" customHeight="1" x14ac:dyDescent="0.25">
      <c r="A88" s="522">
        <f>Roster!D11</f>
        <v>0</v>
      </c>
      <c r="B88" s="523"/>
      <c r="C88" s="52"/>
      <c r="D88" s="70"/>
      <c r="E88" s="72"/>
      <c r="F88" s="61" t="str">
        <f>INDEX(Teamlists!A:D,MATCH($F$85,Teamlists!B:B,0)+3,4)</f>
        <v>Harry  Owens</v>
      </c>
      <c r="G88" s="62"/>
      <c r="H88" s="63"/>
      <c r="I88" s="61"/>
      <c r="J88" s="61"/>
    </row>
    <row r="89" spans="1:13" ht="12" customHeight="1" x14ac:dyDescent="0.25">
      <c r="A89" s="522">
        <f>Roster!D12</f>
        <v>0</v>
      </c>
      <c r="B89" s="523"/>
      <c r="C89" s="52"/>
      <c r="D89" s="70"/>
      <c r="E89" s="60"/>
      <c r="F89" s="61" t="str">
        <f>INDEX(Teamlists!A:D,MATCH($F$85,Teamlists!B:B,0)+4,4)</f>
        <v>Mahala Fannon</v>
      </c>
      <c r="G89" s="62"/>
      <c r="H89" s="63"/>
      <c r="I89" s="61"/>
      <c r="J89" s="61"/>
      <c r="M89" s="73"/>
    </row>
    <row r="90" spans="1:13" ht="12" customHeight="1" x14ac:dyDescent="0.25">
      <c r="A90" s="141"/>
      <c r="B90" s="142"/>
      <c r="C90" s="52"/>
      <c r="D90" s="70"/>
      <c r="E90" s="60"/>
      <c r="F90" s="61" t="str">
        <f>INDEX(Teamlists!A:D,MATCH($F$85,Teamlists!B:B,0)+5,4)</f>
        <v>Erik Roberts</v>
      </c>
      <c r="G90" s="62"/>
      <c r="H90" s="63"/>
      <c r="I90" s="61"/>
      <c r="J90" s="61"/>
    </row>
    <row r="91" spans="1:13" ht="12" customHeight="1" x14ac:dyDescent="0.25">
      <c r="A91" s="129"/>
      <c r="B91" s="131"/>
      <c r="C91" s="52"/>
      <c r="D91" s="70"/>
      <c r="E91" s="60"/>
      <c r="F91" s="61" t="str">
        <f>INDEX(Teamlists!A:D,MATCH($F$85,Teamlists!B:B,0)+6,4)</f>
        <v>Maia Medhurst</v>
      </c>
      <c r="G91" s="62"/>
      <c r="H91" s="63"/>
      <c r="I91" s="61"/>
      <c r="J91" s="61"/>
    </row>
    <row r="92" spans="1:13" ht="12" customHeight="1" x14ac:dyDescent="0.25">
      <c r="A92" s="129"/>
      <c r="B92" s="131"/>
      <c r="C92" s="52"/>
      <c r="D92" s="70"/>
      <c r="E92" s="60"/>
      <c r="F92" s="61" t="str">
        <f>INDEX(Teamlists!A:D,MATCH($F$85,Teamlists!B:B,0)+7,4)</f>
        <v>Tasman Inglis</v>
      </c>
      <c r="G92" s="62"/>
      <c r="H92" s="63"/>
      <c r="I92" s="61"/>
      <c r="J92" s="61"/>
    </row>
    <row r="93" spans="1:13" ht="12" customHeight="1" x14ac:dyDescent="0.25">
      <c r="A93" s="129"/>
      <c r="B93" s="131"/>
      <c r="C93" s="52"/>
      <c r="D93" s="70"/>
      <c r="E93" s="60"/>
      <c r="F93" s="61" t="str">
        <f>INDEX(Teamlists!A:D,MATCH($F$85,Teamlists!B:B,0)+8,4)</f>
        <v>Amelia Newman</v>
      </c>
      <c r="G93" s="62"/>
      <c r="H93" s="63"/>
      <c r="I93" s="61"/>
      <c r="J93" s="61"/>
    </row>
    <row r="94" spans="1:13" ht="12" customHeight="1" x14ac:dyDescent="0.25">
      <c r="A94" s="129"/>
      <c r="B94" s="131"/>
      <c r="C94" s="52"/>
      <c r="D94" s="70"/>
      <c r="E94" s="60"/>
      <c r="F94" s="61" t="str">
        <f>INDEX(Teamlists!A:D,MATCH($F$85,Teamlists!B:B,0)+9,4)</f>
        <v>Brumby Smalley</v>
      </c>
      <c r="G94" s="62"/>
      <c r="H94" s="63"/>
      <c r="I94" s="61"/>
      <c r="J94" s="61"/>
    </row>
    <row r="95" spans="1:13" ht="12" customHeight="1" x14ac:dyDescent="0.25">
      <c r="A95" s="129"/>
      <c r="B95" s="131"/>
      <c r="C95" s="52"/>
      <c r="D95" s="70"/>
      <c r="E95" s="60"/>
      <c r="F95" s="61">
        <f>INDEX(Teamlists!A:D,MATCH($F$85,Teamlists!B:B,0)+10,4)</f>
        <v>0</v>
      </c>
      <c r="G95" s="62"/>
      <c r="H95" s="63"/>
      <c r="I95" s="61"/>
      <c r="J95" s="61"/>
    </row>
    <row r="96" spans="1:13" ht="12" customHeight="1" x14ac:dyDescent="0.25">
      <c r="A96" s="129"/>
      <c r="B96" s="131"/>
      <c r="C96" s="52"/>
      <c r="D96" s="70"/>
      <c r="E96" s="60"/>
      <c r="F96" s="61">
        <f>INDEX(Teamlists!A:D,MATCH($F$85,Teamlists!B:B,0)+11,4)</f>
        <v>0</v>
      </c>
      <c r="G96" s="62"/>
      <c r="H96" s="63"/>
      <c r="I96" s="61"/>
      <c r="J96" s="61"/>
    </row>
    <row r="97" spans="1:10" ht="12" customHeight="1" thickBot="1" x14ac:dyDescent="0.3">
      <c r="A97" s="143"/>
      <c r="B97" s="144"/>
      <c r="C97" s="52"/>
      <c r="D97" s="70"/>
      <c r="E97" s="60"/>
      <c r="F97" s="61">
        <f>INDEX(Teamlists!A:D,MATCH($F$85,Teamlists!B:B,0)+12,4)</f>
        <v>0</v>
      </c>
      <c r="G97" s="62"/>
      <c r="H97" s="63"/>
      <c r="I97" s="61"/>
      <c r="J97" s="61"/>
    </row>
    <row r="98" spans="1:10" ht="12" customHeight="1" x14ac:dyDescent="0.25">
      <c r="A98" s="52"/>
      <c r="B98" s="66"/>
      <c r="C98" s="52"/>
      <c r="D98" s="70"/>
      <c r="E98" s="60"/>
      <c r="F98" s="61">
        <f>INDEX(Teamlists!A:D,MATCH($F$85,Teamlists!B:B,0)+13,4)</f>
        <v>0</v>
      </c>
      <c r="G98" s="62"/>
      <c r="H98" s="63"/>
      <c r="I98" s="61"/>
      <c r="J98" s="61"/>
    </row>
    <row r="99" spans="1:10" ht="12" customHeight="1" x14ac:dyDescent="0.25">
      <c r="A99" s="52"/>
      <c r="B99" s="66"/>
      <c r="C99" s="52"/>
      <c r="D99" s="70"/>
      <c r="E99" s="60"/>
      <c r="F99" s="61">
        <f>INDEX(Teamlists!A:D,MATCH($F$85,Teamlists!B:B,0)+14,4)</f>
        <v>0</v>
      </c>
      <c r="G99" s="62"/>
      <c r="H99" s="63"/>
      <c r="I99" s="61"/>
      <c r="J99" s="61"/>
    </row>
    <row r="100" spans="1:10" ht="12" customHeight="1" x14ac:dyDescent="0.25">
      <c r="B100" s="66"/>
      <c r="C100" s="52"/>
      <c r="D100" s="66"/>
      <c r="E100" s="67" t="s">
        <v>87</v>
      </c>
      <c r="F100" s="67" t="s">
        <v>162</v>
      </c>
      <c r="G100" s="68">
        <f>SUM(G86:G99)</f>
        <v>0</v>
      </c>
      <c r="H100" s="52"/>
      <c r="I100" s="52"/>
      <c r="J100" s="52"/>
    </row>
    <row r="101" spans="1:10" ht="14.1" customHeight="1" x14ac:dyDescent="0.3">
      <c r="A101" s="74" t="s">
        <v>165</v>
      </c>
      <c r="B101" s="66"/>
      <c r="C101" s="52"/>
      <c r="D101" s="66"/>
      <c r="E101" s="67"/>
      <c r="F101" s="67"/>
      <c r="G101" s="66"/>
      <c r="H101" s="52"/>
      <c r="I101" s="52"/>
      <c r="J101" s="52"/>
    </row>
    <row r="102" spans="1:10" s="80" customFormat="1" ht="15.75" customHeight="1" x14ac:dyDescent="0.25">
      <c r="A102" s="75" t="s">
        <v>166</v>
      </c>
      <c r="B102" s="76"/>
      <c r="C102" s="77"/>
      <c r="D102" s="78"/>
      <c r="E102" s="79"/>
      <c r="F102" s="79"/>
      <c r="G102" s="78"/>
      <c r="H102" s="77"/>
      <c r="I102" s="77"/>
      <c r="J102" s="77"/>
    </row>
    <row r="103" spans="1:10" s="80" customFormat="1" ht="6" customHeight="1" x14ac:dyDescent="0.25">
      <c r="A103" s="81"/>
      <c r="B103" s="76"/>
      <c r="C103" s="77"/>
      <c r="D103" s="78"/>
      <c r="E103" s="79"/>
      <c r="F103" s="79"/>
      <c r="G103" s="78"/>
      <c r="H103" s="77"/>
      <c r="I103" s="77"/>
      <c r="J103" s="77"/>
    </row>
    <row r="104" spans="1:10" s="80" customFormat="1" ht="15.75" customHeight="1" x14ac:dyDescent="0.25">
      <c r="A104" s="82" t="s">
        <v>167</v>
      </c>
      <c r="B104" s="76"/>
      <c r="C104" s="77"/>
      <c r="D104" s="78"/>
      <c r="E104" s="79"/>
      <c r="F104" s="79"/>
      <c r="G104" s="78"/>
      <c r="H104" s="77"/>
      <c r="I104" s="77"/>
      <c r="J104" s="77"/>
    </row>
    <row r="105" spans="1:10" s="80" customFormat="1" ht="12" customHeight="1" x14ac:dyDescent="0.25">
      <c r="A105" s="81" t="s">
        <v>168</v>
      </c>
      <c r="B105" s="76"/>
      <c r="C105" s="77"/>
      <c r="D105" s="78"/>
      <c r="E105" s="79"/>
      <c r="F105" s="79"/>
      <c r="G105" s="78"/>
      <c r="H105" s="77"/>
      <c r="I105" s="77"/>
      <c r="J105" s="77"/>
    </row>
    <row r="106" spans="1:10" s="80" customFormat="1" ht="12" customHeight="1" x14ac:dyDescent="0.25">
      <c r="A106" s="81" t="s">
        <v>169</v>
      </c>
      <c r="B106" s="76"/>
      <c r="C106" s="77"/>
      <c r="D106" s="78"/>
      <c r="E106" s="79"/>
      <c r="F106" s="79"/>
      <c r="G106" s="78"/>
      <c r="H106" s="77"/>
      <c r="I106" s="77"/>
      <c r="J106" s="77"/>
    </row>
    <row r="107" spans="1:10" s="80" customFormat="1" ht="12" customHeight="1" x14ac:dyDescent="0.25">
      <c r="A107" s="81" t="s">
        <v>170</v>
      </c>
      <c r="B107" s="76"/>
      <c r="C107" s="77"/>
      <c r="D107" s="78"/>
      <c r="E107" s="79"/>
      <c r="F107" s="79"/>
      <c r="G107" s="78"/>
      <c r="H107" s="77"/>
      <c r="I107" s="77"/>
      <c r="J107" s="77"/>
    </row>
    <row r="108" spans="1:10" s="80" customFormat="1" ht="12" customHeight="1" x14ac:dyDescent="0.25">
      <c r="A108" s="83" t="s">
        <v>171</v>
      </c>
      <c r="B108" s="76"/>
      <c r="C108" s="77"/>
      <c r="D108" s="78"/>
      <c r="E108" s="79"/>
      <c r="F108" s="79"/>
      <c r="G108" s="78"/>
      <c r="H108" s="77"/>
      <c r="I108" s="77"/>
      <c r="J108" s="77"/>
    </row>
    <row r="109" spans="1:10" s="80" customFormat="1" ht="6" customHeight="1" x14ac:dyDescent="0.25">
      <c r="A109" s="81"/>
      <c r="B109" s="76"/>
      <c r="C109" s="77"/>
      <c r="D109" s="78"/>
      <c r="E109" s="79"/>
      <c r="F109" s="79"/>
      <c r="G109" s="78"/>
      <c r="H109" s="77"/>
      <c r="I109" s="77"/>
      <c r="J109" s="77"/>
    </row>
    <row r="110" spans="1:10" s="80" customFormat="1" ht="12" customHeight="1" x14ac:dyDescent="0.25">
      <c r="A110" s="81" t="s">
        <v>172</v>
      </c>
      <c r="B110" s="76"/>
      <c r="C110" s="77"/>
      <c r="D110" s="78"/>
      <c r="E110" s="79"/>
      <c r="F110" s="79"/>
      <c r="G110" s="78"/>
      <c r="H110" s="77"/>
      <c r="I110" s="77"/>
      <c r="J110" s="77"/>
    </row>
    <row r="111" spans="1:10" s="80" customFormat="1" ht="12" customHeight="1" x14ac:dyDescent="0.25">
      <c r="A111" s="81" t="s">
        <v>173</v>
      </c>
      <c r="B111" s="76"/>
      <c r="C111" s="77"/>
      <c r="D111" s="78"/>
      <c r="E111" s="79"/>
      <c r="F111" s="79"/>
      <c r="G111" s="78"/>
      <c r="H111" s="77"/>
      <c r="I111" s="77"/>
      <c r="J111" s="77"/>
    </row>
    <row r="112" spans="1:10" s="80" customFormat="1" ht="6" customHeight="1" x14ac:dyDescent="0.25">
      <c r="A112" s="81"/>
      <c r="B112" s="76"/>
      <c r="C112" s="77"/>
      <c r="D112" s="78"/>
      <c r="E112" s="79"/>
      <c r="F112" s="79"/>
      <c r="G112" s="78"/>
      <c r="H112" s="77"/>
      <c r="I112" s="77"/>
      <c r="J112" s="77"/>
    </row>
    <row r="113" spans="1:29" s="80" customFormat="1" ht="12" customHeight="1" x14ac:dyDescent="0.25">
      <c r="A113" s="81" t="s">
        <v>174</v>
      </c>
      <c r="B113" s="76"/>
      <c r="C113" s="77"/>
      <c r="D113" s="78"/>
      <c r="E113" s="79"/>
      <c r="F113" s="79"/>
      <c r="G113" s="78"/>
      <c r="H113" s="77"/>
      <c r="I113" s="77"/>
      <c r="J113" s="77"/>
    </row>
    <row r="114" spans="1:29" s="80" customFormat="1" ht="6" customHeight="1" x14ac:dyDescent="0.25">
      <c r="A114" s="81"/>
      <c r="B114" s="76"/>
      <c r="C114" s="77"/>
      <c r="D114" s="78"/>
      <c r="E114" s="79"/>
      <c r="F114" s="79"/>
      <c r="G114" s="78"/>
      <c r="H114" s="77"/>
      <c r="I114" s="77"/>
      <c r="J114" s="77"/>
    </row>
    <row r="115" spans="1:29" s="80" customFormat="1" ht="11.25" customHeight="1" x14ac:dyDescent="0.25">
      <c r="A115" s="81" t="s">
        <v>175</v>
      </c>
      <c r="B115" s="76"/>
      <c r="C115" s="77"/>
      <c r="D115" s="78"/>
      <c r="E115" s="79"/>
      <c r="F115" s="79"/>
      <c r="G115" s="78"/>
      <c r="H115" s="77"/>
      <c r="I115" s="77"/>
      <c r="J115" s="77"/>
    </row>
    <row r="116" spans="1:29" s="80" customFormat="1" ht="12" customHeight="1" x14ac:dyDescent="0.25">
      <c r="A116" s="81" t="s">
        <v>176</v>
      </c>
      <c r="B116" s="76"/>
      <c r="C116" s="77"/>
      <c r="D116" s="78"/>
      <c r="E116" s="79"/>
      <c r="F116" s="79"/>
      <c r="G116" s="78"/>
      <c r="H116" s="77"/>
      <c r="I116" s="77"/>
      <c r="J116" s="77"/>
    </row>
    <row r="117" spans="1:29" s="80" customFormat="1" ht="6" customHeight="1" x14ac:dyDescent="0.25">
      <c r="A117" s="81"/>
      <c r="B117" s="76"/>
      <c r="C117" s="77"/>
      <c r="D117" s="78"/>
      <c r="E117" s="79"/>
      <c r="F117" s="79"/>
      <c r="G117" s="78"/>
      <c r="H117" s="77"/>
      <c r="I117" s="77"/>
      <c r="J117" s="77"/>
    </row>
    <row r="118" spans="1:29" s="80" customFormat="1" ht="12" customHeight="1" x14ac:dyDescent="0.25">
      <c r="A118" s="81" t="s">
        <v>177</v>
      </c>
      <c r="B118" s="76"/>
      <c r="C118" s="77"/>
      <c r="D118" s="78"/>
      <c r="E118" s="79"/>
      <c r="F118" s="79"/>
      <c r="G118" s="78"/>
      <c r="H118" s="77"/>
      <c r="I118" s="77"/>
      <c r="J118" s="77"/>
    </row>
    <row r="119" spans="1:29" s="80" customFormat="1" ht="12" customHeight="1" x14ac:dyDescent="0.25">
      <c r="A119" s="81" t="s">
        <v>178</v>
      </c>
      <c r="B119" s="76"/>
      <c r="C119" s="77"/>
      <c r="D119" s="78"/>
      <c r="E119" s="79"/>
      <c r="F119" s="79"/>
      <c r="G119" s="78"/>
      <c r="H119" s="77"/>
      <c r="I119" s="77"/>
      <c r="J119" s="77"/>
    </row>
    <row r="120" spans="1:29" s="80" customFormat="1" ht="12" customHeight="1" x14ac:dyDescent="0.25">
      <c r="A120" s="81" t="s">
        <v>179</v>
      </c>
      <c r="B120" s="76"/>
      <c r="C120" s="77"/>
      <c r="D120" s="78"/>
      <c r="E120" s="79"/>
      <c r="F120" s="79"/>
      <c r="G120" s="78"/>
      <c r="H120" s="77"/>
      <c r="I120" s="77"/>
      <c r="J120" s="77"/>
    </row>
    <row r="121" spans="1:29" s="80" customFormat="1" ht="6" customHeight="1" x14ac:dyDescent="0.25">
      <c r="A121" s="81"/>
      <c r="B121" s="76"/>
      <c r="C121" s="77"/>
      <c r="D121" s="78"/>
      <c r="E121" s="79"/>
      <c r="F121" s="79"/>
      <c r="G121" s="78"/>
      <c r="H121" s="77"/>
      <c r="I121" s="77"/>
      <c r="J121" s="77"/>
    </row>
    <row r="122" spans="1:29" s="80" customFormat="1" ht="15.75" customHeight="1" x14ac:dyDescent="0.25">
      <c r="A122" s="82" t="s">
        <v>180</v>
      </c>
      <c r="B122" s="76"/>
      <c r="C122" s="77"/>
      <c r="D122" s="78"/>
      <c r="E122" s="79"/>
      <c r="F122" s="79"/>
      <c r="G122" s="78"/>
      <c r="H122" s="77"/>
      <c r="I122" s="77"/>
      <c r="J122" s="77"/>
    </row>
    <row r="123" spans="1:29" s="80" customFormat="1" ht="12" customHeight="1" x14ac:dyDescent="0.25">
      <c r="A123" s="81" t="s">
        <v>181</v>
      </c>
      <c r="B123" s="76"/>
      <c r="C123" s="77"/>
      <c r="D123" s="78"/>
      <c r="E123" s="79"/>
      <c r="F123" s="79"/>
      <c r="G123" s="78"/>
      <c r="H123" s="77"/>
      <c r="I123" s="77"/>
      <c r="J123" s="77"/>
    </row>
    <row r="124" spans="1:29" s="80" customFormat="1" ht="6" customHeight="1" x14ac:dyDescent="0.25">
      <c r="A124" s="81"/>
      <c r="B124" s="76"/>
      <c r="C124" s="77"/>
      <c r="D124" s="78"/>
      <c r="E124" s="79"/>
      <c r="F124" s="79"/>
      <c r="G124" s="78"/>
      <c r="H124" s="77"/>
      <c r="I124" s="77"/>
      <c r="J124" s="77"/>
    </row>
    <row r="125" spans="1:29" s="80" customFormat="1" ht="12" customHeight="1" x14ac:dyDescent="0.25">
      <c r="A125" s="81" t="s">
        <v>182</v>
      </c>
      <c r="B125" s="76"/>
      <c r="C125" s="77"/>
      <c r="D125" s="78"/>
      <c r="E125" s="79"/>
      <c r="F125" s="79"/>
      <c r="G125" s="78"/>
      <c r="H125" s="77"/>
      <c r="I125" s="77"/>
      <c r="J125" s="77"/>
    </row>
    <row r="126" spans="1:29" s="80" customFormat="1" ht="6" customHeight="1" x14ac:dyDescent="0.25">
      <c r="A126" s="81"/>
      <c r="B126" s="76"/>
      <c r="C126" s="77"/>
      <c r="D126" s="78"/>
      <c r="E126" s="79"/>
      <c r="F126" s="79"/>
      <c r="G126" s="78"/>
      <c r="H126" s="77"/>
      <c r="I126" s="77"/>
      <c r="J126" s="77"/>
    </row>
    <row r="127" spans="1:29" s="80" customFormat="1" ht="4.5" customHeight="1" x14ac:dyDescent="0.25">
      <c r="A127" s="81"/>
      <c r="B127" s="76"/>
      <c r="C127" s="77"/>
      <c r="D127" s="78"/>
      <c r="E127" s="79"/>
      <c r="F127" s="79"/>
      <c r="G127" s="78"/>
      <c r="H127" s="77"/>
      <c r="I127" s="77"/>
      <c r="J127" s="77"/>
    </row>
    <row r="128" spans="1:29" s="86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s="86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s="86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s="85" customFormat="1" ht="6" customHeight="1" x14ac:dyDescent="0.25">
      <c r="A131" s="81"/>
      <c r="B131" s="84"/>
      <c r="C131" s="84"/>
      <c r="D131" s="84"/>
      <c r="E131" s="84"/>
      <c r="F131" s="84"/>
      <c r="G131" s="84"/>
      <c r="H131" s="84"/>
      <c r="I131" s="84"/>
      <c r="J131" s="84"/>
    </row>
    <row r="132" spans="1:29" s="86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s="86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s="86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" customHeight="1" thickBot="1" x14ac:dyDescent="0.35">
      <c r="A135" s="524" t="s">
        <v>147</v>
      </c>
      <c r="B135" s="525"/>
      <c r="C135" s="52"/>
      <c r="D135" s="53"/>
      <c r="E135" s="54" t="s">
        <v>148</v>
      </c>
      <c r="F135" s="55" t="str">
        <f>Roster!E6</f>
        <v xml:space="preserve">Vikings </v>
      </c>
      <c r="G135" s="56" t="s">
        <v>149</v>
      </c>
      <c r="H135" s="56" t="s">
        <v>150</v>
      </c>
      <c r="I135" s="56" t="s">
        <v>151</v>
      </c>
      <c r="J135" s="56" t="s">
        <v>152</v>
      </c>
      <c r="M135" s="58"/>
    </row>
    <row r="136" spans="1:29" ht="12" customHeight="1" x14ac:dyDescent="0.3">
      <c r="A136" s="516" t="s">
        <v>153</v>
      </c>
      <c r="B136" s="517"/>
      <c r="C136" s="52"/>
      <c r="D136" s="59"/>
      <c r="E136" s="60"/>
      <c r="F136" s="61" t="str">
        <f>INDEX(Teamlists!A:D,MATCH($F$135,Teamlists!B:B,0)+1,4)</f>
        <v>Hunter Smalley ©</v>
      </c>
      <c r="G136" s="62"/>
      <c r="H136" s="63"/>
      <c r="I136" s="61"/>
      <c r="J136" s="61"/>
    </row>
    <row r="137" spans="1:29" ht="12" customHeight="1" x14ac:dyDescent="0.3">
      <c r="A137" s="518" t="str">
        <f>$A$3</f>
        <v>Pennant 2 2015 Week 1</v>
      </c>
      <c r="B137" s="519"/>
      <c r="C137" s="52"/>
      <c r="D137" s="59"/>
      <c r="E137" s="60"/>
      <c r="F137" s="61" t="str">
        <f>INDEX(Teamlists!A:D,MATCH($F$135,Teamlists!B:B,0)+2,4)</f>
        <v>Holly Russell (vc)</v>
      </c>
      <c r="G137" s="62"/>
      <c r="H137" s="63"/>
      <c r="I137" s="61"/>
      <c r="J137" s="61"/>
    </row>
    <row r="138" spans="1:29" ht="12" customHeight="1" thickBot="1" x14ac:dyDescent="0.35">
      <c r="A138" s="520">
        <f>Roster!C3</f>
        <v>42200</v>
      </c>
      <c r="B138" s="521"/>
      <c r="C138" s="52"/>
      <c r="D138" s="59"/>
      <c r="E138" s="60"/>
      <c r="F138" s="61" t="str">
        <f>INDEX(Teamlists!A:D,MATCH($F$135,Teamlists!B:B,0)+3,4)</f>
        <v>Louis Crowe</v>
      </c>
      <c r="G138" s="62"/>
      <c r="H138" s="63"/>
      <c r="I138" s="61"/>
      <c r="J138" s="61"/>
    </row>
    <row r="139" spans="1:29" ht="12" customHeight="1" thickBot="1" x14ac:dyDescent="0.3">
      <c r="A139" s="64"/>
      <c r="B139" s="65"/>
      <c r="C139" s="52"/>
      <c r="D139" s="59"/>
      <c r="E139" s="60"/>
      <c r="F139" s="61" t="str">
        <f>INDEX(Teamlists!A:D,MATCH($F$135,Teamlists!B:B,0)+4,4)</f>
        <v>Bronte Abell</v>
      </c>
      <c r="G139" s="62"/>
      <c r="H139" s="63"/>
      <c r="I139" s="61"/>
      <c r="J139" s="61"/>
    </row>
    <row r="140" spans="1:29" ht="12" customHeight="1" x14ac:dyDescent="0.25">
      <c r="A140" s="186" t="s">
        <v>154</v>
      </c>
      <c r="B140" s="187" t="str">
        <f>Roster!E5</f>
        <v>D Grade</v>
      </c>
      <c r="C140" s="52"/>
      <c r="D140" s="59"/>
      <c r="E140" s="60"/>
      <c r="F140" s="61" t="str">
        <f>INDEX(Teamlists!A:D,MATCH($F$135,Teamlists!B:B,0)+5,4)</f>
        <v>Jaidyn Estcourt</v>
      </c>
      <c r="G140" s="62"/>
      <c r="H140" s="63"/>
      <c r="I140" s="61"/>
      <c r="J140" s="61"/>
    </row>
    <row r="141" spans="1:29" ht="12" customHeight="1" x14ac:dyDescent="0.25">
      <c r="A141" s="126" t="s">
        <v>155</v>
      </c>
      <c r="B141" s="127" t="str">
        <f>Roster!E4</f>
        <v>Court 3</v>
      </c>
      <c r="C141" s="52"/>
      <c r="D141" s="59"/>
      <c r="E141" s="60"/>
      <c r="F141" s="61" t="str">
        <f>INDEX(Teamlists!A:D,MATCH($F$135,Teamlists!B:B,0)+6,4)</f>
        <v>Emily Taylor</v>
      </c>
      <c r="G141" s="62"/>
      <c r="H141" s="63"/>
      <c r="I141" s="61"/>
      <c r="J141" s="61"/>
    </row>
    <row r="142" spans="1:29" ht="12" customHeight="1" x14ac:dyDescent="0.25">
      <c r="A142" s="126" t="s">
        <v>156</v>
      </c>
      <c r="B142" s="128" t="str">
        <f>Roster!B5</f>
        <v>7:15pm</v>
      </c>
      <c r="C142" s="52"/>
      <c r="D142" s="59"/>
      <c r="E142" s="60"/>
      <c r="F142" s="61" t="str">
        <f>INDEX(Teamlists!A:D,MATCH($F$135,Teamlists!B:B,0)+7,4)</f>
        <v>Jordan Struthers</v>
      </c>
      <c r="G142" s="62"/>
      <c r="H142" s="63"/>
      <c r="I142" s="61"/>
      <c r="J142" s="61"/>
    </row>
    <row r="143" spans="1:29" ht="12" customHeight="1" x14ac:dyDescent="0.25">
      <c r="A143" s="126"/>
      <c r="B143" s="128"/>
      <c r="C143" s="52"/>
      <c r="D143" s="59"/>
      <c r="E143" s="60"/>
      <c r="F143" s="121" t="str">
        <f>INDEX(Teamlists!A:D,MATCH($F$135,Teamlists!B:B,0)+8,4)</f>
        <v>Ellie Bowd</v>
      </c>
      <c r="G143" s="62"/>
      <c r="H143" s="63"/>
      <c r="I143" s="61"/>
      <c r="J143" s="61"/>
    </row>
    <row r="144" spans="1:29" ht="12" customHeight="1" x14ac:dyDescent="0.25">
      <c r="A144" s="126"/>
      <c r="B144" s="128"/>
      <c r="C144" s="52"/>
      <c r="D144" s="59"/>
      <c r="E144" s="60"/>
      <c r="F144" s="121" t="str">
        <f>INDEX(Teamlists!A:D,MATCH($F$135,Teamlists!B:B,0)+9,4)</f>
        <v>James Trotter</v>
      </c>
      <c r="G144" s="62"/>
      <c r="H144" s="63"/>
      <c r="I144" s="61"/>
      <c r="J144" s="61"/>
    </row>
    <row r="145" spans="1:13" ht="12" customHeight="1" x14ac:dyDescent="0.25">
      <c r="A145" s="129" t="s">
        <v>157</v>
      </c>
      <c r="B145" s="130" t="str">
        <f>Roster!E8</f>
        <v>Plying Pucksters</v>
      </c>
      <c r="C145" s="52"/>
      <c r="D145" s="59"/>
      <c r="E145" s="60"/>
      <c r="F145" s="61" t="str">
        <f>INDEX(Teamlists!A:D,MATCH($F$135,Teamlists!B:B,0)+10,4)</f>
        <v>Joe Waddington</v>
      </c>
      <c r="G145" s="62"/>
      <c r="H145" s="63"/>
      <c r="I145" s="61"/>
      <c r="J145" s="61"/>
    </row>
    <row r="146" spans="1:13" ht="12" customHeight="1" x14ac:dyDescent="0.25">
      <c r="A146" s="129" t="s">
        <v>158</v>
      </c>
      <c r="B146" s="131"/>
      <c r="C146" s="52"/>
      <c r="D146" s="59"/>
      <c r="E146" s="60"/>
      <c r="F146" s="61">
        <f>INDEX(Teamlists!A:D,MATCH($F$135,Teamlists!B:B,0)+11,4)</f>
        <v>0</v>
      </c>
      <c r="G146" s="62"/>
      <c r="H146" s="63"/>
      <c r="I146" s="61"/>
      <c r="J146" s="61"/>
    </row>
    <row r="147" spans="1:13" ht="12" customHeight="1" x14ac:dyDescent="0.25">
      <c r="A147" s="129"/>
      <c r="B147" s="131"/>
      <c r="C147" s="52"/>
      <c r="D147" s="59"/>
      <c r="E147" s="60"/>
      <c r="F147" s="61">
        <f>INDEX(Teamlists!A:D,MATCH($F$135,Teamlists!B:B,0)+12,4)</f>
        <v>0</v>
      </c>
      <c r="G147" s="62"/>
      <c r="H147" s="63"/>
      <c r="I147" s="61"/>
      <c r="J147" s="61"/>
    </row>
    <row r="148" spans="1:13" ht="12" customHeight="1" x14ac:dyDescent="0.25">
      <c r="A148" s="132" t="s">
        <v>159</v>
      </c>
      <c r="B148" s="131"/>
      <c r="C148" s="52"/>
      <c r="D148" s="59"/>
      <c r="E148" s="60"/>
      <c r="F148" s="61">
        <f>INDEX(Teamlists!A:D,MATCH($F$135,Teamlists!B:B,0)+13,4)</f>
        <v>0</v>
      </c>
      <c r="G148" s="62"/>
      <c r="H148" s="63"/>
      <c r="I148" s="61"/>
      <c r="J148" s="61"/>
    </row>
    <row r="149" spans="1:13" ht="12" customHeight="1" x14ac:dyDescent="0.25">
      <c r="A149" s="129" t="s">
        <v>160</v>
      </c>
      <c r="B149" s="131"/>
      <c r="C149" s="52"/>
      <c r="D149" s="59"/>
      <c r="E149" s="60"/>
      <c r="F149" s="61" t="str">
        <f>INDEX(Teamlists!A:D,MATCH($F$135,Teamlists!B:B,0)+14,4)</f>
        <v xml:space="preserve"> </v>
      </c>
      <c r="G149" s="62"/>
      <c r="H149" s="63"/>
      <c r="I149" s="61"/>
      <c r="J149" s="61"/>
    </row>
    <row r="150" spans="1:13" ht="12" customHeight="1" x14ac:dyDescent="0.25">
      <c r="A150" s="129" t="s">
        <v>161</v>
      </c>
      <c r="B150" s="127"/>
      <c r="C150" s="52"/>
      <c r="D150" s="66"/>
      <c r="E150" s="67" t="s">
        <v>87</v>
      </c>
      <c r="F150" s="67" t="s">
        <v>162</v>
      </c>
      <c r="G150" s="68">
        <f>SUM(G136:G149)</f>
        <v>0</v>
      </c>
      <c r="H150" s="52"/>
      <c r="I150" s="52"/>
      <c r="J150" s="52"/>
    </row>
    <row r="151" spans="1:13" ht="11.25" customHeight="1" x14ac:dyDescent="0.25">
      <c r="A151" s="129"/>
      <c r="B151" s="131"/>
      <c r="C151" s="52"/>
    </row>
    <row r="152" spans="1:13" ht="15" customHeight="1" thickBot="1" x14ac:dyDescent="0.3">
      <c r="A152" s="129"/>
      <c r="B152" s="127"/>
      <c r="C152" s="52"/>
      <c r="D152" s="53"/>
      <c r="E152" s="54" t="s">
        <v>163</v>
      </c>
      <c r="F152" s="55" t="str">
        <f>Roster!E7</f>
        <v>Gladiators</v>
      </c>
      <c r="G152" s="56" t="s">
        <v>149</v>
      </c>
      <c r="H152" s="56" t="s">
        <v>150</v>
      </c>
      <c r="I152" s="56" t="s">
        <v>151</v>
      </c>
      <c r="J152" s="56" t="s">
        <v>152</v>
      </c>
    </row>
    <row r="153" spans="1:13" ht="12" customHeight="1" x14ac:dyDescent="0.25">
      <c r="A153" s="129"/>
      <c r="B153" s="131"/>
      <c r="C153" s="52"/>
      <c r="D153" s="70"/>
      <c r="E153" s="71"/>
      <c r="F153" s="61" t="str">
        <f>INDEX(Teamlists!A:D,MATCH($F$152,Teamlists!B:B,0)+1,4)</f>
        <v>Maisey  Fraser-Easton ©</v>
      </c>
      <c r="G153" s="62"/>
      <c r="H153" s="63"/>
      <c r="I153" s="61"/>
      <c r="J153" s="61"/>
    </row>
    <row r="154" spans="1:13" ht="12" customHeight="1" x14ac:dyDescent="0.25">
      <c r="A154" s="129" t="s">
        <v>164</v>
      </c>
      <c r="B154" s="131">
        <f>Roster!E9</f>
        <v>0</v>
      </c>
      <c r="C154" s="52"/>
      <c r="D154" s="70"/>
      <c r="E154" s="72"/>
      <c r="F154" s="61" t="str">
        <f>INDEX(Teamlists!A:D,MATCH($F$152,Teamlists!B:B,0)+2,4)</f>
        <v>Alex  Davies (vc)</v>
      </c>
      <c r="G154" s="62"/>
      <c r="H154" s="63"/>
      <c r="I154" s="61"/>
      <c r="J154" s="61"/>
    </row>
    <row r="155" spans="1:13" ht="12" customHeight="1" x14ac:dyDescent="0.25">
      <c r="A155" s="522">
        <f>Roster!E11</f>
        <v>0</v>
      </c>
      <c r="B155" s="523"/>
      <c r="C155" s="52"/>
      <c r="D155" s="70"/>
      <c r="E155" s="72"/>
      <c r="F155" s="61" t="str">
        <f>INDEX(Teamlists!A:D,MATCH($F$152,Teamlists!B:B,0)+3,4)</f>
        <v>Simon Watt</v>
      </c>
      <c r="G155" s="62"/>
      <c r="H155" s="63"/>
      <c r="I155" s="61"/>
      <c r="J155" s="61"/>
    </row>
    <row r="156" spans="1:13" ht="12" customHeight="1" x14ac:dyDescent="0.25">
      <c r="A156" s="522">
        <f>Roster!E12</f>
        <v>0</v>
      </c>
      <c r="B156" s="523"/>
      <c r="C156" s="52"/>
      <c r="D156" s="70"/>
      <c r="E156" s="60"/>
      <c r="F156" s="61" t="str">
        <f>INDEX(Teamlists!A:D,MATCH($F$152,Teamlists!B:B,0)+4,4)</f>
        <v>Elise Cleary</v>
      </c>
      <c r="G156" s="62"/>
      <c r="H156" s="63"/>
      <c r="I156" s="61"/>
      <c r="J156" s="61"/>
      <c r="M156" s="73"/>
    </row>
    <row r="157" spans="1:13" ht="12" customHeight="1" x14ac:dyDescent="0.25">
      <c r="A157" s="141"/>
      <c r="B157" s="142"/>
      <c r="C157" s="52"/>
      <c r="D157" s="70"/>
      <c r="E157" s="60"/>
      <c r="F157" s="61" t="str">
        <f>INDEX(Teamlists!A:D,MATCH($F$152,Teamlists!B:B,0)+5,4)</f>
        <v>Matthew French</v>
      </c>
      <c r="G157" s="62"/>
      <c r="H157" s="63"/>
      <c r="I157" s="61"/>
      <c r="J157" s="61"/>
    </row>
    <row r="158" spans="1:13" ht="12" customHeight="1" x14ac:dyDescent="0.25">
      <c r="A158" s="129"/>
      <c r="B158" s="131"/>
      <c r="C158" s="52"/>
      <c r="D158" s="70"/>
      <c r="E158" s="60"/>
      <c r="F158" s="61" t="str">
        <f>INDEX(Teamlists!A:D,MATCH($F$152,Teamlists!B:B,0)+6,4)</f>
        <v>Maddie Lohrey</v>
      </c>
      <c r="G158" s="62"/>
      <c r="H158" s="63"/>
      <c r="I158" s="61"/>
      <c r="J158" s="61"/>
    </row>
    <row r="159" spans="1:13" ht="12" customHeight="1" x14ac:dyDescent="0.25">
      <c r="A159" s="129"/>
      <c r="B159" s="131"/>
      <c r="C159" s="52"/>
      <c r="D159" s="70"/>
      <c r="E159" s="60"/>
      <c r="F159" s="61" t="str">
        <f>INDEX(Teamlists!A:D,MATCH($F$152,Teamlists!B:B,0)+7,4)</f>
        <v>Max Chung</v>
      </c>
      <c r="G159" s="62"/>
      <c r="H159" s="63"/>
      <c r="I159" s="61"/>
      <c r="J159" s="61"/>
    </row>
    <row r="160" spans="1:13" ht="12" customHeight="1" x14ac:dyDescent="0.25">
      <c r="A160" s="129"/>
      <c r="B160" s="131"/>
      <c r="C160" s="52"/>
      <c r="D160" s="70"/>
      <c r="E160" s="60"/>
      <c r="F160" s="61" t="str">
        <f>INDEX(Teamlists!A:D,MATCH($F$152,Teamlists!B:B,0)+8,4)</f>
        <v>Katie Hamilton</v>
      </c>
      <c r="G160" s="62"/>
      <c r="H160" s="63"/>
      <c r="I160" s="61"/>
      <c r="J160" s="61"/>
    </row>
    <row r="161" spans="1:10" ht="12" customHeight="1" x14ac:dyDescent="0.25">
      <c r="A161" s="129"/>
      <c r="B161" s="131"/>
      <c r="C161" s="52"/>
      <c r="D161" s="70"/>
      <c r="E161" s="60"/>
      <c r="F161" s="61" t="str">
        <f>INDEX(Teamlists!A:D,MATCH($F$152,Teamlists!B:B,0)+9,4)</f>
        <v>Jerry Eaton</v>
      </c>
      <c r="G161" s="62"/>
      <c r="H161" s="63"/>
      <c r="I161" s="61"/>
      <c r="J161" s="61"/>
    </row>
    <row r="162" spans="1:10" ht="12" customHeight="1" x14ac:dyDescent="0.25">
      <c r="A162" s="129"/>
      <c r="B162" s="131"/>
      <c r="C162" s="52"/>
      <c r="D162" s="70"/>
      <c r="E162" s="60"/>
      <c r="F162" s="61" t="str">
        <f>INDEX(Teamlists!A:D,MATCH($F$152,Teamlists!B:B,0)+10,4)</f>
        <v>Oliver Wareing</v>
      </c>
      <c r="G162" s="62"/>
      <c r="H162" s="63"/>
      <c r="I162" s="61"/>
      <c r="J162" s="61"/>
    </row>
    <row r="163" spans="1:10" ht="12" customHeight="1" x14ac:dyDescent="0.25">
      <c r="A163" s="129"/>
      <c r="B163" s="131"/>
      <c r="C163" s="52"/>
      <c r="D163" s="70"/>
      <c r="E163" s="60"/>
      <c r="F163" s="61">
        <f>INDEX(Teamlists!A:D,MATCH($F$152,Teamlists!B:B,0)+11,4)</f>
        <v>0</v>
      </c>
      <c r="G163" s="62"/>
      <c r="H163" s="63"/>
      <c r="I163" s="61"/>
      <c r="J163" s="61"/>
    </row>
    <row r="164" spans="1:10" ht="12" customHeight="1" thickBot="1" x14ac:dyDescent="0.3">
      <c r="A164" s="143"/>
      <c r="B164" s="144"/>
      <c r="C164" s="52"/>
      <c r="D164" s="70"/>
      <c r="E164" s="60"/>
      <c r="F164" s="61">
        <f>INDEX(Teamlists!A:D,MATCH($F$152,Teamlists!B:B,0)+12,4)</f>
        <v>0</v>
      </c>
      <c r="G164" s="62"/>
      <c r="H164" s="63"/>
      <c r="I164" s="61"/>
      <c r="J164" s="61"/>
    </row>
    <row r="165" spans="1:10" ht="12" customHeight="1" x14ac:dyDescent="0.25">
      <c r="A165" s="52"/>
      <c r="B165" s="66"/>
      <c r="C165" s="52"/>
      <c r="D165" s="70"/>
      <c r="E165" s="60"/>
      <c r="F165" s="61">
        <f>INDEX(Teamlists!A:D,MATCH($F$152,Teamlists!B:B,0)+13,4)</f>
        <v>0</v>
      </c>
      <c r="G165" s="62"/>
      <c r="H165" s="63"/>
      <c r="I165" s="61"/>
      <c r="J165" s="61"/>
    </row>
    <row r="166" spans="1:10" ht="12" customHeight="1" x14ac:dyDescent="0.25">
      <c r="A166" s="52"/>
      <c r="B166" s="66"/>
      <c r="C166" s="52"/>
      <c r="D166" s="70"/>
      <c r="E166" s="60"/>
      <c r="F166" s="61">
        <f>INDEX(Teamlists!A:D,MATCH($F$152,Teamlists!B:B,0)+14,4)</f>
        <v>0</v>
      </c>
      <c r="G166" s="62"/>
      <c r="H166" s="63"/>
      <c r="I166" s="61"/>
      <c r="J166" s="61"/>
    </row>
    <row r="167" spans="1:10" ht="12" customHeight="1" x14ac:dyDescent="0.25">
      <c r="B167" s="66"/>
      <c r="C167" s="52"/>
      <c r="D167" s="66"/>
      <c r="E167" s="67" t="s">
        <v>87</v>
      </c>
      <c r="F167" s="67" t="s">
        <v>162</v>
      </c>
      <c r="G167" s="68">
        <f>SUM(G153:G166)</f>
        <v>0</v>
      </c>
      <c r="H167" s="52"/>
      <c r="I167" s="52"/>
      <c r="J167" s="52"/>
    </row>
    <row r="168" spans="1:10" ht="14.1" customHeight="1" x14ac:dyDescent="0.3">
      <c r="A168" s="74" t="s">
        <v>165</v>
      </c>
      <c r="B168" s="66"/>
      <c r="C168" s="52"/>
      <c r="D168" s="66"/>
      <c r="E168" s="67"/>
      <c r="F168" s="67"/>
      <c r="G168" s="66"/>
      <c r="H168" s="52"/>
      <c r="I168" s="52"/>
      <c r="J168" s="52"/>
    </row>
    <row r="169" spans="1:10" s="80" customFormat="1" ht="15.75" customHeight="1" x14ac:dyDescent="0.25">
      <c r="A169" s="75" t="s">
        <v>166</v>
      </c>
      <c r="B169" s="76"/>
      <c r="C169" s="77"/>
      <c r="D169" s="78"/>
      <c r="E169" s="79"/>
      <c r="F169" s="79"/>
      <c r="G169" s="78"/>
      <c r="H169" s="77"/>
      <c r="I169" s="77"/>
      <c r="J169" s="77"/>
    </row>
    <row r="170" spans="1:10" s="80" customFormat="1" ht="6" customHeight="1" x14ac:dyDescent="0.25">
      <c r="A170" s="81"/>
      <c r="B170" s="76"/>
      <c r="C170" s="77"/>
      <c r="D170" s="78"/>
      <c r="E170" s="79"/>
      <c r="F170" s="79"/>
      <c r="G170" s="78"/>
      <c r="H170" s="77"/>
      <c r="I170" s="77"/>
      <c r="J170" s="77"/>
    </row>
    <row r="171" spans="1:10" s="80" customFormat="1" ht="13.5" customHeight="1" x14ac:dyDescent="0.25">
      <c r="A171" s="82" t="s">
        <v>167</v>
      </c>
      <c r="B171" s="76"/>
      <c r="C171" s="77"/>
      <c r="D171" s="78"/>
      <c r="E171" s="79"/>
      <c r="F171" s="79"/>
      <c r="G171" s="78"/>
      <c r="H171" s="77"/>
      <c r="I171" s="77"/>
      <c r="J171" s="77"/>
    </row>
    <row r="172" spans="1:10" s="80" customFormat="1" ht="12.75" customHeight="1" x14ac:dyDescent="0.25">
      <c r="A172" s="81" t="s">
        <v>168</v>
      </c>
      <c r="B172" s="76"/>
      <c r="C172" s="77"/>
      <c r="D172" s="78"/>
      <c r="E172" s="79"/>
      <c r="F172" s="79"/>
      <c r="G172" s="78"/>
      <c r="H172" s="77"/>
      <c r="I172" s="77"/>
      <c r="J172" s="77"/>
    </row>
    <row r="173" spans="1:10" s="80" customFormat="1" ht="12.75" customHeight="1" x14ac:dyDescent="0.25">
      <c r="A173" s="81" t="s">
        <v>169</v>
      </c>
      <c r="B173" s="76"/>
      <c r="C173" s="77"/>
      <c r="D173" s="78"/>
      <c r="E173" s="79"/>
      <c r="F173" s="79"/>
      <c r="G173" s="78"/>
      <c r="H173" s="77"/>
      <c r="I173" s="77"/>
      <c r="J173" s="77"/>
    </row>
    <row r="174" spans="1:10" s="80" customFormat="1" ht="12.75" customHeight="1" x14ac:dyDescent="0.25">
      <c r="A174" s="81" t="s">
        <v>170</v>
      </c>
      <c r="B174" s="76"/>
      <c r="C174" s="77"/>
      <c r="D174" s="78"/>
      <c r="E174" s="79"/>
      <c r="F174" s="79"/>
      <c r="G174" s="78"/>
      <c r="H174" s="77"/>
      <c r="I174" s="77"/>
      <c r="J174" s="77"/>
    </row>
    <row r="175" spans="1:10" s="80" customFormat="1" ht="12.75" customHeight="1" x14ac:dyDescent="0.25">
      <c r="A175" s="83" t="s">
        <v>171</v>
      </c>
      <c r="B175" s="76"/>
      <c r="C175" s="77"/>
      <c r="D175" s="78"/>
      <c r="E175" s="79"/>
      <c r="F175" s="79"/>
      <c r="G175" s="78"/>
      <c r="H175" s="77"/>
      <c r="I175" s="77"/>
      <c r="J175" s="77"/>
    </row>
    <row r="176" spans="1:10" s="80" customFormat="1" ht="6" customHeight="1" x14ac:dyDescent="0.25">
      <c r="A176" s="81"/>
      <c r="B176" s="76"/>
      <c r="C176" s="77"/>
      <c r="D176" s="78"/>
      <c r="E176" s="79"/>
      <c r="F176" s="79"/>
      <c r="G176" s="78"/>
      <c r="H176" s="77"/>
      <c r="I176" s="77"/>
      <c r="J176" s="77"/>
    </row>
    <row r="177" spans="1:10" s="80" customFormat="1" ht="12.75" customHeight="1" x14ac:dyDescent="0.25">
      <c r="A177" s="81" t="s">
        <v>172</v>
      </c>
      <c r="B177" s="76"/>
      <c r="C177" s="77"/>
      <c r="D177" s="78"/>
      <c r="E177" s="79"/>
      <c r="F177" s="79"/>
      <c r="G177" s="78"/>
      <c r="H177" s="77"/>
      <c r="I177" s="77"/>
      <c r="J177" s="77"/>
    </row>
    <row r="178" spans="1:10" s="80" customFormat="1" ht="12.75" customHeight="1" x14ac:dyDescent="0.25">
      <c r="A178" s="81" t="s">
        <v>173</v>
      </c>
      <c r="B178" s="76"/>
      <c r="C178" s="77"/>
      <c r="D178" s="78"/>
      <c r="E178" s="79"/>
      <c r="F178" s="79"/>
      <c r="G178" s="78"/>
      <c r="H178" s="77"/>
      <c r="I178" s="77"/>
      <c r="J178" s="77"/>
    </row>
    <row r="179" spans="1:10" s="80" customFormat="1" ht="6" customHeight="1" x14ac:dyDescent="0.25">
      <c r="A179" s="81"/>
      <c r="B179" s="76"/>
      <c r="C179" s="77"/>
      <c r="D179" s="78"/>
      <c r="E179" s="79"/>
      <c r="F179" s="79"/>
      <c r="G179" s="78"/>
      <c r="H179" s="77"/>
      <c r="I179" s="77"/>
      <c r="J179" s="77"/>
    </row>
    <row r="180" spans="1:10" s="80" customFormat="1" ht="12.75" customHeight="1" x14ac:dyDescent="0.25">
      <c r="A180" s="81" t="s">
        <v>174</v>
      </c>
      <c r="B180" s="76"/>
      <c r="C180" s="77"/>
      <c r="D180" s="78"/>
      <c r="E180" s="79"/>
      <c r="F180" s="79"/>
      <c r="G180" s="78"/>
      <c r="H180" s="77"/>
      <c r="I180" s="77"/>
      <c r="J180" s="77"/>
    </row>
    <row r="181" spans="1:10" s="80" customFormat="1" ht="6.75" customHeight="1" x14ac:dyDescent="0.25">
      <c r="A181" s="81"/>
      <c r="B181" s="76"/>
      <c r="C181" s="77"/>
      <c r="D181" s="78"/>
      <c r="E181" s="79"/>
      <c r="F181" s="79"/>
      <c r="G181" s="78"/>
      <c r="H181" s="77"/>
      <c r="I181" s="77"/>
      <c r="J181" s="77"/>
    </row>
    <row r="182" spans="1:10" s="80" customFormat="1" ht="12.75" customHeight="1" x14ac:dyDescent="0.25">
      <c r="A182" s="81" t="s">
        <v>175</v>
      </c>
      <c r="B182" s="76"/>
      <c r="C182" s="77"/>
      <c r="D182" s="78"/>
      <c r="E182" s="79"/>
      <c r="F182" s="79"/>
      <c r="G182" s="78"/>
      <c r="H182" s="77"/>
      <c r="I182" s="77"/>
      <c r="J182" s="77"/>
    </row>
    <row r="183" spans="1:10" s="80" customFormat="1" ht="12.75" customHeight="1" x14ac:dyDescent="0.25">
      <c r="A183" s="81" t="s">
        <v>176</v>
      </c>
      <c r="B183" s="76"/>
      <c r="C183" s="77"/>
      <c r="D183" s="78"/>
      <c r="E183" s="79"/>
      <c r="F183" s="79"/>
      <c r="G183" s="78"/>
      <c r="H183" s="77"/>
      <c r="I183" s="77"/>
      <c r="J183" s="77"/>
    </row>
    <row r="184" spans="1:10" s="80" customFormat="1" ht="6" customHeight="1" x14ac:dyDescent="0.25">
      <c r="A184" s="81"/>
      <c r="B184" s="76"/>
      <c r="C184" s="77"/>
      <c r="D184" s="78"/>
      <c r="E184" s="79"/>
      <c r="F184" s="79"/>
      <c r="G184" s="78"/>
      <c r="H184" s="77"/>
      <c r="I184" s="77"/>
      <c r="J184" s="77"/>
    </row>
    <row r="185" spans="1:10" s="80" customFormat="1" ht="12" customHeight="1" x14ac:dyDescent="0.25">
      <c r="A185" s="81" t="s">
        <v>177</v>
      </c>
      <c r="B185" s="76"/>
      <c r="C185" s="77"/>
      <c r="D185" s="78"/>
      <c r="E185" s="79"/>
      <c r="F185" s="79"/>
      <c r="G185" s="78"/>
      <c r="H185" s="77"/>
      <c r="I185" s="77"/>
      <c r="J185" s="77"/>
    </row>
    <row r="186" spans="1:10" s="80" customFormat="1" ht="12" customHeight="1" x14ac:dyDescent="0.25">
      <c r="A186" s="81" t="s">
        <v>178</v>
      </c>
      <c r="B186" s="76"/>
      <c r="C186" s="77"/>
      <c r="D186" s="78"/>
      <c r="E186" s="79"/>
      <c r="F186" s="79"/>
      <c r="G186" s="78"/>
      <c r="H186" s="77"/>
      <c r="I186" s="77"/>
      <c r="J186" s="77"/>
    </row>
    <row r="187" spans="1:10" s="80" customFormat="1" ht="12" customHeight="1" x14ac:dyDescent="0.25">
      <c r="A187" s="81" t="s">
        <v>179</v>
      </c>
      <c r="B187" s="76"/>
      <c r="C187" s="77"/>
      <c r="D187" s="78"/>
      <c r="E187" s="79"/>
      <c r="F187" s="79"/>
      <c r="G187" s="78"/>
      <c r="H187" s="77"/>
      <c r="I187" s="77"/>
      <c r="J187" s="77"/>
    </row>
    <row r="188" spans="1:10" s="80" customFormat="1" ht="6" customHeight="1" x14ac:dyDescent="0.25">
      <c r="A188" s="81"/>
      <c r="B188" s="76"/>
      <c r="C188" s="77"/>
      <c r="D188" s="78"/>
      <c r="E188" s="79"/>
      <c r="F188" s="79"/>
      <c r="G188" s="78"/>
      <c r="H188" s="77"/>
      <c r="I188" s="77"/>
      <c r="J188" s="77"/>
    </row>
    <row r="189" spans="1:10" s="80" customFormat="1" ht="12" customHeight="1" x14ac:dyDescent="0.25">
      <c r="A189" s="82" t="s">
        <v>180</v>
      </c>
      <c r="B189" s="76"/>
      <c r="C189" s="77"/>
      <c r="D189" s="78"/>
      <c r="E189" s="79"/>
      <c r="F189" s="79"/>
      <c r="G189" s="78"/>
      <c r="H189" s="77"/>
      <c r="I189" s="77"/>
      <c r="J189" s="77"/>
    </row>
    <row r="190" spans="1:10" s="80" customFormat="1" ht="12" customHeight="1" x14ac:dyDescent="0.25">
      <c r="A190" s="81" t="s">
        <v>181</v>
      </c>
      <c r="B190" s="76"/>
      <c r="C190" s="77"/>
      <c r="D190" s="78"/>
      <c r="E190" s="79"/>
      <c r="F190" s="79"/>
      <c r="G190" s="78"/>
      <c r="H190" s="77"/>
      <c r="I190" s="77"/>
      <c r="J190" s="77"/>
    </row>
    <row r="191" spans="1:10" s="80" customFormat="1" ht="6" customHeight="1" x14ac:dyDescent="0.25">
      <c r="A191" s="81"/>
      <c r="B191" s="76"/>
      <c r="C191" s="77"/>
      <c r="D191" s="78"/>
      <c r="E191" s="79"/>
      <c r="F191" s="79"/>
      <c r="G191" s="78"/>
      <c r="H191" s="77"/>
      <c r="I191" s="77"/>
      <c r="J191" s="77"/>
    </row>
    <row r="192" spans="1:10" s="80" customFormat="1" ht="12" customHeight="1" x14ac:dyDescent="0.25">
      <c r="A192" s="81" t="s">
        <v>182</v>
      </c>
      <c r="B192" s="76"/>
      <c r="C192" s="77"/>
      <c r="D192" s="78"/>
      <c r="E192" s="79"/>
      <c r="F192" s="79"/>
      <c r="G192" s="78"/>
      <c r="H192" s="77"/>
      <c r="I192" s="77"/>
      <c r="J192" s="77"/>
    </row>
    <row r="193" spans="1:29" s="80" customFormat="1" ht="5.25" customHeight="1" x14ac:dyDescent="0.25">
      <c r="A193" s="81"/>
      <c r="B193" s="76"/>
      <c r="C193" s="77"/>
      <c r="D193" s="78"/>
      <c r="E193" s="79"/>
      <c r="F193" s="79"/>
      <c r="G193" s="78"/>
      <c r="H193" s="77"/>
      <c r="I193" s="77"/>
      <c r="J193" s="77"/>
    </row>
    <row r="194" spans="1:29" s="80" customFormat="1" ht="5.25" customHeight="1" x14ac:dyDescent="0.25">
      <c r="A194" s="81"/>
      <c r="B194" s="76"/>
      <c r="C194" s="77"/>
      <c r="D194" s="78"/>
      <c r="E194" s="79"/>
      <c r="F194" s="79"/>
      <c r="G194" s="78"/>
      <c r="H194" s="77"/>
      <c r="I194" s="77"/>
      <c r="J194" s="77"/>
    </row>
    <row r="195" spans="1:29" s="86" customFormat="1" ht="16.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s="86" customFormat="1" ht="16.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s="86" customFormat="1" ht="16.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s="85" customFormat="1" ht="10.5" customHeight="1" x14ac:dyDescent="0.25">
      <c r="A198" s="81"/>
      <c r="B198" s="84"/>
      <c r="C198" s="84"/>
      <c r="D198" s="84"/>
      <c r="E198" s="84"/>
      <c r="F198" s="84"/>
      <c r="G198" s="84"/>
      <c r="H198" s="84"/>
      <c r="I198" s="84"/>
      <c r="J198" s="84"/>
    </row>
    <row r="199" spans="1:29" s="86" customFormat="1" ht="16.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s="86" customFormat="1" ht="16.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s="86" customFormat="1" ht="16.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" customHeight="1" thickBot="1" x14ac:dyDescent="0.35">
      <c r="A202" s="524" t="s">
        <v>147</v>
      </c>
      <c r="B202" s="525"/>
      <c r="C202" s="52"/>
      <c r="D202" s="53"/>
      <c r="E202" s="54" t="s">
        <v>148</v>
      </c>
      <c r="F202" s="55" t="str">
        <f>Roster!C14</f>
        <v>Turbo Taddies</v>
      </c>
      <c r="G202" s="56" t="s">
        <v>149</v>
      </c>
      <c r="H202" s="56" t="s">
        <v>150</v>
      </c>
      <c r="I202" s="56" t="s">
        <v>151</v>
      </c>
      <c r="J202" s="56" t="s">
        <v>152</v>
      </c>
      <c r="M202" s="58"/>
    </row>
    <row r="203" spans="1:29" ht="12" customHeight="1" x14ac:dyDescent="0.3">
      <c r="A203" s="516" t="s">
        <v>153</v>
      </c>
      <c r="B203" s="517"/>
      <c r="C203" s="52"/>
      <c r="D203" s="59"/>
      <c r="E203" s="60"/>
      <c r="F203" s="61" t="str">
        <f>INDEX(Teamlists!A:D,MATCH($F$202,Teamlists!B:B,0)+1,4)</f>
        <v>Nick Yong ©</v>
      </c>
      <c r="G203" s="62"/>
      <c r="H203" s="63"/>
      <c r="I203" s="61"/>
      <c r="J203" s="61"/>
    </row>
    <row r="204" spans="1:29" ht="12" customHeight="1" x14ac:dyDescent="0.3">
      <c r="A204" s="518" t="str">
        <f>$A$3</f>
        <v>Pennant 2 2015 Week 1</v>
      </c>
      <c r="B204" s="519"/>
      <c r="C204" s="52"/>
      <c r="D204" s="59"/>
      <c r="E204" s="60"/>
      <c r="F204" s="61" t="str">
        <f>INDEX(Teamlists!A:D,MATCH($F$202,Teamlists!B:B,0)+2,4)</f>
        <v>Aidan Young</v>
      </c>
      <c r="G204" s="62"/>
      <c r="H204" s="63"/>
      <c r="I204" s="61"/>
      <c r="J204" s="61"/>
    </row>
    <row r="205" spans="1:29" ht="12" customHeight="1" thickBot="1" x14ac:dyDescent="0.35">
      <c r="A205" s="520">
        <f>Roster!C3</f>
        <v>42200</v>
      </c>
      <c r="B205" s="521"/>
      <c r="C205" s="52"/>
      <c r="D205" s="59"/>
      <c r="E205" s="60"/>
      <c r="F205" s="61" t="str">
        <f>INDEX(Teamlists!A:D,MATCH($F$202,Teamlists!B:B,0)+3,4)</f>
        <v>Cameron Lewis</v>
      </c>
      <c r="G205" s="62"/>
      <c r="H205" s="63"/>
      <c r="I205" s="61"/>
      <c r="J205" s="61"/>
    </row>
    <row r="206" spans="1:29" ht="12" customHeight="1" thickBot="1" x14ac:dyDescent="0.3">
      <c r="A206" s="189"/>
      <c r="B206" s="190"/>
      <c r="C206" s="52"/>
      <c r="D206" s="59"/>
      <c r="E206" s="60"/>
      <c r="F206" s="61" t="str">
        <f>INDEX(Teamlists!A:D,MATCH($F$202,Teamlists!B:B,0)+4,4)</f>
        <v>Olivia Johnson</v>
      </c>
      <c r="G206" s="62"/>
      <c r="H206" s="63"/>
      <c r="I206" s="61"/>
      <c r="J206" s="61"/>
    </row>
    <row r="207" spans="1:29" ht="12" customHeight="1" x14ac:dyDescent="0.25">
      <c r="A207" s="186" t="s">
        <v>154</v>
      </c>
      <c r="B207" s="187" t="str">
        <f>Roster!C13</f>
        <v>A Grade</v>
      </c>
      <c r="C207" s="52"/>
      <c r="D207" s="59"/>
      <c r="E207" s="60"/>
      <c r="F207" s="61" t="str">
        <f>INDEX(Teamlists!A:D,MATCH($F$202,Teamlists!B:B,0)+5,4)</f>
        <v>Jason Whelan</v>
      </c>
      <c r="G207" s="62"/>
      <c r="H207" s="63"/>
      <c r="I207" s="61"/>
      <c r="J207" s="61"/>
    </row>
    <row r="208" spans="1:29" ht="12" customHeight="1" x14ac:dyDescent="0.25">
      <c r="A208" s="126" t="s">
        <v>155</v>
      </c>
      <c r="B208" s="127" t="str">
        <f>Roster!C4</f>
        <v>Court 1</v>
      </c>
      <c r="C208" s="52"/>
      <c r="D208" s="59"/>
      <c r="E208" s="60"/>
      <c r="F208" s="61" t="str">
        <f>INDEX(Teamlists!A:D,MATCH($F$202,Teamlists!B:B,0)+6,4)</f>
        <v>Job Carr-Turbitt</v>
      </c>
      <c r="G208" s="62"/>
      <c r="H208" s="63"/>
      <c r="I208" s="61"/>
      <c r="J208" s="61"/>
    </row>
    <row r="209" spans="1:13" ht="12" customHeight="1" x14ac:dyDescent="0.25">
      <c r="A209" s="126" t="s">
        <v>156</v>
      </c>
      <c r="B209" s="128" t="str">
        <f>Roster!B13</f>
        <v>7:53pm</v>
      </c>
      <c r="C209" s="52"/>
      <c r="D209" s="59"/>
      <c r="E209" s="60"/>
      <c r="F209" s="61" t="str">
        <f>INDEX(Teamlists!A:D,MATCH($F$202,Teamlists!B:B,0)+7,4)</f>
        <v>Ben Coombe</v>
      </c>
      <c r="G209" s="62"/>
      <c r="H209" s="63"/>
      <c r="I209" s="61"/>
      <c r="J209" s="61"/>
    </row>
    <row r="210" spans="1:13" ht="12" customHeight="1" x14ac:dyDescent="0.25">
      <c r="A210" s="126"/>
      <c r="B210" s="128"/>
      <c r="C210" s="52"/>
      <c r="D210" s="59"/>
      <c r="E210" s="60"/>
      <c r="F210" s="61" t="str">
        <f>INDEX(Teamlists!A:D,MATCH($F$202,Teamlists!B:B,0)+8,4)</f>
        <v>Nathan Whelan</v>
      </c>
      <c r="G210" s="62"/>
      <c r="H210" s="63"/>
      <c r="I210" s="61"/>
      <c r="J210" s="61"/>
    </row>
    <row r="211" spans="1:13" ht="12" customHeight="1" x14ac:dyDescent="0.25">
      <c r="A211" s="126"/>
      <c r="B211" s="128"/>
      <c r="C211" s="52"/>
      <c r="D211" s="59"/>
      <c r="E211" s="60"/>
      <c r="F211" s="61" t="str">
        <f>INDEX(Teamlists!A:D,MATCH($F$202,Teamlists!B:B,0)+9,4)</f>
        <v>Matt Iiles ®</v>
      </c>
      <c r="G211" s="62"/>
      <c r="H211" s="63"/>
      <c r="I211" s="61"/>
      <c r="J211" s="61"/>
    </row>
    <row r="212" spans="1:13" ht="12" customHeight="1" x14ac:dyDescent="0.25">
      <c r="A212" s="129" t="s">
        <v>157</v>
      </c>
      <c r="B212" s="130" t="str">
        <f>Roster!C16</f>
        <v>Red dogs</v>
      </c>
      <c r="C212" s="52"/>
      <c r="D212" s="59"/>
      <c r="E212" s="60"/>
      <c r="F212" s="61">
        <f>INDEX(Teamlists!A:D,MATCH($F$202,Teamlists!B:B,0)+10,4)</f>
        <v>0</v>
      </c>
      <c r="G212" s="62"/>
      <c r="H212" s="63"/>
      <c r="I212" s="61"/>
      <c r="J212" s="61"/>
    </row>
    <row r="213" spans="1:13" ht="12" customHeight="1" x14ac:dyDescent="0.25">
      <c r="A213" s="129" t="s">
        <v>158</v>
      </c>
      <c r="B213" s="131"/>
      <c r="C213" s="52"/>
      <c r="D213" s="59"/>
      <c r="E213" s="60"/>
      <c r="F213" s="61">
        <f>INDEX(Teamlists!A:D,MATCH($F$202,Teamlists!B:B,0)+11,4)</f>
        <v>0</v>
      </c>
      <c r="G213" s="62"/>
      <c r="H213" s="63"/>
      <c r="I213" s="61"/>
      <c r="J213" s="61"/>
    </row>
    <row r="214" spans="1:13" ht="12" customHeight="1" x14ac:dyDescent="0.25">
      <c r="A214" s="129"/>
      <c r="B214" s="131"/>
      <c r="C214" s="52"/>
      <c r="D214" s="59"/>
      <c r="E214" s="60"/>
      <c r="F214" s="61" t="str">
        <f>INDEX(Teamlists!A:D,MATCH($F$202,Teamlists!B:B,0)+12,4)</f>
        <v xml:space="preserve"> </v>
      </c>
      <c r="G214" s="62"/>
      <c r="H214" s="63"/>
      <c r="I214" s="61"/>
      <c r="J214" s="61"/>
    </row>
    <row r="215" spans="1:13" ht="12" customHeight="1" x14ac:dyDescent="0.25">
      <c r="A215" s="132" t="s">
        <v>159</v>
      </c>
      <c r="B215" s="131"/>
      <c r="C215" s="52"/>
      <c r="D215" s="59"/>
      <c r="E215" s="60"/>
      <c r="F215" s="61" t="str">
        <f>INDEX(Teamlists!A:D,MATCH($F$202,Teamlists!B:B,0)+13,4)</f>
        <v xml:space="preserve"> </v>
      </c>
      <c r="G215" s="62"/>
      <c r="H215" s="63"/>
      <c r="I215" s="61"/>
      <c r="J215" s="61"/>
    </row>
    <row r="216" spans="1:13" ht="12" customHeight="1" x14ac:dyDescent="0.25">
      <c r="A216" s="129" t="s">
        <v>160</v>
      </c>
      <c r="B216" s="131"/>
      <c r="C216" s="52"/>
      <c r="D216" s="59"/>
      <c r="E216" s="60"/>
      <c r="F216" s="61" t="str">
        <f>INDEX(Teamlists!A:D,MATCH($F$202,Teamlists!B:B,0)+14,4)</f>
        <v xml:space="preserve"> </v>
      </c>
      <c r="G216" s="62"/>
      <c r="H216" s="63"/>
      <c r="I216" s="61"/>
      <c r="J216" s="61"/>
    </row>
    <row r="217" spans="1:13" ht="12" customHeight="1" x14ac:dyDescent="0.25">
      <c r="A217" s="129" t="s">
        <v>161</v>
      </c>
      <c r="B217" s="127"/>
      <c r="C217" s="52"/>
      <c r="D217" s="66"/>
      <c r="E217" s="67" t="s">
        <v>87</v>
      </c>
      <c r="F217" s="67" t="s">
        <v>162</v>
      </c>
      <c r="G217" s="68">
        <f>SUM(G203:G216)</f>
        <v>0</v>
      </c>
      <c r="H217" s="52"/>
      <c r="I217" s="52"/>
      <c r="J217" s="52"/>
    </row>
    <row r="218" spans="1:13" ht="6" customHeight="1" x14ac:dyDescent="0.25">
      <c r="A218" s="129"/>
      <c r="B218" s="131"/>
      <c r="C218" s="52"/>
    </row>
    <row r="219" spans="1:13" ht="15" customHeight="1" thickBot="1" x14ac:dyDescent="0.3">
      <c r="A219" s="129"/>
      <c r="B219" s="127"/>
      <c r="C219" s="52"/>
      <c r="D219" s="53"/>
      <c r="E219" s="54" t="s">
        <v>163</v>
      </c>
      <c r="F219" s="55" t="str">
        <f>Roster!C15</f>
        <v>Aquaholics</v>
      </c>
      <c r="G219" s="56" t="s">
        <v>149</v>
      </c>
      <c r="H219" s="56" t="s">
        <v>150</v>
      </c>
      <c r="I219" s="56" t="s">
        <v>151</v>
      </c>
      <c r="J219" s="56" t="s">
        <v>152</v>
      </c>
    </row>
    <row r="220" spans="1:13" ht="12" customHeight="1" x14ac:dyDescent="0.25">
      <c r="A220" s="129"/>
      <c r="B220" s="131"/>
      <c r="C220" s="52"/>
      <c r="D220" s="70"/>
      <c r="E220" s="71"/>
      <c r="F220" s="61" t="str">
        <f>INDEX(Teamlists!A:D,MATCH($F$219,Teamlists!B:B,0)+1,4)</f>
        <v>Steve Kilpatrick ©</v>
      </c>
      <c r="G220" s="62"/>
      <c r="H220" s="63"/>
      <c r="I220" s="61"/>
      <c r="J220" s="61"/>
    </row>
    <row r="221" spans="1:13" ht="12" customHeight="1" x14ac:dyDescent="0.25">
      <c r="A221" s="129" t="s">
        <v>164</v>
      </c>
      <c r="B221" s="131"/>
      <c r="C221" s="52"/>
      <c r="D221" s="70"/>
      <c r="E221" s="72"/>
      <c r="F221" s="61" t="str">
        <f>INDEX(Teamlists!A:D,MATCH($F$219,Teamlists!B:B,0)+2,4)</f>
        <v>Olivia Sanderson</v>
      </c>
      <c r="G221" s="62"/>
      <c r="H221" s="63"/>
      <c r="I221" s="61"/>
      <c r="J221" s="61"/>
    </row>
    <row r="222" spans="1:13" ht="12" customHeight="1" x14ac:dyDescent="0.25">
      <c r="A222" s="522">
        <f>Roster!C19</f>
        <v>0</v>
      </c>
      <c r="B222" s="523"/>
      <c r="C222" s="52"/>
      <c r="D222" s="70"/>
      <c r="E222" s="72"/>
      <c r="F222" s="61" t="str">
        <f>INDEX(Teamlists!A:D,MATCH($F$219,Teamlists!B:B,0)+3,4)</f>
        <v>Brett Blandford</v>
      </c>
      <c r="G222" s="62"/>
      <c r="H222" s="63"/>
      <c r="I222" s="61"/>
      <c r="J222" s="61"/>
    </row>
    <row r="223" spans="1:13" ht="12" customHeight="1" x14ac:dyDescent="0.25">
      <c r="A223" s="522" t="str">
        <f>Roster!C20</f>
        <v>Harry vdW</v>
      </c>
      <c r="B223" s="523"/>
      <c r="C223" s="52"/>
      <c r="D223" s="70"/>
      <c r="E223" s="60"/>
      <c r="F223" s="61" t="str">
        <f>INDEX(Teamlists!A:D,MATCH($F$219,Teamlists!B:B,0)+4,4)</f>
        <v>Chris Schuecker</v>
      </c>
      <c r="G223" s="62"/>
      <c r="H223" s="63"/>
      <c r="I223" s="61"/>
      <c r="J223" s="61"/>
      <c r="M223" s="73"/>
    </row>
    <row r="224" spans="1:13" ht="12" customHeight="1" x14ac:dyDescent="0.25">
      <c r="A224" s="141"/>
      <c r="B224" s="142"/>
      <c r="C224" s="52"/>
      <c r="D224" s="70"/>
      <c r="E224" s="60"/>
      <c r="F224" s="61" t="str">
        <f>INDEX(Teamlists!A:D,MATCH($F$219,Teamlists!B:B,0)+5,4)</f>
        <v>Jeremy Sugden</v>
      </c>
      <c r="G224" s="62"/>
      <c r="H224" s="63"/>
      <c r="I224" s="61"/>
      <c r="J224" s="61"/>
    </row>
    <row r="225" spans="1:10" ht="12" customHeight="1" x14ac:dyDescent="0.25">
      <c r="A225" s="129"/>
      <c r="B225" s="131"/>
      <c r="C225" s="52"/>
      <c r="D225" s="70"/>
      <c r="E225" s="60"/>
      <c r="F225" s="61" t="str">
        <f>INDEX(Teamlists!A:D,MATCH($F$219,Teamlists!B:B,0)+6,4)</f>
        <v>Matt Baker</v>
      </c>
      <c r="G225" s="62"/>
      <c r="H225" s="63"/>
      <c r="I225" s="61"/>
      <c r="J225" s="61"/>
    </row>
    <row r="226" spans="1:10" ht="12" customHeight="1" x14ac:dyDescent="0.25">
      <c r="A226" s="129"/>
      <c r="B226" s="131"/>
      <c r="C226" s="52"/>
      <c r="D226" s="70"/>
      <c r="E226" s="60"/>
      <c r="F226" s="61" t="str">
        <f>INDEX(Teamlists!A:D,MATCH($F$219,Teamlists!B:B,0)+7,4)</f>
        <v>Nick Johnston</v>
      </c>
      <c r="G226" s="62"/>
      <c r="H226" s="63"/>
      <c r="I226" s="61"/>
      <c r="J226" s="61"/>
    </row>
    <row r="227" spans="1:10" ht="12" customHeight="1" x14ac:dyDescent="0.25">
      <c r="A227" s="129"/>
      <c r="B227" s="131"/>
      <c r="C227" s="52"/>
      <c r="D227" s="70"/>
      <c r="E227" s="60"/>
      <c r="F227" s="61" t="str">
        <f>INDEX(Teamlists!A:D,MATCH($F$219,Teamlists!B:B,0)+8,4)</f>
        <v>Robbie Kilpatrick</v>
      </c>
      <c r="G227" s="62"/>
      <c r="H227" s="63"/>
      <c r="I227" s="61"/>
      <c r="J227" s="61"/>
    </row>
    <row r="228" spans="1:10" ht="12" customHeight="1" x14ac:dyDescent="0.25">
      <c r="A228" s="129"/>
      <c r="B228" s="131"/>
      <c r="C228" s="52"/>
      <c r="D228" s="70"/>
      <c r="E228" s="60"/>
      <c r="F228" s="61" t="str">
        <f>INDEX(Teamlists!A:D,MATCH($F$219,Teamlists!B:B,0)+9,4)</f>
        <v>Scott Allen</v>
      </c>
      <c r="G228" s="62"/>
      <c r="H228" s="63"/>
      <c r="I228" s="61"/>
      <c r="J228" s="61"/>
    </row>
    <row r="229" spans="1:10" ht="12" customHeight="1" x14ac:dyDescent="0.25">
      <c r="A229" s="129"/>
      <c r="B229" s="131"/>
      <c r="C229" s="52"/>
      <c r="D229" s="70"/>
      <c r="E229" s="60"/>
      <c r="F229" s="61" t="str">
        <f>INDEX(Teamlists!A:D,MATCH($F$219,Teamlists!B:B,0)+10,4)</f>
        <v>Rowan Trebilco</v>
      </c>
      <c r="G229" s="62"/>
      <c r="H229" s="63"/>
      <c r="I229" s="61"/>
      <c r="J229" s="61"/>
    </row>
    <row r="230" spans="1:10" ht="12" customHeight="1" x14ac:dyDescent="0.25">
      <c r="A230" s="129"/>
      <c r="B230" s="131"/>
      <c r="C230" s="52"/>
      <c r="D230" s="70"/>
      <c r="E230" s="60"/>
      <c r="F230" s="61">
        <f>INDEX(Teamlists!A:D,MATCH($F$219,Teamlists!B:B,0)+11,4)</f>
        <v>0</v>
      </c>
      <c r="G230" s="62"/>
      <c r="H230" s="63"/>
      <c r="I230" s="61"/>
      <c r="J230" s="61"/>
    </row>
    <row r="231" spans="1:10" ht="12" customHeight="1" thickBot="1" x14ac:dyDescent="0.3">
      <c r="A231" s="143"/>
      <c r="B231" s="144"/>
      <c r="C231" s="52"/>
      <c r="D231" s="70"/>
      <c r="E231" s="60"/>
      <c r="F231" s="61" t="str">
        <f>INDEX(Teamlists!A:D,MATCH($F$219,Teamlists!B:B,0)+12,4)</f>
        <v xml:space="preserve"> </v>
      </c>
      <c r="G231" s="62"/>
      <c r="H231" s="63"/>
      <c r="I231" s="61"/>
      <c r="J231" s="61"/>
    </row>
    <row r="232" spans="1:10" ht="12" customHeight="1" x14ac:dyDescent="0.25">
      <c r="A232" s="52"/>
      <c r="B232" s="66"/>
      <c r="C232" s="52"/>
      <c r="D232" s="70"/>
      <c r="E232" s="60"/>
      <c r="F232" s="61" t="str">
        <f>INDEX(Teamlists!A:D,MATCH($F$219,Teamlists!B:B,0)+13,4)</f>
        <v xml:space="preserve"> </v>
      </c>
      <c r="G232" s="62"/>
      <c r="H232" s="63"/>
      <c r="I232" s="61"/>
      <c r="J232" s="61"/>
    </row>
    <row r="233" spans="1:10" ht="12" customHeight="1" x14ac:dyDescent="0.25">
      <c r="A233" s="52"/>
      <c r="B233" s="66"/>
      <c r="C233" s="52"/>
      <c r="D233" s="70"/>
      <c r="E233" s="60"/>
      <c r="F233" s="61" t="str">
        <f>INDEX(Teamlists!A:D,MATCH($F$219,Teamlists!B:B,0)+14,4)</f>
        <v xml:space="preserve"> </v>
      </c>
      <c r="G233" s="62"/>
      <c r="H233" s="63"/>
      <c r="I233" s="61"/>
      <c r="J233" s="61"/>
    </row>
    <row r="234" spans="1:10" ht="12" customHeight="1" x14ac:dyDescent="0.25">
      <c r="B234" s="66"/>
      <c r="C234" s="52"/>
      <c r="D234" s="66"/>
      <c r="E234" s="67" t="s">
        <v>87</v>
      </c>
      <c r="F234" s="67" t="s">
        <v>162</v>
      </c>
      <c r="G234" s="68">
        <f>SUM(G220:G233)</f>
        <v>0</v>
      </c>
      <c r="H234" s="52"/>
      <c r="I234" s="52"/>
      <c r="J234" s="52"/>
    </row>
    <row r="235" spans="1:10" ht="14.1" customHeight="1" x14ac:dyDescent="0.3">
      <c r="A235" s="74" t="s">
        <v>165</v>
      </c>
      <c r="B235" s="66"/>
      <c r="C235" s="52"/>
      <c r="D235" s="66"/>
      <c r="E235" s="67"/>
      <c r="F235" s="67"/>
      <c r="G235" s="66"/>
      <c r="H235" s="52"/>
      <c r="I235" s="52"/>
      <c r="J235" s="52"/>
    </row>
    <row r="236" spans="1:10" s="80" customFormat="1" ht="15.75" customHeight="1" x14ac:dyDescent="0.25">
      <c r="A236" s="75" t="s">
        <v>166</v>
      </c>
      <c r="B236" s="76"/>
      <c r="C236" s="77"/>
      <c r="D236" s="78"/>
      <c r="E236" s="79"/>
      <c r="F236" s="79"/>
      <c r="G236" s="78"/>
      <c r="H236" s="77"/>
      <c r="I236" s="77"/>
      <c r="J236" s="77"/>
    </row>
    <row r="237" spans="1:10" s="80" customFormat="1" ht="6" customHeight="1" x14ac:dyDescent="0.25">
      <c r="A237" s="81"/>
      <c r="B237" s="76"/>
      <c r="C237" s="77"/>
      <c r="D237" s="78"/>
      <c r="E237" s="79"/>
      <c r="F237" s="79"/>
      <c r="G237" s="78"/>
      <c r="H237" s="77"/>
      <c r="I237" s="77"/>
      <c r="J237" s="77"/>
    </row>
    <row r="238" spans="1:10" s="80" customFormat="1" ht="12.75" customHeight="1" x14ac:dyDescent="0.25">
      <c r="A238" s="82" t="s">
        <v>167</v>
      </c>
      <c r="B238" s="76"/>
      <c r="C238" s="77"/>
      <c r="D238" s="78"/>
      <c r="E238" s="79"/>
      <c r="F238" s="79"/>
      <c r="G238" s="78"/>
      <c r="H238" s="77"/>
      <c r="I238" s="77"/>
      <c r="J238" s="77"/>
    </row>
    <row r="239" spans="1:10" s="80" customFormat="1" ht="12.75" customHeight="1" x14ac:dyDescent="0.25">
      <c r="A239" s="81" t="s">
        <v>168</v>
      </c>
      <c r="B239" s="76"/>
      <c r="C239" s="77"/>
      <c r="D239" s="78"/>
      <c r="E239" s="79"/>
      <c r="F239" s="79"/>
      <c r="G239" s="78"/>
      <c r="H239" s="77"/>
      <c r="I239" s="77"/>
      <c r="J239" s="77"/>
    </row>
    <row r="240" spans="1:10" s="80" customFormat="1" ht="12.75" customHeight="1" x14ac:dyDescent="0.25">
      <c r="A240" s="81" t="s">
        <v>169</v>
      </c>
      <c r="B240" s="76"/>
      <c r="C240" s="77"/>
      <c r="D240" s="78"/>
      <c r="E240" s="79"/>
      <c r="F240" s="79"/>
      <c r="G240" s="78"/>
      <c r="H240" s="77"/>
      <c r="I240" s="77"/>
      <c r="J240" s="77"/>
    </row>
    <row r="241" spans="1:10" s="80" customFormat="1" ht="12.75" customHeight="1" x14ac:dyDescent="0.25">
      <c r="A241" s="81" t="s">
        <v>170</v>
      </c>
      <c r="B241" s="76"/>
      <c r="C241" s="77"/>
      <c r="D241" s="78"/>
      <c r="E241" s="79"/>
      <c r="F241" s="79"/>
      <c r="G241" s="78"/>
      <c r="H241" s="77"/>
      <c r="I241" s="77"/>
      <c r="J241" s="77"/>
    </row>
    <row r="242" spans="1:10" s="80" customFormat="1" ht="12.75" customHeight="1" x14ac:dyDescent="0.25">
      <c r="A242" s="83" t="s">
        <v>171</v>
      </c>
      <c r="B242" s="76"/>
      <c r="C242" s="77"/>
      <c r="D242" s="78"/>
      <c r="E242" s="79"/>
      <c r="F242" s="79"/>
      <c r="G242" s="78"/>
      <c r="H242" s="77"/>
      <c r="I242" s="77"/>
      <c r="J242" s="77"/>
    </row>
    <row r="243" spans="1:10" s="80" customFormat="1" ht="6" customHeight="1" x14ac:dyDescent="0.25">
      <c r="A243" s="81"/>
      <c r="B243" s="76"/>
      <c r="C243" s="77"/>
      <c r="D243" s="78"/>
      <c r="E243" s="79"/>
      <c r="F243" s="79"/>
      <c r="G243" s="78"/>
      <c r="H243" s="77"/>
      <c r="I243" s="77"/>
      <c r="J243" s="77"/>
    </row>
    <row r="244" spans="1:10" s="80" customFormat="1" ht="12.75" customHeight="1" x14ac:dyDescent="0.25">
      <c r="A244" s="81" t="s">
        <v>172</v>
      </c>
      <c r="B244" s="76"/>
      <c r="C244" s="77"/>
      <c r="D244" s="78"/>
      <c r="E244" s="79"/>
      <c r="F244" s="79"/>
      <c r="G244" s="78"/>
      <c r="H244" s="77"/>
      <c r="I244" s="77"/>
      <c r="J244" s="77"/>
    </row>
    <row r="245" spans="1:10" s="80" customFormat="1" ht="12.75" customHeight="1" x14ac:dyDescent="0.25">
      <c r="A245" s="81" t="s">
        <v>173</v>
      </c>
      <c r="B245" s="76"/>
      <c r="C245" s="77"/>
      <c r="D245" s="78"/>
      <c r="E245" s="79"/>
      <c r="F245" s="79"/>
      <c r="G245" s="78"/>
      <c r="H245" s="77"/>
      <c r="I245" s="77"/>
      <c r="J245" s="77"/>
    </row>
    <row r="246" spans="1:10" s="80" customFormat="1" ht="6" customHeight="1" x14ac:dyDescent="0.25">
      <c r="A246" s="81"/>
      <c r="B246" s="76"/>
      <c r="C246" s="77"/>
      <c r="D246" s="78"/>
      <c r="E246" s="79"/>
      <c r="F246" s="79"/>
      <c r="G246" s="78"/>
      <c r="H246" s="77"/>
      <c r="I246" s="77"/>
      <c r="J246" s="77"/>
    </row>
    <row r="247" spans="1:10" s="80" customFormat="1" ht="12" customHeight="1" x14ac:dyDescent="0.25">
      <c r="A247" s="81" t="s">
        <v>174</v>
      </c>
      <c r="B247" s="76"/>
      <c r="C247" s="77"/>
      <c r="D247" s="78"/>
      <c r="E247" s="79"/>
      <c r="F247" s="79"/>
      <c r="G247" s="78"/>
      <c r="H247" s="77"/>
      <c r="I247" s="77"/>
      <c r="J247" s="77"/>
    </row>
    <row r="248" spans="1:10" s="80" customFormat="1" ht="6" customHeight="1" x14ac:dyDescent="0.25">
      <c r="A248" s="81"/>
      <c r="B248" s="76"/>
      <c r="C248" s="77"/>
      <c r="D248" s="78"/>
      <c r="E248" s="79"/>
      <c r="F248" s="79"/>
      <c r="G248" s="78"/>
      <c r="H248" s="77"/>
      <c r="I248" s="77"/>
      <c r="J248" s="77"/>
    </row>
    <row r="249" spans="1:10" s="80" customFormat="1" ht="12" customHeight="1" x14ac:dyDescent="0.25">
      <c r="A249" s="81" t="s">
        <v>175</v>
      </c>
      <c r="B249" s="76"/>
      <c r="C249" s="77"/>
      <c r="D249" s="78"/>
      <c r="E249" s="79"/>
      <c r="F249" s="79"/>
      <c r="G249" s="78"/>
      <c r="H249" s="77"/>
      <c r="I249" s="77"/>
      <c r="J249" s="77"/>
    </row>
    <row r="250" spans="1:10" s="80" customFormat="1" ht="12" customHeight="1" x14ac:dyDescent="0.25">
      <c r="A250" s="81" t="s">
        <v>176</v>
      </c>
      <c r="B250" s="76"/>
      <c r="C250" s="77"/>
      <c r="D250" s="78"/>
      <c r="E250" s="79"/>
      <c r="F250" s="79"/>
      <c r="G250" s="78"/>
      <c r="H250" s="77"/>
      <c r="I250" s="77"/>
      <c r="J250" s="77"/>
    </row>
    <row r="251" spans="1:10" s="80" customFormat="1" ht="6" customHeight="1" x14ac:dyDescent="0.25">
      <c r="A251" s="81"/>
      <c r="B251" s="76"/>
      <c r="C251" s="77"/>
      <c r="D251" s="78"/>
      <c r="E251" s="79"/>
      <c r="F251" s="79"/>
      <c r="G251" s="78"/>
      <c r="H251" s="77"/>
      <c r="I251" s="77"/>
      <c r="J251" s="77"/>
    </row>
    <row r="252" spans="1:10" s="80" customFormat="1" ht="12.75" customHeight="1" x14ac:dyDescent="0.25">
      <c r="A252" s="81" t="s">
        <v>177</v>
      </c>
      <c r="B252" s="76"/>
      <c r="C252" s="77"/>
      <c r="D252" s="78"/>
      <c r="E252" s="79"/>
      <c r="F252" s="79"/>
      <c r="G252" s="78"/>
      <c r="H252" s="77"/>
      <c r="I252" s="77"/>
      <c r="J252" s="77"/>
    </row>
    <row r="253" spans="1:10" s="80" customFormat="1" ht="12.75" customHeight="1" x14ac:dyDescent="0.25">
      <c r="A253" s="81" t="s">
        <v>178</v>
      </c>
      <c r="B253" s="76"/>
      <c r="C253" s="77"/>
      <c r="D253" s="78"/>
      <c r="E253" s="79"/>
      <c r="F253" s="79"/>
      <c r="G253" s="78"/>
      <c r="H253" s="77"/>
      <c r="I253" s="77"/>
      <c r="J253" s="77"/>
    </row>
    <row r="254" spans="1:10" s="80" customFormat="1" ht="12.75" customHeight="1" x14ac:dyDescent="0.25">
      <c r="A254" s="81" t="s">
        <v>179</v>
      </c>
      <c r="B254" s="76"/>
      <c r="C254" s="77"/>
      <c r="D254" s="78"/>
      <c r="E254" s="79"/>
      <c r="F254" s="79"/>
      <c r="G254" s="78"/>
      <c r="H254" s="77"/>
      <c r="I254" s="77"/>
      <c r="J254" s="77"/>
    </row>
    <row r="255" spans="1:10" s="80" customFormat="1" ht="6" customHeight="1" x14ac:dyDescent="0.25">
      <c r="A255" s="81"/>
      <c r="B255" s="76"/>
      <c r="C255" s="77"/>
      <c r="D255" s="78"/>
      <c r="E255" s="79"/>
      <c r="F255" s="79"/>
      <c r="G255" s="78"/>
      <c r="H255" s="77"/>
      <c r="I255" s="77"/>
      <c r="J255" s="77"/>
    </row>
    <row r="256" spans="1:10" s="80" customFormat="1" ht="12.75" customHeight="1" x14ac:dyDescent="0.25">
      <c r="A256" s="82" t="s">
        <v>180</v>
      </c>
      <c r="B256" s="76"/>
      <c r="C256" s="77"/>
      <c r="D256" s="78"/>
      <c r="E256" s="79"/>
      <c r="F256" s="79"/>
      <c r="G256" s="78"/>
      <c r="H256" s="77"/>
      <c r="I256" s="77"/>
      <c r="J256" s="77"/>
    </row>
    <row r="257" spans="1:29" s="80" customFormat="1" ht="12.75" customHeight="1" x14ac:dyDescent="0.25">
      <c r="A257" s="81" t="s">
        <v>181</v>
      </c>
      <c r="B257" s="76"/>
      <c r="C257" s="77"/>
      <c r="D257" s="78"/>
      <c r="E257" s="79"/>
      <c r="F257" s="79"/>
      <c r="G257" s="78"/>
      <c r="H257" s="77"/>
      <c r="I257" s="77"/>
      <c r="J257" s="77"/>
    </row>
    <row r="258" spans="1:29" s="80" customFormat="1" ht="6" customHeight="1" x14ac:dyDescent="0.25">
      <c r="A258" s="81"/>
      <c r="B258" s="76"/>
      <c r="C258" s="77"/>
      <c r="D258" s="78"/>
      <c r="E258" s="79"/>
      <c r="F258" s="79"/>
      <c r="G258" s="78"/>
      <c r="H258" s="77"/>
      <c r="I258" s="77"/>
      <c r="J258" s="77"/>
    </row>
    <row r="259" spans="1:29" s="80" customFormat="1" ht="12.75" customHeight="1" x14ac:dyDescent="0.25">
      <c r="A259" s="81" t="s">
        <v>182</v>
      </c>
      <c r="B259" s="76"/>
      <c r="C259" s="77"/>
      <c r="D259" s="78"/>
      <c r="E259" s="79"/>
      <c r="F259" s="79"/>
      <c r="G259" s="78"/>
      <c r="H259" s="77"/>
      <c r="I259" s="77"/>
      <c r="J259" s="77"/>
    </row>
    <row r="260" spans="1:29" s="80" customFormat="1" ht="6" customHeight="1" x14ac:dyDescent="0.25">
      <c r="A260" s="81"/>
      <c r="B260" s="76"/>
      <c r="C260" s="77"/>
      <c r="D260" s="78"/>
      <c r="E260" s="79"/>
      <c r="F260" s="79"/>
      <c r="G260" s="78"/>
      <c r="H260" s="77"/>
      <c r="I260" s="77"/>
      <c r="J260" s="77"/>
    </row>
    <row r="261" spans="1:29" s="80" customFormat="1" ht="4.5" customHeight="1" x14ac:dyDescent="0.25">
      <c r="A261" s="81"/>
      <c r="B261" s="76"/>
      <c r="C261" s="77"/>
      <c r="D261" s="78"/>
      <c r="E261" s="79"/>
      <c r="F261" s="79"/>
      <c r="G261" s="78"/>
      <c r="H261" s="77"/>
      <c r="I261" s="77"/>
      <c r="J261" s="77"/>
    </row>
    <row r="262" spans="1:29" s="86" customFormat="1" ht="16.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</row>
    <row r="263" spans="1:29" s="86" customFormat="1" ht="16.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</row>
    <row r="264" spans="1:29" s="86" customFormat="1" ht="16.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</row>
    <row r="265" spans="1:29" s="85" customFormat="1" ht="8.25" customHeight="1" x14ac:dyDescent="0.25">
      <c r="A265" s="81"/>
      <c r="B265" s="84"/>
      <c r="C265" s="84"/>
      <c r="D265" s="84"/>
      <c r="E265" s="84"/>
      <c r="F265" s="84"/>
      <c r="G265" s="84"/>
      <c r="H265" s="84"/>
      <c r="I265" s="84"/>
      <c r="J265" s="84"/>
    </row>
    <row r="266" spans="1:29" s="86" customFormat="1" ht="16.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</row>
    <row r="267" spans="1:29" s="86" customFormat="1" ht="16.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</row>
    <row r="268" spans="1:29" s="86" customFormat="1" ht="16.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</row>
    <row r="269" spans="1:29" ht="15.75" customHeight="1" thickBot="1" x14ac:dyDescent="0.35">
      <c r="A269" s="524" t="s">
        <v>147</v>
      </c>
      <c r="B269" s="525"/>
      <c r="C269" s="52"/>
      <c r="D269" s="53"/>
      <c r="E269" s="54" t="s">
        <v>148</v>
      </c>
      <c r="F269" s="55" t="str">
        <f>Roster!D14</f>
        <v>Cardiac Concerns</v>
      </c>
      <c r="G269" s="56" t="s">
        <v>149</v>
      </c>
      <c r="H269" s="56" t="s">
        <v>150</v>
      </c>
      <c r="I269" s="56" t="s">
        <v>151</v>
      </c>
      <c r="J269" s="56" t="s">
        <v>152</v>
      </c>
      <c r="M269" s="58"/>
    </row>
    <row r="270" spans="1:29" ht="12" customHeight="1" x14ac:dyDescent="0.3">
      <c r="A270" s="516" t="s">
        <v>153</v>
      </c>
      <c r="B270" s="517"/>
      <c r="C270" s="52"/>
      <c r="D270" s="59"/>
      <c r="E270" s="60"/>
      <c r="F270" s="61" t="str">
        <f>INDEX(Teamlists!A:D,MATCH($F$269,Teamlists!B:B,0)+1,4)</f>
        <v>David Horner ©</v>
      </c>
      <c r="G270" s="62"/>
      <c r="H270" s="63"/>
      <c r="I270" s="61"/>
      <c r="J270" s="61"/>
    </row>
    <row r="271" spans="1:29" ht="12" customHeight="1" x14ac:dyDescent="0.3">
      <c r="A271" s="518" t="str">
        <f>$A$3</f>
        <v>Pennant 2 2015 Week 1</v>
      </c>
      <c r="B271" s="519"/>
      <c r="C271" s="52"/>
      <c r="D271" s="59"/>
      <c r="E271" s="60"/>
      <c r="F271" s="61" t="str">
        <f>INDEX(Teamlists!A:D,MATCH($F$269,Teamlists!B:B,0)+2,4)</f>
        <v>Adrian Birkett</v>
      </c>
      <c r="G271" s="62"/>
      <c r="H271" s="63"/>
      <c r="I271" s="61"/>
      <c r="J271" s="61"/>
    </row>
    <row r="272" spans="1:29" ht="12" customHeight="1" thickBot="1" x14ac:dyDescent="0.35">
      <c r="A272" s="520">
        <f>Roster!C3</f>
        <v>42200</v>
      </c>
      <c r="B272" s="521"/>
      <c r="C272" s="52"/>
      <c r="D272" s="59"/>
      <c r="E272" s="60"/>
      <c r="F272" s="61" t="str">
        <f>INDEX(Teamlists!A:D,MATCH($F$269,Teamlists!B:B,0)+3,4)</f>
        <v>Andrew Robert-Tissot</v>
      </c>
      <c r="G272" s="62"/>
      <c r="H272" s="63"/>
      <c r="I272" s="61"/>
      <c r="J272" s="61"/>
    </row>
    <row r="273" spans="1:10" ht="12" customHeight="1" thickBot="1" x14ac:dyDescent="0.3">
      <c r="A273" s="189"/>
      <c r="B273" s="190"/>
      <c r="C273" s="52"/>
      <c r="D273" s="59"/>
      <c r="E273" s="60"/>
      <c r="F273" s="61" t="str">
        <f>INDEX(Teamlists!A:D,MATCH($F$269,Teamlists!B:B,0)+4,4)</f>
        <v>Brett Kitchener</v>
      </c>
      <c r="G273" s="62"/>
      <c r="H273" s="63"/>
      <c r="I273" s="61"/>
      <c r="J273" s="61"/>
    </row>
    <row r="274" spans="1:10" ht="12" customHeight="1" x14ac:dyDescent="0.25">
      <c r="A274" s="186" t="s">
        <v>154</v>
      </c>
      <c r="B274" s="187" t="str">
        <f>Roster!D13</f>
        <v>C Grade</v>
      </c>
      <c r="C274" s="52"/>
      <c r="D274" s="59"/>
      <c r="E274" s="60"/>
      <c r="F274" s="61" t="str">
        <f>INDEX(Teamlists!A:D,MATCH($F$269,Teamlists!B:B,0)+5,4)</f>
        <v>Eamonn Turbitt</v>
      </c>
      <c r="G274" s="62"/>
      <c r="H274" s="63"/>
      <c r="I274" s="61"/>
      <c r="J274" s="61"/>
    </row>
    <row r="275" spans="1:10" ht="12" customHeight="1" x14ac:dyDescent="0.25">
      <c r="A275" s="126" t="s">
        <v>155</v>
      </c>
      <c r="B275" s="127" t="str">
        <f>Roster!D4</f>
        <v>Court 2</v>
      </c>
      <c r="C275" s="52"/>
      <c r="D275" s="59"/>
      <c r="E275" s="60"/>
      <c r="F275" s="61" t="str">
        <f>INDEX(Teamlists!A:D,MATCH($F$269,Teamlists!B:B,0)+6,4)</f>
        <v>Glenn Keppel</v>
      </c>
      <c r="G275" s="62"/>
      <c r="H275" s="63"/>
      <c r="I275" s="61"/>
      <c r="J275" s="61"/>
    </row>
    <row r="276" spans="1:10" ht="12" customHeight="1" x14ac:dyDescent="0.25">
      <c r="A276" s="126" t="s">
        <v>156</v>
      </c>
      <c r="B276" s="128" t="str">
        <f>Roster!B13</f>
        <v>7:53pm</v>
      </c>
      <c r="C276" s="52"/>
      <c r="D276" s="59"/>
      <c r="E276" s="60"/>
      <c r="F276" s="61" t="str">
        <f>INDEX(Teamlists!A:D,MATCH($F$269,Teamlists!B:B,0)+7,4)</f>
        <v>Justin Welch</v>
      </c>
      <c r="G276" s="62"/>
      <c r="H276" s="63"/>
      <c r="I276" s="61"/>
      <c r="J276" s="61"/>
    </row>
    <row r="277" spans="1:10" ht="12" customHeight="1" x14ac:dyDescent="0.25">
      <c r="A277" s="126"/>
      <c r="B277" s="128"/>
      <c r="C277" s="52"/>
      <c r="D277" s="59"/>
      <c r="E277" s="60"/>
      <c r="F277" s="61" t="str">
        <f>INDEX(Teamlists!A:D,MATCH($F$269,Teamlists!B:B,0)+8,4)</f>
        <v>Thomas Le Coz</v>
      </c>
      <c r="G277" s="62"/>
      <c r="H277" s="63"/>
      <c r="I277" s="61"/>
      <c r="J277" s="61"/>
    </row>
    <row r="278" spans="1:10" ht="12" customHeight="1" x14ac:dyDescent="0.25">
      <c r="A278" s="126"/>
      <c r="B278" s="128"/>
      <c r="C278" s="52"/>
      <c r="D278" s="59"/>
      <c r="E278" s="60"/>
      <c r="F278" s="61" t="str">
        <f>INDEX(Teamlists!A:D,MATCH($F$269,Teamlists!B:B,0)+9,4)</f>
        <v>Mahala Fannon</v>
      </c>
      <c r="G278" s="62"/>
      <c r="H278" s="63"/>
      <c r="I278" s="61"/>
      <c r="J278" s="61"/>
    </row>
    <row r="279" spans="1:10" ht="12" customHeight="1" x14ac:dyDescent="0.25">
      <c r="A279" s="129" t="s">
        <v>157</v>
      </c>
      <c r="B279" s="130" t="str">
        <f>Roster!D16</f>
        <v>UTAS Flounders</v>
      </c>
      <c r="C279" s="52"/>
      <c r="D279" s="59"/>
      <c r="E279" s="60"/>
      <c r="F279" s="61" t="str">
        <f>INDEX(Teamlists!A:D,MATCH($F$269,Teamlists!B:B,0)+10,4)</f>
        <v>Simon Watt</v>
      </c>
      <c r="G279" s="62"/>
      <c r="H279" s="63"/>
      <c r="I279" s="61"/>
      <c r="J279" s="61"/>
    </row>
    <row r="280" spans="1:10" ht="12" customHeight="1" x14ac:dyDescent="0.25">
      <c r="A280" s="129" t="s">
        <v>158</v>
      </c>
      <c r="B280" s="131"/>
      <c r="C280" s="52"/>
      <c r="D280" s="59"/>
      <c r="E280" s="60"/>
      <c r="F280" s="61">
        <f>INDEX(Teamlists!A:D,MATCH($F$269,Teamlists!B:B,0)+11,4)</f>
        <v>0</v>
      </c>
      <c r="G280" s="62"/>
      <c r="H280" s="63"/>
      <c r="I280" s="61"/>
      <c r="J280" s="61"/>
    </row>
    <row r="281" spans="1:10" ht="12" customHeight="1" x14ac:dyDescent="0.25">
      <c r="A281" s="129"/>
      <c r="B281" s="131"/>
      <c r="C281" s="52"/>
      <c r="D281" s="59"/>
      <c r="E281" s="60"/>
      <c r="F281" s="61">
        <f>INDEX(Teamlists!A:D,MATCH($F$269,Teamlists!B:B,0)+12,4)</f>
        <v>0</v>
      </c>
      <c r="G281" s="62"/>
      <c r="H281" s="63"/>
      <c r="I281" s="61"/>
      <c r="J281" s="61"/>
    </row>
    <row r="282" spans="1:10" ht="12" customHeight="1" x14ac:dyDescent="0.25">
      <c r="A282" s="132" t="s">
        <v>159</v>
      </c>
      <c r="B282" s="131"/>
      <c r="C282" s="52"/>
      <c r="D282" s="59"/>
      <c r="E282" s="60"/>
      <c r="F282" s="61">
        <f>INDEX(Teamlists!A:D,MATCH($F$269,Teamlists!B:B,0)+13,4)</f>
        <v>0</v>
      </c>
      <c r="G282" s="62"/>
      <c r="H282" s="63"/>
      <c r="I282" s="61"/>
      <c r="J282" s="61"/>
    </row>
    <row r="283" spans="1:10" ht="14.1" customHeight="1" x14ac:dyDescent="0.25">
      <c r="A283" s="129" t="s">
        <v>160</v>
      </c>
      <c r="B283" s="131"/>
      <c r="C283" s="52"/>
      <c r="D283" s="59"/>
      <c r="E283" s="60"/>
      <c r="F283" s="61">
        <f>INDEX(Teamlists!A:D,MATCH($F$269,Teamlists!B:B,0)+14,4)</f>
        <v>0</v>
      </c>
      <c r="G283" s="62"/>
      <c r="H283" s="63"/>
      <c r="I283" s="61"/>
      <c r="J283" s="61"/>
    </row>
    <row r="284" spans="1:10" ht="14.25" customHeight="1" x14ac:dyDescent="0.25">
      <c r="A284" s="129" t="s">
        <v>161</v>
      </c>
      <c r="B284" s="127"/>
      <c r="C284" s="52"/>
      <c r="D284" s="66"/>
      <c r="E284" s="67" t="s">
        <v>87</v>
      </c>
      <c r="F284" s="67" t="s">
        <v>162</v>
      </c>
      <c r="G284" s="68">
        <f>SUM(G270:G283)</f>
        <v>0</v>
      </c>
      <c r="H284" s="52"/>
      <c r="I284" s="52"/>
      <c r="J284" s="52"/>
    </row>
    <row r="285" spans="1:10" ht="8.25" customHeight="1" x14ac:dyDescent="0.25">
      <c r="A285" s="129"/>
      <c r="B285" s="131"/>
      <c r="C285" s="52"/>
    </row>
    <row r="286" spans="1:10" ht="15" customHeight="1" thickBot="1" x14ac:dyDescent="0.3">
      <c r="A286" s="129"/>
      <c r="B286" s="127"/>
      <c r="C286" s="52"/>
      <c r="D286" s="53"/>
      <c r="E286" s="54" t="s">
        <v>163</v>
      </c>
      <c r="F286" s="55" t="str">
        <f>Roster!D15</f>
        <v>The Grizzlies</v>
      </c>
      <c r="G286" s="56" t="s">
        <v>149</v>
      </c>
      <c r="H286" s="56" t="s">
        <v>150</v>
      </c>
      <c r="I286" s="56" t="s">
        <v>151</v>
      </c>
      <c r="J286" s="56" t="s">
        <v>152</v>
      </c>
    </row>
    <row r="287" spans="1:10" ht="12" customHeight="1" x14ac:dyDescent="0.25">
      <c r="A287" s="129"/>
      <c r="B287" s="131"/>
      <c r="C287" s="52"/>
      <c r="D287" s="70"/>
      <c r="E287" s="71"/>
      <c r="F287" s="61" t="str">
        <f>INDEX(Teamlists!A:D,MATCH($F$286,Teamlists!B:B,0)+1,4)</f>
        <v>Henry Maxwell ©</v>
      </c>
      <c r="G287" s="62"/>
      <c r="H287" s="63"/>
      <c r="I287" s="61"/>
      <c r="J287" s="61"/>
    </row>
    <row r="288" spans="1:10" ht="12" customHeight="1" x14ac:dyDescent="0.25">
      <c r="A288" s="129" t="s">
        <v>164</v>
      </c>
      <c r="B288" s="131"/>
      <c r="C288" s="52"/>
      <c r="D288" s="70"/>
      <c r="E288" s="72"/>
      <c r="F288" s="61" t="str">
        <f>INDEX(Teamlists!A:D,MATCH($F$286,Teamlists!B:B,0)+2,4)</f>
        <v>Austin Stephens</v>
      </c>
      <c r="G288" s="62"/>
      <c r="H288" s="63"/>
      <c r="I288" s="61"/>
      <c r="J288" s="61"/>
    </row>
    <row r="289" spans="1:13" ht="12" customHeight="1" x14ac:dyDescent="0.25">
      <c r="A289" s="522">
        <f>Roster!D19</f>
        <v>0</v>
      </c>
      <c r="B289" s="523"/>
      <c r="C289" s="52"/>
      <c r="D289" s="70"/>
      <c r="E289" s="72"/>
      <c r="F289" s="61" t="str">
        <f>INDEX(Teamlists!A:D,MATCH($F$286,Teamlists!B:B,0)+3,4)</f>
        <v>David Furmage</v>
      </c>
      <c r="G289" s="62"/>
      <c r="H289" s="63"/>
      <c r="I289" s="61"/>
      <c r="J289" s="61"/>
    </row>
    <row r="290" spans="1:13" ht="12" customHeight="1" x14ac:dyDescent="0.25">
      <c r="A290" s="522" t="str">
        <f>Roster!D20</f>
        <v>GaryD</v>
      </c>
      <c r="B290" s="523"/>
      <c r="C290" s="52"/>
      <c r="D290" s="70"/>
      <c r="E290" s="60"/>
      <c r="F290" s="61" t="str">
        <f>INDEX(Teamlists!A:D,MATCH($F$286,Teamlists!B:B,0)+4,4)</f>
        <v>Elizabeth Thurn</v>
      </c>
      <c r="G290" s="62"/>
      <c r="H290" s="63"/>
      <c r="I290" s="61"/>
      <c r="J290" s="61"/>
      <c r="M290" s="73"/>
    </row>
    <row r="291" spans="1:13" ht="12" customHeight="1" x14ac:dyDescent="0.25">
      <c r="A291" s="141"/>
      <c r="B291" s="142"/>
      <c r="C291" s="52"/>
      <c r="D291" s="70"/>
      <c r="E291" s="60"/>
      <c r="F291" s="61" t="str">
        <f>INDEX(Teamlists!A:D,MATCH($F$286,Teamlists!B:B,0)+5,4)</f>
        <v>Oliver Maxwell</v>
      </c>
      <c r="G291" s="62"/>
      <c r="H291" s="63"/>
      <c r="I291" s="61"/>
      <c r="J291" s="61"/>
    </row>
    <row r="292" spans="1:13" ht="12" customHeight="1" x14ac:dyDescent="0.25">
      <c r="A292" s="129"/>
      <c r="B292" s="131"/>
      <c r="C292" s="52"/>
      <c r="D292" s="70"/>
      <c r="E292" s="60"/>
      <c r="F292" s="61" t="str">
        <f>INDEX(Teamlists!A:D,MATCH($F$286,Teamlists!B:B,0)+6,4)</f>
        <v>Robbie Gaffney</v>
      </c>
      <c r="G292" s="62"/>
      <c r="H292" s="63"/>
      <c r="I292" s="61"/>
      <c r="J292" s="61"/>
    </row>
    <row r="293" spans="1:13" ht="12" customHeight="1" x14ac:dyDescent="0.25">
      <c r="A293" s="129"/>
      <c r="B293" s="131"/>
      <c r="C293" s="52"/>
      <c r="D293" s="70"/>
      <c r="E293" s="60"/>
      <c r="F293" s="61" t="str">
        <f>INDEX(Teamlists!A:D,MATCH($F$286,Teamlists!B:B,0)+7,4)</f>
        <v>Seb Krasnicki</v>
      </c>
      <c r="G293" s="62"/>
      <c r="H293" s="63"/>
      <c r="I293" s="61"/>
      <c r="J293" s="61"/>
    </row>
    <row r="294" spans="1:13" ht="12" customHeight="1" x14ac:dyDescent="0.25">
      <c r="A294" s="129"/>
      <c r="B294" s="131"/>
      <c r="C294" s="52"/>
      <c r="D294" s="70"/>
      <c r="E294" s="60"/>
      <c r="F294" s="61" t="str">
        <f>INDEX(Teamlists!A:D,MATCH($F$286,Teamlists!B:B,0)+8,4)</f>
        <v>Scott Rag</v>
      </c>
      <c r="G294" s="62"/>
      <c r="H294" s="63"/>
      <c r="I294" s="61"/>
      <c r="J294" s="61"/>
    </row>
    <row r="295" spans="1:13" ht="12" customHeight="1" x14ac:dyDescent="0.25">
      <c r="A295" s="129"/>
      <c r="B295" s="131"/>
      <c r="C295" s="52"/>
      <c r="D295" s="70"/>
      <c r="E295" s="60"/>
      <c r="F295" s="61" t="str">
        <f>INDEX(Teamlists!A:D,MATCH($F$286,Teamlists!B:B,0)+9,4)</f>
        <v>Tim Lamb</v>
      </c>
      <c r="G295" s="62"/>
      <c r="H295" s="63"/>
      <c r="I295" s="61"/>
      <c r="J295" s="61"/>
    </row>
    <row r="296" spans="1:13" ht="12" customHeight="1" x14ac:dyDescent="0.25">
      <c r="A296" s="129"/>
      <c r="B296" s="131"/>
      <c r="C296" s="52"/>
      <c r="D296" s="70"/>
      <c r="E296" s="60"/>
      <c r="F296" s="61" t="str">
        <f>INDEX(Teamlists!A:D,MATCH($F$286,Teamlists!B:B,0)+10,4)</f>
        <v>Tom Krasnicki</v>
      </c>
      <c r="G296" s="62"/>
      <c r="H296" s="63"/>
      <c r="I296" s="61"/>
      <c r="J296" s="61"/>
    </row>
    <row r="297" spans="1:13" ht="12" customHeight="1" x14ac:dyDescent="0.25">
      <c r="A297" s="129"/>
      <c r="B297" s="131"/>
      <c r="C297" s="52"/>
      <c r="D297" s="70"/>
      <c r="E297" s="60"/>
      <c r="F297" s="61" t="str">
        <f>INDEX(Teamlists!A:D,MATCH($F$286,Teamlists!B:B,0)+11,4)</f>
        <v>Laura Smith</v>
      </c>
      <c r="G297" s="62"/>
      <c r="H297" s="63"/>
      <c r="I297" s="61"/>
      <c r="J297" s="61"/>
    </row>
    <row r="298" spans="1:13" ht="12" customHeight="1" thickBot="1" x14ac:dyDescent="0.3">
      <c r="A298" s="143"/>
      <c r="B298" s="144"/>
      <c r="C298" s="52"/>
      <c r="D298" s="70"/>
      <c r="E298" s="60"/>
      <c r="F298" s="61">
        <f>INDEX(Teamlists!A:D,MATCH($F$286,Teamlists!B:B,0)+12,4)</f>
        <v>0</v>
      </c>
      <c r="G298" s="62"/>
      <c r="H298" s="63"/>
      <c r="I298" s="61"/>
      <c r="J298" s="61"/>
    </row>
    <row r="299" spans="1:13" ht="14.1" customHeight="1" x14ac:dyDescent="0.25">
      <c r="A299" s="52"/>
      <c r="B299" s="66"/>
      <c r="C299" s="52"/>
      <c r="D299" s="70"/>
      <c r="E299" s="60"/>
      <c r="F299" s="61">
        <f>INDEX(Teamlists!A:D,MATCH($F$286,Teamlists!B:B,0)+13,4)</f>
        <v>0</v>
      </c>
      <c r="G299" s="62"/>
      <c r="H299" s="63"/>
      <c r="I299" s="61"/>
      <c r="J299" s="61"/>
    </row>
    <row r="300" spans="1:13" ht="14.1" customHeight="1" x14ac:dyDescent="0.25">
      <c r="A300" s="52"/>
      <c r="B300" s="66"/>
      <c r="C300" s="52"/>
      <c r="D300" s="70"/>
      <c r="E300" s="60"/>
      <c r="F300" s="61" t="str">
        <f>INDEX(Teamlists!A:D,MATCH($F$286,Teamlists!B:B,0)+14,4)</f>
        <v xml:space="preserve"> </v>
      </c>
      <c r="G300" s="62"/>
      <c r="H300" s="63"/>
      <c r="I300" s="61"/>
      <c r="J300" s="61"/>
    </row>
    <row r="301" spans="1:13" ht="14.1" customHeight="1" x14ac:dyDescent="0.25">
      <c r="B301" s="66"/>
      <c r="C301" s="52"/>
      <c r="D301" s="66"/>
      <c r="E301" s="67" t="s">
        <v>87</v>
      </c>
      <c r="F301" s="67" t="s">
        <v>162</v>
      </c>
      <c r="G301" s="68">
        <f>SUM(G287:G300)</f>
        <v>0</v>
      </c>
      <c r="H301" s="52"/>
      <c r="I301" s="52"/>
      <c r="J301" s="52"/>
    </row>
    <row r="302" spans="1:13" ht="14.1" customHeight="1" x14ac:dyDescent="0.3">
      <c r="A302" s="74" t="s">
        <v>165</v>
      </c>
      <c r="B302" s="66"/>
      <c r="C302" s="52"/>
      <c r="D302" s="66"/>
      <c r="E302" s="67"/>
      <c r="F302" s="67"/>
      <c r="G302" s="66"/>
      <c r="H302" s="52"/>
      <c r="I302" s="52"/>
      <c r="J302" s="52"/>
    </row>
    <row r="303" spans="1:13" s="80" customFormat="1" ht="15.75" customHeight="1" x14ac:dyDescent="0.25">
      <c r="A303" s="75" t="s">
        <v>166</v>
      </c>
      <c r="B303" s="76"/>
      <c r="C303" s="77"/>
      <c r="D303" s="78"/>
      <c r="E303" s="79"/>
      <c r="F303" s="79"/>
      <c r="G303" s="78"/>
      <c r="H303" s="77"/>
      <c r="I303" s="77"/>
      <c r="J303" s="77"/>
    </row>
    <row r="304" spans="1:13" s="80" customFormat="1" ht="6" customHeight="1" x14ac:dyDescent="0.25">
      <c r="A304" s="81"/>
      <c r="B304" s="76"/>
      <c r="C304" s="77"/>
      <c r="D304" s="78"/>
      <c r="E304" s="79"/>
      <c r="F304" s="79"/>
      <c r="G304" s="78"/>
      <c r="H304" s="77"/>
      <c r="I304" s="77"/>
      <c r="J304" s="77"/>
    </row>
    <row r="305" spans="1:10" s="80" customFormat="1" ht="15.75" customHeight="1" x14ac:dyDescent="0.25">
      <c r="A305" s="82" t="s">
        <v>167</v>
      </c>
      <c r="B305" s="76"/>
      <c r="C305" s="77"/>
      <c r="D305" s="78"/>
      <c r="E305" s="79"/>
      <c r="F305" s="79"/>
      <c r="G305" s="78"/>
      <c r="H305" s="77"/>
      <c r="I305" s="77"/>
      <c r="J305" s="77"/>
    </row>
    <row r="306" spans="1:10" s="80" customFormat="1" ht="12" customHeight="1" x14ac:dyDescent="0.25">
      <c r="A306" s="81" t="s">
        <v>168</v>
      </c>
      <c r="B306" s="76"/>
      <c r="C306" s="77"/>
      <c r="D306" s="78"/>
      <c r="E306" s="79"/>
      <c r="F306" s="79"/>
      <c r="G306" s="78"/>
      <c r="H306" s="77"/>
      <c r="I306" s="77"/>
      <c r="J306" s="77"/>
    </row>
    <row r="307" spans="1:10" s="80" customFormat="1" ht="12" customHeight="1" x14ac:dyDescent="0.25">
      <c r="A307" s="81" t="s">
        <v>169</v>
      </c>
      <c r="B307" s="76"/>
      <c r="C307" s="77"/>
      <c r="D307" s="78"/>
      <c r="E307" s="79"/>
      <c r="F307" s="79"/>
      <c r="G307" s="78"/>
      <c r="H307" s="77"/>
      <c r="I307" s="77"/>
      <c r="J307" s="77"/>
    </row>
    <row r="308" spans="1:10" s="80" customFormat="1" ht="12" customHeight="1" x14ac:dyDescent="0.25">
      <c r="A308" s="81" t="s">
        <v>170</v>
      </c>
      <c r="B308" s="76"/>
      <c r="C308" s="77"/>
      <c r="D308" s="78"/>
      <c r="E308" s="79"/>
      <c r="F308" s="79"/>
      <c r="G308" s="78"/>
      <c r="H308" s="77"/>
      <c r="I308" s="77"/>
      <c r="J308" s="77"/>
    </row>
    <row r="309" spans="1:10" s="80" customFormat="1" ht="12" customHeight="1" x14ac:dyDescent="0.25">
      <c r="A309" s="83" t="s">
        <v>171</v>
      </c>
      <c r="B309" s="76"/>
      <c r="C309" s="77"/>
      <c r="D309" s="78"/>
      <c r="E309" s="79"/>
      <c r="F309" s="79"/>
      <c r="G309" s="78"/>
      <c r="H309" s="77"/>
      <c r="I309" s="77"/>
      <c r="J309" s="77"/>
    </row>
    <row r="310" spans="1:10" s="80" customFormat="1" ht="6" customHeight="1" x14ac:dyDescent="0.25">
      <c r="A310" s="81"/>
      <c r="B310" s="76"/>
      <c r="C310" s="77"/>
      <c r="D310" s="78"/>
      <c r="E310" s="79"/>
      <c r="F310" s="79"/>
      <c r="G310" s="78"/>
      <c r="H310" s="77"/>
      <c r="I310" s="77"/>
      <c r="J310" s="77"/>
    </row>
    <row r="311" spans="1:10" s="80" customFormat="1" ht="12" customHeight="1" x14ac:dyDescent="0.25">
      <c r="A311" s="81" t="s">
        <v>172</v>
      </c>
      <c r="B311" s="76"/>
      <c r="C311" s="77"/>
      <c r="D311" s="78"/>
      <c r="E311" s="79"/>
      <c r="F311" s="79"/>
      <c r="G311" s="78"/>
      <c r="H311" s="77"/>
      <c r="I311" s="77"/>
      <c r="J311" s="77"/>
    </row>
    <row r="312" spans="1:10" s="80" customFormat="1" ht="12" customHeight="1" x14ac:dyDescent="0.25">
      <c r="A312" s="81" t="s">
        <v>173</v>
      </c>
      <c r="B312" s="76"/>
      <c r="C312" s="77"/>
      <c r="D312" s="78"/>
      <c r="E312" s="79"/>
      <c r="F312" s="79"/>
      <c r="G312" s="78"/>
      <c r="H312" s="77"/>
      <c r="I312" s="77"/>
      <c r="J312" s="77"/>
    </row>
    <row r="313" spans="1:10" s="80" customFormat="1" ht="6" customHeight="1" x14ac:dyDescent="0.25">
      <c r="A313" s="81"/>
      <c r="B313" s="76"/>
      <c r="C313" s="77"/>
      <c r="D313" s="78"/>
      <c r="E313" s="79"/>
      <c r="F313" s="79"/>
      <c r="G313" s="78"/>
      <c r="H313" s="77"/>
      <c r="I313" s="77"/>
      <c r="J313" s="77"/>
    </row>
    <row r="314" spans="1:10" s="80" customFormat="1" ht="12" customHeight="1" x14ac:dyDescent="0.25">
      <c r="A314" s="81" t="s">
        <v>174</v>
      </c>
      <c r="B314" s="76"/>
      <c r="C314" s="77"/>
      <c r="D314" s="78"/>
      <c r="E314" s="79"/>
      <c r="F314" s="79"/>
      <c r="G314" s="78"/>
      <c r="H314" s="77"/>
      <c r="I314" s="77"/>
      <c r="J314" s="77"/>
    </row>
    <row r="315" spans="1:10" s="80" customFormat="1" ht="6" customHeight="1" x14ac:dyDescent="0.25">
      <c r="A315" s="81"/>
      <c r="B315" s="76"/>
      <c r="C315" s="77"/>
      <c r="D315" s="78"/>
      <c r="E315" s="79"/>
      <c r="F315" s="79"/>
      <c r="G315" s="78"/>
      <c r="H315" s="77"/>
      <c r="I315" s="77"/>
      <c r="J315" s="77"/>
    </row>
    <row r="316" spans="1:10" s="80" customFormat="1" ht="11.25" customHeight="1" x14ac:dyDescent="0.25">
      <c r="A316" s="81" t="s">
        <v>175</v>
      </c>
      <c r="B316" s="76"/>
      <c r="C316" s="77"/>
      <c r="D316" s="78"/>
      <c r="E316" s="79"/>
      <c r="F316" s="79"/>
      <c r="G316" s="78"/>
      <c r="H316" s="77"/>
      <c r="I316" s="77"/>
      <c r="J316" s="77"/>
    </row>
    <row r="317" spans="1:10" s="80" customFormat="1" ht="12" customHeight="1" x14ac:dyDescent="0.25">
      <c r="A317" s="81" t="s">
        <v>176</v>
      </c>
      <c r="B317" s="76"/>
      <c r="C317" s="77"/>
      <c r="D317" s="78"/>
      <c r="E317" s="79"/>
      <c r="F317" s="79"/>
      <c r="G317" s="78"/>
      <c r="H317" s="77"/>
      <c r="I317" s="77"/>
      <c r="J317" s="77"/>
    </row>
    <row r="318" spans="1:10" s="80" customFormat="1" ht="6" customHeight="1" x14ac:dyDescent="0.25">
      <c r="A318" s="81"/>
      <c r="B318" s="76"/>
      <c r="C318" s="77"/>
      <c r="D318" s="78"/>
      <c r="E318" s="79"/>
      <c r="F318" s="79"/>
      <c r="G318" s="78"/>
      <c r="H318" s="77"/>
      <c r="I318" s="77"/>
      <c r="J318" s="77"/>
    </row>
    <row r="319" spans="1:10" s="80" customFormat="1" ht="12" customHeight="1" x14ac:dyDescent="0.25">
      <c r="A319" s="81" t="s">
        <v>177</v>
      </c>
      <c r="B319" s="76"/>
      <c r="C319" s="77"/>
      <c r="D319" s="78"/>
      <c r="E319" s="79"/>
      <c r="F319" s="79"/>
      <c r="G319" s="78"/>
      <c r="H319" s="77"/>
      <c r="I319" s="77"/>
      <c r="J319" s="77"/>
    </row>
    <row r="320" spans="1:10" s="80" customFormat="1" ht="12" customHeight="1" x14ac:dyDescent="0.25">
      <c r="A320" s="81" t="s">
        <v>178</v>
      </c>
      <c r="B320" s="76"/>
      <c r="C320" s="77"/>
      <c r="D320" s="78"/>
      <c r="E320" s="79"/>
      <c r="F320" s="79"/>
      <c r="G320" s="78"/>
      <c r="H320" s="77"/>
      <c r="I320" s="77"/>
      <c r="J320" s="77"/>
    </row>
    <row r="321" spans="1:29" s="80" customFormat="1" ht="12" customHeight="1" x14ac:dyDescent="0.25">
      <c r="A321" s="81" t="s">
        <v>179</v>
      </c>
      <c r="B321" s="76"/>
      <c r="C321" s="77"/>
      <c r="D321" s="78"/>
      <c r="E321" s="79"/>
      <c r="F321" s="79"/>
      <c r="G321" s="78"/>
      <c r="H321" s="77"/>
      <c r="I321" s="77"/>
      <c r="J321" s="77"/>
    </row>
    <row r="322" spans="1:29" s="80" customFormat="1" ht="6" customHeight="1" x14ac:dyDescent="0.25">
      <c r="A322" s="81"/>
      <c r="B322" s="76"/>
      <c r="C322" s="77"/>
      <c r="D322" s="78"/>
      <c r="E322" s="79"/>
      <c r="F322" s="79"/>
      <c r="G322" s="78"/>
      <c r="H322" s="77"/>
      <c r="I322" s="77"/>
      <c r="J322" s="77"/>
    </row>
    <row r="323" spans="1:29" s="80" customFormat="1" ht="15.75" customHeight="1" x14ac:dyDescent="0.25">
      <c r="A323" s="82" t="s">
        <v>180</v>
      </c>
      <c r="B323" s="76"/>
      <c r="C323" s="77"/>
      <c r="D323" s="78"/>
      <c r="E323" s="79"/>
      <c r="F323" s="79"/>
      <c r="G323" s="78"/>
      <c r="H323" s="77"/>
      <c r="I323" s="77"/>
      <c r="J323" s="77"/>
    </row>
    <row r="324" spans="1:29" s="80" customFormat="1" ht="12" customHeight="1" x14ac:dyDescent="0.25">
      <c r="A324" s="81" t="s">
        <v>181</v>
      </c>
      <c r="B324" s="76"/>
      <c r="C324" s="77"/>
      <c r="D324" s="78"/>
      <c r="E324" s="79"/>
      <c r="F324" s="79"/>
      <c r="G324" s="78"/>
      <c r="H324" s="77"/>
      <c r="I324" s="77"/>
      <c r="J324" s="77"/>
    </row>
    <row r="325" spans="1:29" s="80" customFormat="1" ht="6" customHeight="1" x14ac:dyDescent="0.25">
      <c r="A325" s="81"/>
      <c r="B325" s="76"/>
      <c r="C325" s="77"/>
      <c r="D325" s="78"/>
      <c r="E325" s="79"/>
      <c r="F325" s="79"/>
      <c r="G325" s="78"/>
      <c r="H325" s="77"/>
      <c r="I325" s="77"/>
      <c r="J325" s="77"/>
    </row>
    <row r="326" spans="1:29" s="80" customFormat="1" ht="12" customHeight="1" x14ac:dyDescent="0.25">
      <c r="A326" s="81" t="s">
        <v>182</v>
      </c>
      <c r="B326" s="76"/>
      <c r="C326" s="77"/>
      <c r="D326" s="78"/>
      <c r="E326" s="79"/>
      <c r="F326" s="79"/>
      <c r="G326" s="78"/>
      <c r="H326" s="77"/>
      <c r="I326" s="77"/>
      <c r="J326" s="77"/>
    </row>
    <row r="327" spans="1:29" s="80" customFormat="1" ht="6" customHeight="1" x14ac:dyDescent="0.25">
      <c r="A327" s="81"/>
      <c r="B327" s="76"/>
      <c r="C327" s="77"/>
      <c r="D327" s="78"/>
      <c r="E327" s="79"/>
      <c r="F327" s="79"/>
      <c r="G327" s="78"/>
      <c r="H327" s="77"/>
      <c r="I327" s="77"/>
      <c r="J327" s="77"/>
    </row>
    <row r="328" spans="1:29" s="80" customFormat="1" ht="4.5" customHeight="1" x14ac:dyDescent="0.25">
      <c r="A328" s="81"/>
      <c r="B328" s="76"/>
      <c r="C328" s="77"/>
      <c r="D328" s="78"/>
      <c r="E328" s="79"/>
      <c r="F328" s="79"/>
      <c r="G328" s="78"/>
      <c r="H328" s="77"/>
      <c r="I328" s="77"/>
      <c r="J328" s="77"/>
    </row>
    <row r="329" spans="1:29" s="86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</row>
    <row r="330" spans="1:29" s="86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</row>
    <row r="331" spans="1:29" s="86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</row>
    <row r="332" spans="1:29" s="85" customFormat="1" ht="6" customHeight="1" x14ac:dyDescent="0.25">
      <c r="A332" s="81"/>
      <c r="B332" s="84"/>
      <c r="C332" s="84"/>
      <c r="D332" s="84"/>
      <c r="E332" s="84"/>
      <c r="F332" s="84"/>
      <c r="G332" s="84"/>
      <c r="H332" s="84"/>
      <c r="I332" s="84"/>
      <c r="J332" s="84"/>
    </row>
    <row r="333" spans="1:29" s="86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</row>
    <row r="334" spans="1:29" s="86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</row>
    <row r="335" spans="1:29" s="86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</row>
    <row r="336" spans="1:29" ht="15.75" customHeight="1" thickBot="1" x14ac:dyDescent="0.35">
      <c r="A336" s="524" t="s">
        <v>147</v>
      </c>
      <c r="B336" s="525"/>
      <c r="C336" s="52"/>
      <c r="D336" s="53"/>
      <c r="E336" s="54" t="s">
        <v>148</v>
      </c>
      <c r="F336" s="55" t="str">
        <f>Roster!E14</f>
        <v>What the Puck?</v>
      </c>
      <c r="G336" s="56" t="s">
        <v>149</v>
      </c>
      <c r="H336" s="56" t="s">
        <v>150</v>
      </c>
      <c r="I336" s="56" t="s">
        <v>151</v>
      </c>
      <c r="J336" s="56" t="s">
        <v>152</v>
      </c>
      <c r="M336" s="58"/>
    </row>
    <row r="337" spans="1:10" ht="12" customHeight="1" x14ac:dyDescent="0.3">
      <c r="A337" s="516" t="s">
        <v>153</v>
      </c>
      <c r="B337" s="517"/>
      <c r="C337" s="52"/>
      <c r="D337" s="59"/>
      <c r="E337" s="60"/>
      <c r="F337" s="61" t="str">
        <f>INDEX(Teamlists!A:D,MATCH($F$336,Teamlists!B:B,0)+1,4)</f>
        <v xml:space="preserve">Izzy Dunn © </v>
      </c>
      <c r="G337" s="62"/>
      <c r="H337" s="63"/>
      <c r="I337" s="61"/>
      <c r="J337" s="61"/>
    </row>
    <row r="338" spans="1:10" ht="12" customHeight="1" x14ac:dyDescent="0.3">
      <c r="A338" s="518" t="str">
        <f>$A$3</f>
        <v>Pennant 2 2015 Week 1</v>
      </c>
      <c r="B338" s="519"/>
      <c r="C338" s="52"/>
      <c r="D338" s="59"/>
      <c r="E338" s="60"/>
      <c r="F338" s="61" t="str">
        <f>INDEX(Teamlists!A:D,MATCH($F$336,Teamlists!B:B,0)+2,4)</f>
        <v>Louis Roberts</v>
      </c>
      <c r="G338" s="62"/>
      <c r="H338" s="63"/>
      <c r="I338" s="61"/>
      <c r="J338" s="61"/>
    </row>
    <row r="339" spans="1:10" ht="12" customHeight="1" thickBot="1" x14ac:dyDescent="0.35">
      <c r="A339" s="520">
        <f>Roster!C3</f>
        <v>42200</v>
      </c>
      <c r="B339" s="521"/>
      <c r="C339" s="52"/>
      <c r="D339" s="59"/>
      <c r="E339" s="60"/>
      <c r="F339" s="61" t="str">
        <f>INDEX(Teamlists!A:D,MATCH($F$336,Teamlists!B:B,0)+3,4)</f>
        <v>Lauren Davidson</v>
      </c>
      <c r="G339" s="62"/>
      <c r="H339" s="63"/>
      <c r="I339" s="61"/>
      <c r="J339" s="61"/>
    </row>
    <row r="340" spans="1:10" ht="12" customHeight="1" thickBot="1" x14ac:dyDescent="0.3">
      <c r="A340" s="189"/>
      <c r="B340" s="190"/>
      <c r="C340" s="52"/>
      <c r="D340" s="59"/>
      <c r="E340" s="60"/>
      <c r="F340" s="61" t="str">
        <f>INDEX(Teamlists!A:D,MATCH($F$336,Teamlists!B:B,0)+4,4)</f>
        <v>Emma Condie</v>
      </c>
      <c r="G340" s="62"/>
      <c r="H340" s="63"/>
      <c r="I340" s="61"/>
      <c r="J340" s="61"/>
    </row>
    <row r="341" spans="1:10" ht="12" customHeight="1" x14ac:dyDescent="0.25">
      <c r="A341" s="186" t="s">
        <v>154</v>
      </c>
      <c r="B341" s="187" t="str">
        <f>Roster!E13</f>
        <v>C Grade</v>
      </c>
      <c r="C341" s="52"/>
      <c r="D341" s="59"/>
      <c r="E341" s="60"/>
      <c r="F341" s="61" t="str">
        <f>INDEX(Teamlists!A:D,MATCH($F$336,Teamlists!B:B,0)+5,4)</f>
        <v>Harry Owens</v>
      </c>
      <c r="G341" s="62"/>
      <c r="H341" s="63"/>
      <c r="I341" s="61"/>
      <c r="J341" s="61"/>
    </row>
    <row r="342" spans="1:10" ht="12" customHeight="1" x14ac:dyDescent="0.25">
      <c r="A342" s="126" t="s">
        <v>155</v>
      </c>
      <c r="B342" s="127" t="str">
        <f>Roster!E4</f>
        <v>Court 3</v>
      </c>
      <c r="C342" s="52"/>
      <c r="D342" s="59"/>
      <c r="E342" s="60"/>
      <c r="F342" s="61" t="str">
        <f>INDEX(Teamlists!A:D,MATCH($F$336,Teamlists!B:B,0)+6,4)</f>
        <v>Harry Payne</v>
      </c>
      <c r="G342" s="62"/>
      <c r="H342" s="63"/>
      <c r="I342" s="61"/>
      <c r="J342" s="61"/>
    </row>
    <row r="343" spans="1:10" ht="12" customHeight="1" x14ac:dyDescent="0.25">
      <c r="A343" s="126" t="s">
        <v>156</v>
      </c>
      <c r="B343" s="128" t="str">
        <f>Roster!B13</f>
        <v>7:53pm</v>
      </c>
      <c r="C343" s="52"/>
      <c r="D343" s="59"/>
      <c r="E343" s="60"/>
      <c r="F343" s="61" t="str">
        <f>INDEX(Teamlists!A:D,MATCH($F$336,Teamlists!B:B,0)+7,4)</f>
        <v>Miriam Roberts</v>
      </c>
      <c r="G343" s="62"/>
      <c r="H343" s="63"/>
      <c r="I343" s="61"/>
      <c r="J343" s="61"/>
    </row>
    <row r="344" spans="1:10" ht="12" customHeight="1" x14ac:dyDescent="0.25">
      <c r="A344" s="126"/>
      <c r="B344" s="128"/>
      <c r="C344" s="52"/>
      <c r="D344" s="59"/>
      <c r="E344" s="60"/>
      <c r="F344" s="61" t="str">
        <f>INDEX(Teamlists!A:D,MATCH($F$336,Teamlists!B:B,0)+8,4)</f>
        <v>Phillida Bridley</v>
      </c>
      <c r="G344" s="62"/>
      <c r="H344" s="63"/>
      <c r="I344" s="61"/>
      <c r="J344" s="61"/>
    </row>
    <row r="345" spans="1:10" ht="12" customHeight="1" x14ac:dyDescent="0.25">
      <c r="A345" s="126"/>
      <c r="B345" s="128"/>
      <c r="C345" s="52"/>
      <c r="D345" s="59"/>
      <c r="E345" s="60"/>
      <c r="F345" s="61" t="str">
        <f>INDEX(Teamlists!A:D,MATCH($F$336,Teamlists!B:B,0)+9,4)</f>
        <v>Maisey Fraser-Easton</v>
      </c>
      <c r="G345" s="62"/>
      <c r="H345" s="63"/>
      <c r="I345" s="61"/>
      <c r="J345" s="61"/>
    </row>
    <row r="346" spans="1:10" ht="12" customHeight="1" x14ac:dyDescent="0.25">
      <c r="A346" s="129" t="s">
        <v>157</v>
      </c>
      <c r="B346" s="130" t="str">
        <f>Roster!E16</f>
        <v>Sharks</v>
      </c>
      <c r="C346" s="52"/>
      <c r="D346" s="59"/>
      <c r="E346" s="60"/>
      <c r="F346" s="61">
        <f>INDEX(Teamlists!A:D,MATCH($F$336,Teamlists!B:B,0)+10,4)</f>
        <v>0</v>
      </c>
      <c r="G346" s="62"/>
      <c r="H346" s="63"/>
      <c r="I346" s="61"/>
      <c r="J346" s="61"/>
    </row>
    <row r="347" spans="1:10" ht="12" customHeight="1" x14ac:dyDescent="0.25">
      <c r="A347" s="129" t="s">
        <v>158</v>
      </c>
      <c r="B347" s="131"/>
      <c r="C347" s="52"/>
      <c r="D347" s="59"/>
      <c r="E347" s="60"/>
      <c r="F347" s="61">
        <f>INDEX(Teamlists!A:D,MATCH($F$336,Teamlists!B:B,0)+11,4)</f>
        <v>0</v>
      </c>
      <c r="G347" s="62"/>
      <c r="H347" s="63"/>
      <c r="I347" s="61"/>
      <c r="J347" s="61"/>
    </row>
    <row r="348" spans="1:10" ht="12" customHeight="1" x14ac:dyDescent="0.25">
      <c r="A348" s="129"/>
      <c r="B348" s="131"/>
      <c r="C348" s="52"/>
      <c r="D348" s="59"/>
      <c r="E348" s="60"/>
      <c r="F348" s="61">
        <f>INDEX(Teamlists!A:D,MATCH($F$336,Teamlists!B:B,0)+12,4)</f>
        <v>0</v>
      </c>
      <c r="G348" s="62"/>
      <c r="H348" s="63"/>
      <c r="I348" s="61"/>
      <c r="J348" s="61"/>
    </row>
    <row r="349" spans="1:10" ht="12" customHeight="1" x14ac:dyDescent="0.25">
      <c r="A349" s="132" t="s">
        <v>159</v>
      </c>
      <c r="B349" s="131"/>
      <c r="C349" s="52"/>
      <c r="D349" s="59"/>
      <c r="E349" s="60"/>
      <c r="F349" s="61">
        <f>INDEX(Teamlists!A:D,MATCH($F$336,Teamlists!B:B,0)+13,4)</f>
        <v>0</v>
      </c>
      <c r="G349" s="62"/>
      <c r="H349" s="63"/>
      <c r="I349" s="61"/>
      <c r="J349" s="61"/>
    </row>
    <row r="350" spans="1:10" ht="14.1" customHeight="1" x14ac:dyDescent="0.25">
      <c r="A350" s="129" t="s">
        <v>160</v>
      </c>
      <c r="B350" s="131"/>
      <c r="C350" s="52"/>
      <c r="D350" s="59"/>
      <c r="E350" s="60"/>
      <c r="F350" s="61" t="str">
        <f>INDEX(Teamlists!A:D,MATCH($F$336,Teamlists!B:B,0)+14,4)</f>
        <v xml:space="preserve"> </v>
      </c>
      <c r="G350" s="62"/>
      <c r="H350" s="63"/>
      <c r="I350" s="61"/>
      <c r="J350" s="61"/>
    </row>
    <row r="351" spans="1:10" ht="14.25" customHeight="1" x14ac:dyDescent="0.25">
      <c r="A351" s="129" t="s">
        <v>161</v>
      </c>
      <c r="B351" s="127"/>
      <c r="C351" s="52"/>
      <c r="D351" s="66"/>
      <c r="E351" s="67" t="s">
        <v>87</v>
      </c>
      <c r="F351" s="67" t="s">
        <v>162</v>
      </c>
      <c r="G351" s="68">
        <f>SUM(G337:G350)</f>
        <v>0</v>
      </c>
      <c r="H351" s="52"/>
      <c r="I351" s="52"/>
      <c r="J351" s="52"/>
    </row>
    <row r="352" spans="1:10" ht="8.25" customHeight="1" x14ac:dyDescent="0.25">
      <c r="A352" s="129"/>
      <c r="B352" s="131"/>
      <c r="C352" s="52"/>
    </row>
    <row r="353" spans="1:13" ht="15" customHeight="1" thickBot="1" x14ac:dyDescent="0.3">
      <c r="A353" s="129"/>
      <c r="B353" s="127"/>
      <c r="C353" s="52"/>
      <c r="D353" s="53"/>
      <c r="E353" s="54" t="s">
        <v>163</v>
      </c>
      <c r="F353" s="55" t="str">
        <f>Roster!E15</f>
        <v>Plying Pucksters</v>
      </c>
      <c r="G353" s="56" t="s">
        <v>149</v>
      </c>
      <c r="H353" s="56" t="s">
        <v>150</v>
      </c>
      <c r="I353" s="56" t="s">
        <v>151</v>
      </c>
      <c r="J353" s="56" t="s">
        <v>152</v>
      </c>
    </row>
    <row r="354" spans="1:13" ht="12" customHeight="1" x14ac:dyDescent="0.25">
      <c r="A354" s="129"/>
      <c r="B354" s="131"/>
      <c r="C354" s="52"/>
      <c r="D354" s="70"/>
      <c r="E354" s="71"/>
      <c r="F354" s="61" t="str">
        <f>INDEX(Teamlists!A:D,MATCH($F$353,Teamlists!B:B,0)+1,4)</f>
        <v>Chris Allchin ©</v>
      </c>
      <c r="G354" s="62"/>
      <c r="H354" s="63"/>
      <c r="I354" s="61"/>
      <c r="J354" s="61"/>
    </row>
    <row r="355" spans="1:13" ht="12" customHeight="1" x14ac:dyDescent="0.25">
      <c r="A355" s="129" t="s">
        <v>164</v>
      </c>
      <c r="B355" s="131"/>
      <c r="C355" s="52"/>
      <c r="D355" s="70"/>
      <c r="E355" s="72"/>
      <c r="F355" s="61" t="str">
        <f>INDEX(Teamlists!A:D,MATCH($F$353,Teamlists!B:B,0)+2,4)</f>
        <v xml:space="preserve">George Williams </v>
      </c>
      <c r="G355" s="62"/>
      <c r="H355" s="63"/>
      <c r="I355" s="61"/>
      <c r="J355" s="61"/>
    </row>
    <row r="356" spans="1:13" ht="12" customHeight="1" x14ac:dyDescent="0.25">
      <c r="A356" s="522">
        <f>Roster!E19</f>
        <v>0</v>
      </c>
      <c r="B356" s="523"/>
      <c r="C356" s="52"/>
      <c r="D356" s="70"/>
      <c r="E356" s="72"/>
      <c r="F356" s="61" t="str">
        <f>INDEX(Teamlists!A:D,MATCH($F$353,Teamlists!B:B,0)+3,4)</f>
        <v>Jeremy Kearney</v>
      </c>
      <c r="G356" s="62"/>
      <c r="H356" s="63"/>
      <c r="I356" s="61"/>
      <c r="J356" s="61"/>
    </row>
    <row r="357" spans="1:13" ht="12" customHeight="1" x14ac:dyDescent="0.25">
      <c r="A357" s="522" t="str">
        <f>Roster!E20</f>
        <v>Ralph</v>
      </c>
      <c r="B357" s="523"/>
      <c r="C357" s="52"/>
      <c r="D357" s="70"/>
      <c r="E357" s="60"/>
      <c r="F357" s="61" t="str">
        <f>INDEX(Teamlists!A:D,MATCH($F$353,Teamlists!B:B,0)+4,4)</f>
        <v>Dan Brown</v>
      </c>
      <c r="G357" s="62"/>
      <c r="H357" s="63"/>
      <c r="I357" s="61"/>
      <c r="J357" s="61"/>
      <c r="M357" s="73"/>
    </row>
    <row r="358" spans="1:13" ht="12" customHeight="1" x14ac:dyDescent="0.25">
      <c r="A358" s="141"/>
      <c r="B358" s="142"/>
      <c r="C358" s="52"/>
      <c r="D358" s="70"/>
      <c r="E358" s="60"/>
      <c r="F358" s="61" t="str">
        <f>INDEX(Teamlists!A:D,MATCH($F$353,Teamlists!B:B,0)+5,4)</f>
        <v>Gabby Brown</v>
      </c>
      <c r="G358" s="62"/>
      <c r="H358" s="63"/>
      <c r="I358" s="61"/>
      <c r="J358" s="61"/>
    </row>
    <row r="359" spans="1:13" ht="12" customHeight="1" x14ac:dyDescent="0.25">
      <c r="A359" s="129"/>
      <c r="B359" s="131"/>
      <c r="C359" s="52"/>
      <c r="D359" s="70"/>
      <c r="E359" s="60"/>
      <c r="F359" s="61" t="str">
        <f>INDEX(Teamlists!A:D,MATCH($F$353,Teamlists!B:B,0)+6,4)</f>
        <v>John Walch</v>
      </c>
      <c r="G359" s="62"/>
      <c r="H359" s="63"/>
      <c r="I359" s="61"/>
      <c r="J359" s="61"/>
    </row>
    <row r="360" spans="1:13" ht="12" customHeight="1" x14ac:dyDescent="0.25">
      <c r="A360" s="129"/>
      <c r="B360" s="131"/>
      <c r="C360" s="52"/>
      <c r="D360" s="70"/>
      <c r="E360" s="60"/>
      <c r="F360" s="61" t="str">
        <f>INDEX(Teamlists!A:D,MATCH($F$353,Teamlists!B:B,0)+7,4)</f>
        <v>Tony Lumley</v>
      </c>
      <c r="G360" s="62"/>
      <c r="H360" s="63"/>
      <c r="I360" s="61"/>
      <c r="J360" s="61"/>
    </row>
    <row r="361" spans="1:13" ht="12" customHeight="1" x14ac:dyDescent="0.25">
      <c r="A361" s="129"/>
      <c r="B361" s="131"/>
      <c r="C361" s="52"/>
      <c r="D361" s="70"/>
      <c r="E361" s="60"/>
      <c r="F361" s="61">
        <f>INDEX(Teamlists!A:D,MATCH($F$353,Teamlists!B:B,0)+8,4)</f>
        <v>0</v>
      </c>
      <c r="G361" s="62"/>
      <c r="H361" s="63"/>
      <c r="I361" s="61"/>
      <c r="J361" s="61"/>
    </row>
    <row r="362" spans="1:13" ht="12" customHeight="1" x14ac:dyDescent="0.25">
      <c r="A362" s="129"/>
      <c r="B362" s="131"/>
      <c r="C362" s="52"/>
      <c r="D362" s="70"/>
      <c r="E362" s="60"/>
      <c r="F362" s="61">
        <f>INDEX(Teamlists!A:D,MATCH($F$353,Teamlists!B:B,0)+9,4)</f>
        <v>0</v>
      </c>
      <c r="G362" s="62"/>
      <c r="H362" s="63"/>
      <c r="I362" s="61"/>
      <c r="J362" s="61"/>
    </row>
    <row r="363" spans="1:13" ht="12" customHeight="1" x14ac:dyDescent="0.25">
      <c r="A363" s="129"/>
      <c r="B363" s="131"/>
      <c r="C363" s="52"/>
      <c r="D363" s="70"/>
      <c r="E363" s="60"/>
      <c r="F363" s="61">
        <f>INDEX(Teamlists!A:D,MATCH($F$353,Teamlists!B:B,0)+10,4)</f>
        <v>0</v>
      </c>
      <c r="G363" s="62"/>
      <c r="H363" s="63"/>
      <c r="I363" s="61"/>
      <c r="J363" s="61"/>
    </row>
    <row r="364" spans="1:13" ht="12" customHeight="1" x14ac:dyDescent="0.25">
      <c r="A364" s="129"/>
      <c r="B364" s="131"/>
      <c r="C364" s="52"/>
      <c r="D364" s="70"/>
      <c r="E364" s="60"/>
      <c r="F364" s="61">
        <f>INDEX(Teamlists!A:D,MATCH($F$353,Teamlists!B:B,0)+11,4)</f>
        <v>0</v>
      </c>
      <c r="G364" s="62"/>
      <c r="H364" s="63"/>
      <c r="I364" s="61"/>
      <c r="J364" s="61"/>
    </row>
    <row r="365" spans="1:13" ht="12" customHeight="1" thickBot="1" x14ac:dyDescent="0.3">
      <c r="A365" s="143"/>
      <c r="B365" s="144"/>
      <c r="C365" s="52"/>
      <c r="D365" s="70"/>
      <c r="E365" s="60"/>
      <c r="F365" s="61">
        <f>INDEX(Teamlists!A:D,MATCH($F$353,Teamlists!B:B,0)+12,4)</f>
        <v>0</v>
      </c>
      <c r="G365" s="62"/>
      <c r="H365" s="63"/>
      <c r="I365" s="61"/>
      <c r="J365" s="61"/>
    </row>
    <row r="366" spans="1:13" ht="14.1" customHeight="1" x14ac:dyDescent="0.25">
      <c r="A366" s="52"/>
      <c r="B366" s="66"/>
      <c r="C366" s="52"/>
      <c r="D366" s="70"/>
      <c r="E366" s="60"/>
      <c r="F366" s="61" t="str">
        <f>INDEX(Teamlists!A:D,MATCH($F$353,Teamlists!B:B,0)+13,4)</f>
        <v xml:space="preserve"> </v>
      </c>
      <c r="G366" s="62"/>
      <c r="H366" s="63"/>
      <c r="I366" s="61"/>
      <c r="J366" s="61"/>
    </row>
    <row r="367" spans="1:13" ht="14.1" customHeight="1" x14ac:dyDescent="0.25">
      <c r="A367" s="52"/>
      <c r="B367" s="66"/>
      <c r="C367" s="52"/>
      <c r="D367" s="70"/>
      <c r="E367" s="60"/>
      <c r="F367" s="61" t="str">
        <f>INDEX(Teamlists!A:D,MATCH($F$353,Teamlists!B:B,0)+14,4)</f>
        <v xml:space="preserve"> </v>
      </c>
      <c r="G367" s="62"/>
      <c r="H367" s="63"/>
      <c r="I367" s="61"/>
      <c r="J367" s="61"/>
    </row>
    <row r="368" spans="1:13" ht="14.1" customHeight="1" x14ac:dyDescent="0.25">
      <c r="B368" s="66"/>
      <c r="C368" s="52"/>
      <c r="D368" s="66"/>
      <c r="E368" s="67" t="s">
        <v>87</v>
      </c>
      <c r="F368" s="67" t="s">
        <v>162</v>
      </c>
      <c r="G368" s="68">
        <f>SUM(G354:G367)</f>
        <v>0</v>
      </c>
      <c r="H368" s="52"/>
      <c r="I368" s="52"/>
      <c r="J368" s="52"/>
    </row>
    <row r="369" spans="1:10" ht="14.1" customHeight="1" x14ac:dyDescent="0.3">
      <c r="A369" s="74" t="s">
        <v>165</v>
      </c>
      <c r="B369" s="66"/>
      <c r="C369" s="52"/>
      <c r="D369" s="66"/>
      <c r="E369" s="67"/>
      <c r="F369" s="67"/>
      <c r="G369" s="66"/>
      <c r="H369" s="52"/>
      <c r="I369" s="52"/>
      <c r="J369" s="52"/>
    </row>
    <row r="370" spans="1:10" s="80" customFormat="1" ht="15.75" customHeight="1" x14ac:dyDescent="0.25">
      <c r="A370" s="75" t="s">
        <v>166</v>
      </c>
      <c r="B370" s="76"/>
      <c r="C370" s="77"/>
      <c r="D370" s="78"/>
      <c r="E370" s="79"/>
      <c r="F370" s="79"/>
      <c r="G370" s="78"/>
      <c r="H370" s="77"/>
      <c r="I370" s="77"/>
      <c r="J370" s="77"/>
    </row>
    <row r="371" spans="1:10" s="80" customFormat="1" ht="6" customHeight="1" x14ac:dyDescent="0.25">
      <c r="A371" s="81"/>
      <c r="B371" s="76"/>
      <c r="C371" s="77"/>
      <c r="D371" s="78"/>
      <c r="E371" s="79"/>
      <c r="F371" s="79"/>
      <c r="G371" s="78"/>
      <c r="H371" s="77"/>
      <c r="I371" s="77"/>
      <c r="J371" s="77"/>
    </row>
    <row r="372" spans="1:10" s="80" customFormat="1" ht="15.75" customHeight="1" x14ac:dyDescent="0.25">
      <c r="A372" s="82" t="s">
        <v>167</v>
      </c>
      <c r="B372" s="76"/>
      <c r="C372" s="77"/>
      <c r="D372" s="78"/>
      <c r="E372" s="79"/>
      <c r="F372" s="79"/>
      <c r="G372" s="78"/>
      <c r="H372" s="77"/>
      <c r="I372" s="77"/>
      <c r="J372" s="77"/>
    </row>
    <row r="373" spans="1:10" s="80" customFormat="1" ht="12" customHeight="1" x14ac:dyDescent="0.25">
      <c r="A373" s="81" t="s">
        <v>168</v>
      </c>
      <c r="B373" s="76"/>
      <c r="C373" s="77"/>
      <c r="D373" s="78"/>
      <c r="E373" s="79"/>
      <c r="F373" s="79"/>
      <c r="G373" s="78"/>
      <c r="H373" s="77"/>
      <c r="I373" s="77"/>
      <c r="J373" s="77"/>
    </row>
    <row r="374" spans="1:10" s="80" customFormat="1" ht="12" customHeight="1" x14ac:dyDescent="0.25">
      <c r="A374" s="81" t="s">
        <v>169</v>
      </c>
      <c r="B374" s="76"/>
      <c r="C374" s="77"/>
      <c r="D374" s="78"/>
      <c r="E374" s="79"/>
      <c r="F374" s="79"/>
      <c r="G374" s="78"/>
      <c r="H374" s="77"/>
      <c r="I374" s="77"/>
      <c r="J374" s="77"/>
    </row>
    <row r="375" spans="1:10" s="80" customFormat="1" ht="12" customHeight="1" x14ac:dyDescent="0.25">
      <c r="A375" s="81" t="s">
        <v>170</v>
      </c>
      <c r="B375" s="76"/>
      <c r="C375" s="77"/>
      <c r="D375" s="78"/>
      <c r="E375" s="79"/>
      <c r="F375" s="79"/>
      <c r="G375" s="78"/>
      <c r="H375" s="77"/>
      <c r="I375" s="77"/>
      <c r="J375" s="77"/>
    </row>
    <row r="376" spans="1:10" s="80" customFormat="1" ht="12" customHeight="1" x14ac:dyDescent="0.25">
      <c r="A376" s="83" t="s">
        <v>171</v>
      </c>
      <c r="B376" s="76"/>
      <c r="C376" s="77"/>
      <c r="D376" s="78"/>
      <c r="E376" s="79"/>
      <c r="F376" s="79"/>
      <c r="G376" s="78"/>
      <c r="H376" s="77"/>
      <c r="I376" s="77"/>
      <c r="J376" s="77"/>
    </row>
    <row r="377" spans="1:10" s="80" customFormat="1" ht="6" customHeight="1" x14ac:dyDescent="0.25">
      <c r="A377" s="81"/>
      <c r="B377" s="76"/>
      <c r="C377" s="77"/>
      <c r="D377" s="78"/>
      <c r="E377" s="79"/>
      <c r="F377" s="79"/>
      <c r="G377" s="78"/>
      <c r="H377" s="77"/>
      <c r="I377" s="77"/>
      <c r="J377" s="77"/>
    </row>
    <row r="378" spans="1:10" s="80" customFormat="1" ht="12" customHeight="1" x14ac:dyDescent="0.25">
      <c r="A378" s="81" t="s">
        <v>172</v>
      </c>
      <c r="B378" s="76"/>
      <c r="C378" s="77"/>
      <c r="D378" s="78"/>
      <c r="E378" s="79"/>
      <c r="F378" s="79"/>
      <c r="G378" s="78"/>
      <c r="H378" s="77"/>
      <c r="I378" s="77"/>
      <c r="J378" s="77"/>
    </row>
    <row r="379" spans="1:10" s="80" customFormat="1" ht="12" customHeight="1" x14ac:dyDescent="0.25">
      <c r="A379" s="81" t="s">
        <v>173</v>
      </c>
      <c r="B379" s="76"/>
      <c r="C379" s="77"/>
      <c r="D379" s="78"/>
      <c r="E379" s="79"/>
      <c r="F379" s="79"/>
      <c r="G379" s="78"/>
      <c r="H379" s="77"/>
      <c r="I379" s="77"/>
      <c r="J379" s="77"/>
    </row>
    <row r="380" spans="1:10" s="80" customFormat="1" ht="6" customHeight="1" x14ac:dyDescent="0.25">
      <c r="A380" s="81"/>
      <c r="B380" s="76"/>
      <c r="C380" s="77"/>
      <c r="D380" s="78"/>
      <c r="E380" s="79"/>
      <c r="F380" s="79"/>
      <c r="G380" s="78"/>
      <c r="H380" s="77"/>
      <c r="I380" s="77"/>
      <c r="J380" s="77"/>
    </row>
    <row r="381" spans="1:10" s="80" customFormat="1" ht="12" customHeight="1" x14ac:dyDescent="0.25">
      <c r="A381" s="81" t="s">
        <v>174</v>
      </c>
      <c r="B381" s="76"/>
      <c r="C381" s="77"/>
      <c r="D381" s="78"/>
      <c r="E381" s="79"/>
      <c r="F381" s="79"/>
      <c r="G381" s="78"/>
      <c r="H381" s="77"/>
      <c r="I381" s="77"/>
      <c r="J381" s="77"/>
    </row>
    <row r="382" spans="1:10" s="80" customFormat="1" ht="6" customHeight="1" x14ac:dyDescent="0.25">
      <c r="A382" s="81"/>
      <c r="B382" s="76"/>
      <c r="C382" s="77"/>
      <c r="D382" s="78"/>
      <c r="E382" s="79"/>
      <c r="F382" s="79"/>
      <c r="G382" s="78"/>
      <c r="H382" s="77"/>
      <c r="I382" s="77"/>
      <c r="J382" s="77"/>
    </row>
    <row r="383" spans="1:10" s="80" customFormat="1" ht="11.25" customHeight="1" x14ac:dyDescent="0.25">
      <c r="A383" s="81" t="s">
        <v>175</v>
      </c>
      <c r="B383" s="76"/>
      <c r="C383" s="77"/>
      <c r="D383" s="78"/>
      <c r="E383" s="79"/>
      <c r="F383" s="79"/>
      <c r="G383" s="78"/>
      <c r="H383" s="77"/>
      <c r="I383" s="77"/>
      <c r="J383" s="77"/>
    </row>
    <row r="384" spans="1:10" s="80" customFormat="1" ht="12" customHeight="1" x14ac:dyDescent="0.25">
      <c r="A384" s="81" t="s">
        <v>176</v>
      </c>
      <c r="B384" s="76"/>
      <c r="C384" s="77"/>
      <c r="D384" s="78"/>
      <c r="E384" s="79"/>
      <c r="F384" s="79"/>
      <c r="G384" s="78"/>
      <c r="H384" s="77"/>
      <c r="I384" s="77"/>
      <c r="J384" s="77"/>
    </row>
    <row r="385" spans="1:29" s="80" customFormat="1" ht="6" customHeight="1" x14ac:dyDescent="0.25">
      <c r="A385" s="81"/>
      <c r="B385" s="76"/>
      <c r="C385" s="77"/>
      <c r="D385" s="78"/>
      <c r="E385" s="79"/>
      <c r="F385" s="79"/>
      <c r="G385" s="78"/>
      <c r="H385" s="77"/>
      <c r="I385" s="77"/>
      <c r="J385" s="77"/>
    </row>
    <row r="386" spans="1:29" s="80" customFormat="1" ht="12" customHeight="1" x14ac:dyDescent="0.25">
      <c r="A386" s="81" t="s">
        <v>177</v>
      </c>
      <c r="B386" s="76"/>
      <c r="C386" s="77"/>
      <c r="D386" s="78"/>
      <c r="E386" s="79"/>
      <c r="F386" s="79"/>
      <c r="G386" s="78"/>
      <c r="H386" s="77"/>
      <c r="I386" s="77"/>
      <c r="J386" s="77"/>
    </row>
    <row r="387" spans="1:29" s="80" customFormat="1" ht="12" customHeight="1" x14ac:dyDescent="0.25">
      <c r="A387" s="81" t="s">
        <v>178</v>
      </c>
      <c r="B387" s="76"/>
      <c r="C387" s="77"/>
      <c r="D387" s="78"/>
      <c r="E387" s="79"/>
      <c r="F387" s="79"/>
      <c r="G387" s="78"/>
      <c r="H387" s="77"/>
      <c r="I387" s="77"/>
      <c r="J387" s="77"/>
    </row>
    <row r="388" spans="1:29" s="80" customFormat="1" ht="12" customHeight="1" x14ac:dyDescent="0.25">
      <c r="A388" s="81" t="s">
        <v>179</v>
      </c>
      <c r="B388" s="76"/>
      <c r="C388" s="77"/>
      <c r="D388" s="78"/>
      <c r="E388" s="79"/>
      <c r="F388" s="79"/>
      <c r="G388" s="78"/>
      <c r="H388" s="77"/>
      <c r="I388" s="77"/>
      <c r="J388" s="77"/>
    </row>
    <row r="389" spans="1:29" s="80" customFormat="1" ht="6" customHeight="1" x14ac:dyDescent="0.25">
      <c r="A389" s="81"/>
      <c r="B389" s="76"/>
      <c r="C389" s="77"/>
      <c r="D389" s="78"/>
      <c r="E389" s="79"/>
      <c r="F389" s="79"/>
      <c r="G389" s="78"/>
      <c r="H389" s="77"/>
      <c r="I389" s="77"/>
      <c r="J389" s="77"/>
    </row>
    <row r="390" spans="1:29" s="80" customFormat="1" ht="15.75" customHeight="1" x14ac:dyDescent="0.25">
      <c r="A390" s="82" t="s">
        <v>180</v>
      </c>
      <c r="B390" s="76"/>
      <c r="C390" s="77"/>
      <c r="D390" s="78"/>
      <c r="E390" s="79"/>
      <c r="F390" s="79"/>
      <c r="G390" s="78"/>
      <c r="H390" s="77"/>
      <c r="I390" s="77"/>
      <c r="J390" s="77"/>
    </row>
    <row r="391" spans="1:29" s="80" customFormat="1" ht="12" customHeight="1" x14ac:dyDescent="0.25">
      <c r="A391" s="81" t="s">
        <v>181</v>
      </c>
      <c r="B391" s="76"/>
      <c r="C391" s="77"/>
      <c r="D391" s="78"/>
      <c r="E391" s="79"/>
      <c r="F391" s="79"/>
      <c r="G391" s="78"/>
      <c r="H391" s="77"/>
      <c r="I391" s="77"/>
      <c r="J391" s="77"/>
    </row>
    <row r="392" spans="1:29" s="80" customFormat="1" ht="6" customHeight="1" x14ac:dyDescent="0.25">
      <c r="A392" s="81"/>
      <c r="B392" s="76"/>
      <c r="C392" s="77"/>
      <c r="D392" s="78"/>
      <c r="E392" s="79"/>
      <c r="F392" s="79"/>
      <c r="G392" s="78"/>
      <c r="H392" s="77"/>
      <c r="I392" s="77"/>
      <c r="J392" s="77"/>
    </row>
    <row r="393" spans="1:29" s="80" customFormat="1" ht="12" customHeight="1" x14ac:dyDescent="0.25">
      <c r="A393" s="81" t="s">
        <v>182</v>
      </c>
      <c r="B393" s="76"/>
      <c r="C393" s="77"/>
      <c r="D393" s="78"/>
      <c r="E393" s="79"/>
      <c r="F393" s="79"/>
      <c r="G393" s="78"/>
      <c r="H393" s="77"/>
      <c r="I393" s="77"/>
      <c r="J393" s="77"/>
    </row>
    <row r="394" spans="1:29" s="80" customFormat="1" ht="6" customHeight="1" x14ac:dyDescent="0.25">
      <c r="A394" s="81"/>
      <c r="B394" s="76"/>
      <c r="C394" s="77"/>
      <c r="D394" s="78"/>
      <c r="E394" s="79"/>
      <c r="F394" s="79"/>
      <c r="G394" s="78"/>
      <c r="H394" s="77"/>
      <c r="I394" s="77"/>
      <c r="J394" s="77"/>
    </row>
    <row r="395" spans="1:29" s="80" customFormat="1" ht="4.5" customHeight="1" x14ac:dyDescent="0.25">
      <c r="A395" s="81"/>
      <c r="B395" s="76"/>
      <c r="C395" s="77"/>
      <c r="D395" s="78"/>
      <c r="E395" s="79"/>
      <c r="F395" s="79"/>
      <c r="G395" s="78"/>
      <c r="H395" s="77"/>
      <c r="I395" s="77"/>
      <c r="J395" s="77"/>
    </row>
    <row r="396" spans="1:29" s="86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</row>
    <row r="397" spans="1:29" s="86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</row>
    <row r="398" spans="1:29" s="86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</row>
    <row r="399" spans="1:29" s="85" customFormat="1" ht="6" customHeight="1" x14ac:dyDescent="0.25">
      <c r="A399" s="81"/>
      <c r="B399" s="84"/>
      <c r="C399" s="84"/>
      <c r="D399" s="84"/>
      <c r="E399" s="84"/>
      <c r="F399" s="84"/>
      <c r="G399" s="84"/>
      <c r="H399" s="84"/>
      <c r="I399" s="84"/>
      <c r="J399" s="84"/>
    </row>
    <row r="400" spans="1:29" s="86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</row>
    <row r="401" spans="1:29" s="86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</row>
    <row r="402" spans="1:29" s="86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</row>
    <row r="403" spans="1:29" ht="15.75" customHeight="1" thickBot="1" x14ac:dyDescent="0.35">
      <c r="A403" s="524" t="s">
        <v>147</v>
      </c>
      <c r="B403" s="525"/>
      <c r="C403" s="52"/>
      <c r="D403" s="53"/>
      <c r="E403" s="54" t="s">
        <v>148</v>
      </c>
      <c r="F403" s="55" t="str">
        <f>Roster!C22</f>
        <v>Depth Charges</v>
      </c>
      <c r="G403" s="56" t="s">
        <v>149</v>
      </c>
      <c r="H403" s="56" t="s">
        <v>150</v>
      </c>
      <c r="I403" s="56" t="s">
        <v>151</v>
      </c>
      <c r="J403" s="56" t="s">
        <v>152</v>
      </c>
      <c r="M403" s="58"/>
    </row>
    <row r="404" spans="1:29" ht="12" customHeight="1" x14ac:dyDescent="0.3">
      <c r="A404" s="516" t="s">
        <v>153</v>
      </c>
      <c r="B404" s="517"/>
      <c r="C404" s="52"/>
      <c r="D404" s="59"/>
      <c r="E404" s="60"/>
      <c r="F404" s="61" t="str">
        <f>INDEX(Teamlists!A:D,MATCH($F$403,Teamlists!B:B,0)+1,4)</f>
        <v>Harry Van Der Woude ©</v>
      </c>
      <c r="G404" s="62"/>
      <c r="H404" s="63"/>
      <c r="I404" s="61"/>
      <c r="J404" s="61"/>
    </row>
    <row r="405" spans="1:29" ht="12" customHeight="1" x14ac:dyDescent="0.3">
      <c r="A405" s="518" t="str">
        <f>$A$3</f>
        <v>Pennant 2 2015 Week 1</v>
      </c>
      <c r="B405" s="519"/>
      <c r="C405" s="52"/>
      <c r="D405" s="59"/>
      <c r="E405" s="60"/>
      <c r="F405" s="61" t="str">
        <f>INDEX(Teamlists!A:D,MATCH($F$403,Teamlists!B:B,0)+2,4)</f>
        <v>Craig Granquist</v>
      </c>
      <c r="G405" s="62"/>
      <c r="H405" s="63"/>
      <c r="I405" s="61"/>
      <c r="J405" s="61"/>
    </row>
    <row r="406" spans="1:29" ht="12" customHeight="1" thickBot="1" x14ac:dyDescent="0.35">
      <c r="A406" s="520">
        <f>Roster!C3</f>
        <v>42200</v>
      </c>
      <c r="B406" s="521"/>
      <c r="C406" s="52"/>
      <c r="D406" s="59"/>
      <c r="E406" s="60"/>
      <c r="F406" s="61" t="str">
        <f>INDEX(Teamlists!A:D,MATCH($F$403,Teamlists!B:B,0)+3,4)</f>
        <v>Glenn Wickham</v>
      </c>
      <c r="G406" s="62"/>
      <c r="H406" s="63"/>
      <c r="I406" s="61"/>
      <c r="J406" s="61"/>
    </row>
    <row r="407" spans="1:29" ht="12" customHeight="1" thickBot="1" x14ac:dyDescent="0.3">
      <c r="A407" s="189"/>
      <c r="B407" s="190"/>
      <c r="C407" s="52"/>
      <c r="D407" s="59"/>
      <c r="E407" s="60"/>
      <c r="F407" s="61" t="str">
        <f>INDEX(Teamlists!A:D,MATCH($F$403,Teamlists!B:B,0)+4,4)</f>
        <v>Colin Hepher</v>
      </c>
      <c r="G407" s="62"/>
      <c r="H407" s="63"/>
      <c r="I407" s="61"/>
      <c r="J407" s="61"/>
    </row>
    <row r="408" spans="1:29" ht="12" customHeight="1" x14ac:dyDescent="0.25">
      <c r="A408" s="186" t="s">
        <v>154</v>
      </c>
      <c r="B408" s="187" t="str">
        <f>Roster!C21</f>
        <v>A Grade</v>
      </c>
      <c r="C408" s="52"/>
      <c r="D408" s="59"/>
      <c r="E408" s="60"/>
      <c r="F408" s="61" t="str">
        <f>INDEX(Teamlists!A:D,MATCH($F$403,Teamlists!B:B,0)+5,4)</f>
        <v>Ian Shanahan</v>
      </c>
      <c r="G408" s="62"/>
      <c r="H408" s="63"/>
      <c r="I408" s="61"/>
      <c r="J408" s="61"/>
    </row>
    <row r="409" spans="1:29" ht="12" customHeight="1" x14ac:dyDescent="0.25">
      <c r="A409" s="126" t="s">
        <v>155</v>
      </c>
      <c r="B409" s="127" t="str">
        <f>Roster!C4</f>
        <v>Court 1</v>
      </c>
      <c r="C409" s="52"/>
      <c r="D409" s="59"/>
      <c r="E409" s="60"/>
      <c r="F409" s="61" t="str">
        <f>INDEX(Teamlists!A:D,MATCH($F$403,Teamlists!B:B,0)+6,4)</f>
        <v>Matt McCartney</v>
      </c>
      <c r="G409" s="62"/>
      <c r="H409" s="63"/>
      <c r="I409" s="61"/>
      <c r="J409" s="61"/>
    </row>
    <row r="410" spans="1:29" ht="12" customHeight="1" x14ac:dyDescent="0.25">
      <c r="A410" s="126" t="s">
        <v>156</v>
      </c>
      <c r="B410" s="128" t="str">
        <f>Roster!B21</f>
        <v>8:29pm</v>
      </c>
      <c r="C410" s="52"/>
      <c r="D410" s="59"/>
      <c r="E410" s="60"/>
      <c r="F410" s="61" t="str">
        <f>INDEX(Teamlists!A:D,MATCH($F$403,Teamlists!B:B,0)+7,4)</f>
        <v>Simon Talbot</v>
      </c>
      <c r="G410" s="62"/>
      <c r="H410" s="63"/>
      <c r="I410" s="61"/>
      <c r="J410" s="61"/>
    </row>
    <row r="411" spans="1:29" ht="12" customHeight="1" x14ac:dyDescent="0.25">
      <c r="A411" s="126"/>
      <c r="B411" s="128"/>
      <c r="C411" s="52"/>
      <c r="D411" s="59"/>
      <c r="E411" s="60"/>
      <c r="F411" s="61" t="str">
        <f>INDEX(Teamlists!A:D,MATCH($F$403,Teamlists!B:B,0)+8,4)</f>
        <v>Tori Wickham</v>
      </c>
      <c r="G411" s="62"/>
      <c r="H411" s="63"/>
      <c r="I411" s="61"/>
      <c r="J411" s="61"/>
    </row>
    <row r="412" spans="1:29" ht="12" customHeight="1" x14ac:dyDescent="0.25">
      <c r="A412" s="126"/>
      <c r="B412" s="128"/>
      <c r="C412" s="52"/>
      <c r="D412" s="59"/>
      <c r="E412" s="60"/>
      <c r="F412" s="61" t="str">
        <f>INDEX(Teamlists!A:D,MATCH($F$403,Teamlists!B:B,0)+9,4)</f>
        <v>Fiona Walsh</v>
      </c>
      <c r="G412" s="62"/>
      <c r="H412" s="63"/>
      <c r="I412" s="61"/>
      <c r="J412" s="61"/>
    </row>
    <row r="413" spans="1:29" ht="12" customHeight="1" x14ac:dyDescent="0.25">
      <c r="A413" s="129" t="s">
        <v>157</v>
      </c>
      <c r="B413" s="130" t="str">
        <f>Roster!C24</f>
        <v>Aquaholics</v>
      </c>
      <c r="C413" s="52"/>
      <c r="D413" s="59"/>
      <c r="E413" s="60"/>
      <c r="F413" s="61" t="str">
        <f>INDEX(Teamlists!A:D,MATCH($F$403,Teamlists!B:B,0)+10,4)</f>
        <v>James Milner</v>
      </c>
      <c r="G413" s="62"/>
      <c r="H413" s="63"/>
      <c r="I413" s="61"/>
      <c r="J413" s="61"/>
    </row>
    <row r="414" spans="1:29" ht="12" customHeight="1" x14ac:dyDescent="0.25">
      <c r="A414" s="129" t="s">
        <v>158</v>
      </c>
      <c r="B414" s="131"/>
      <c r="C414" s="52"/>
      <c r="D414" s="59"/>
      <c r="E414" s="60"/>
      <c r="F414" s="61" t="str">
        <f>INDEX(Teamlists!A:D,MATCH($F$403,Teamlists!B:B,0)+11,4)</f>
        <v xml:space="preserve"> </v>
      </c>
      <c r="G414" s="62"/>
      <c r="H414" s="63"/>
      <c r="I414" s="61"/>
      <c r="J414" s="61"/>
    </row>
    <row r="415" spans="1:29" ht="12" customHeight="1" x14ac:dyDescent="0.25">
      <c r="A415" s="129"/>
      <c r="B415" s="131"/>
      <c r="C415" s="52"/>
      <c r="D415" s="59"/>
      <c r="E415" s="60"/>
      <c r="F415" s="61" t="str">
        <f>INDEX(Teamlists!A:D,MATCH($F$403,Teamlists!B:B,0)+12,4)</f>
        <v xml:space="preserve"> </v>
      </c>
      <c r="G415" s="62"/>
      <c r="H415" s="63"/>
      <c r="I415" s="61"/>
      <c r="J415" s="61"/>
    </row>
    <row r="416" spans="1:29" ht="12" customHeight="1" x14ac:dyDescent="0.25">
      <c r="A416" s="132" t="s">
        <v>159</v>
      </c>
      <c r="B416" s="131"/>
      <c r="C416" s="52"/>
      <c r="D416" s="59"/>
      <c r="E416" s="60"/>
      <c r="F416" s="61" t="str">
        <f>INDEX(Teamlists!A:D,MATCH($F$403,Teamlists!B:B,0)+13,4)</f>
        <v xml:space="preserve"> </v>
      </c>
      <c r="G416" s="62"/>
      <c r="H416" s="63"/>
      <c r="I416" s="61"/>
      <c r="J416" s="61"/>
    </row>
    <row r="417" spans="1:13" ht="14.1" customHeight="1" x14ac:dyDescent="0.25">
      <c r="A417" s="129" t="s">
        <v>160</v>
      </c>
      <c r="B417" s="131"/>
      <c r="C417" s="52"/>
      <c r="D417" s="59"/>
      <c r="E417" s="60"/>
      <c r="F417" s="61" t="str">
        <f>INDEX(Teamlists!A:D,MATCH($F$403,Teamlists!B:B,0)+14,4)</f>
        <v xml:space="preserve"> </v>
      </c>
      <c r="G417" s="62"/>
      <c r="H417" s="63"/>
      <c r="I417" s="61"/>
      <c r="J417" s="61"/>
    </row>
    <row r="418" spans="1:13" ht="14.25" customHeight="1" x14ac:dyDescent="0.25">
      <c r="A418" s="129" t="s">
        <v>161</v>
      </c>
      <c r="B418" s="127"/>
      <c r="C418" s="52"/>
      <c r="D418" s="66"/>
      <c r="E418" s="67" t="s">
        <v>87</v>
      </c>
      <c r="F418" s="67" t="s">
        <v>162</v>
      </c>
      <c r="G418" s="68">
        <f>SUM(G404:G417)</f>
        <v>0</v>
      </c>
      <c r="H418" s="52"/>
      <c r="I418" s="52"/>
      <c r="J418" s="52"/>
    </row>
    <row r="419" spans="1:13" ht="8.25" customHeight="1" x14ac:dyDescent="0.25">
      <c r="A419" s="129"/>
      <c r="B419" s="131"/>
      <c r="C419" s="52"/>
    </row>
    <row r="420" spans="1:13" ht="15" customHeight="1" thickBot="1" x14ac:dyDescent="0.3">
      <c r="A420" s="129"/>
      <c r="B420" s="127"/>
      <c r="C420" s="52"/>
      <c r="D420" s="53"/>
      <c r="E420" s="54" t="s">
        <v>163</v>
      </c>
      <c r="F420" s="55" t="str">
        <f>Roster!C23</f>
        <v>Floggers</v>
      </c>
      <c r="G420" s="56" t="s">
        <v>149</v>
      </c>
      <c r="H420" s="56" t="s">
        <v>150</v>
      </c>
      <c r="I420" s="56" t="s">
        <v>151</v>
      </c>
      <c r="J420" s="56" t="s">
        <v>152</v>
      </c>
    </row>
    <row r="421" spans="1:13" ht="12" customHeight="1" x14ac:dyDescent="0.25">
      <c r="A421" s="129"/>
      <c r="B421" s="131"/>
      <c r="C421" s="52"/>
      <c r="D421" s="70"/>
      <c r="E421" s="71"/>
      <c r="F421" s="61" t="str">
        <f>INDEX(Teamlists!A:D,MATCH($F$420,Teamlists!B:B,0)+1,4)</f>
        <v>Hannah Robert-Tissot ©</v>
      </c>
      <c r="G421" s="62"/>
      <c r="H421" s="63"/>
      <c r="I421" s="61"/>
      <c r="J421" s="61"/>
    </row>
    <row r="422" spans="1:13" ht="12" customHeight="1" x14ac:dyDescent="0.25">
      <c r="A422" s="129" t="s">
        <v>164</v>
      </c>
      <c r="B422" s="131"/>
      <c r="C422" s="52"/>
      <c r="D422" s="70"/>
      <c r="E422" s="72"/>
      <c r="F422" s="61" t="str">
        <f>INDEX(Teamlists!A:D,MATCH($F$420,Teamlists!B:B,0)+2,4)</f>
        <v>Claudia Payne</v>
      </c>
      <c r="G422" s="62"/>
      <c r="H422" s="63"/>
      <c r="I422" s="61"/>
      <c r="J422" s="61"/>
    </row>
    <row r="423" spans="1:13" ht="12" customHeight="1" x14ac:dyDescent="0.25">
      <c r="A423" s="522">
        <f>Roster!C27</f>
        <v>0</v>
      </c>
      <c r="B423" s="523"/>
      <c r="C423" s="52"/>
      <c r="D423" s="70"/>
      <c r="E423" s="72"/>
      <c r="F423" s="61" t="str">
        <f>INDEX(Teamlists!A:D,MATCH($F$420,Teamlists!B:B,0)+3,4)</f>
        <v>Eliza Game</v>
      </c>
      <c r="G423" s="62"/>
      <c r="H423" s="63"/>
      <c r="I423" s="61"/>
      <c r="J423" s="61"/>
    </row>
    <row r="424" spans="1:13" ht="12" customHeight="1" x14ac:dyDescent="0.25">
      <c r="A424" s="522" t="str">
        <f>Roster!C28</f>
        <v>RobbieK</v>
      </c>
      <c r="B424" s="523"/>
      <c r="C424" s="52"/>
      <c r="D424" s="70"/>
      <c r="E424" s="60"/>
      <c r="F424" s="61" t="str">
        <f>INDEX(Teamlists!A:D,MATCH($F$420,Teamlists!B:B,0)+4,4)</f>
        <v xml:space="preserve">Nick Martyn </v>
      </c>
      <c r="G424" s="62"/>
      <c r="H424" s="63"/>
      <c r="I424" s="61"/>
      <c r="J424" s="61"/>
      <c r="M424" s="73"/>
    </row>
    <row r="425" spans="1:13" ht="12" customHeight="1" x14ac:dyDescent="0.25">
      <c r="A425" s="141"/>
      <c r="B425" s="142"/>
      <c r="C425" s="52"/>
      <c r="D425" s="70"/>
      <c r="E425" s="60"/>
      <c r="F425" s="61" t="str">
        <f>INDEX(Teamlists!A:D,MATCH($F$420,Teamlists!B:B,0)+5,4)</f>
        <v>James Martyn</v>
      </c>
      <c r="G425" s="62"/>
      <c r="H425" s="63"/>
      <c r="I425" s="61"/>
      <c r="J425" s="61"/>
    </row>
    <row r="426" spans="1:13" ht="12" customHeight="1" x14ac:dyDescent="0.25">
      <c r="A426" s="129"/>
      <c r="B426" s="131"/>
      <c r="C426" s="52"/>
      <c r="D426" s="70"/>
      <c r="E426" s="60"/>
      <c r="F426" s="61" t="str">
        <f>INDEX(Teamlists!A:D,MATCH($F$420,Teamlists!B:B,0)+6,4)</f>
        <v>Jeremy Crawford</v>
      </c>
      <c r="G426" s="62"/>
      <c r="H426" s="63"/>
      <c r="I426" s="61"/>
      <c r="J426" s="61"/>
    </row>
    <row r="427" spans="1:13" ht="12" customHeight="1" x14ac:dyDescent="0.25">
      <c r="A427" s="129"/>
      <c r="B427" s="131"/>
      <c r="C427" s="52"/>
      <c r="D427" s="70"/>
      <c r="E427" s="60"/>
      <c r="F427" s="61" t="str">
        <f>INDEX(Teamlists!A:D,MATCH($F$420,Teamlists!B:B,0)+7,4)</f>
        <v>Marty Jack</v>
      </c>
      <c r="G427" s="62"/>
      <c r="H427" s="63"/>
      <c r="I427" s="61"/>
      <c r="J427" s="61"/>
    </row>
    <row r="428" spans="1:13" ht="12" customHeight="1" x14ac:dyDescent="0.25">
      <c r="A428" s="129"/>
      <c r="B428" s="131"/>
      <c r="C428" s="52"/>
      <c r="D428" s="70"/>
      <c r="E428" s="60"/>
      <c r="F428" s="61" t="str">
        <f>INDEX(Teamlists!A:D,MATCH($F$420,Teamlists!B:B,0)+8,4)</f>
        <v>Mathew Paine</v>
      </c>
      <c r="G428" s="62"/>
      <c r="H428" s="63"/>
      <c r="I428" s="61"/>
      <c r="J428" s="61"/>
    </row>
    <row r="429" spans="1:13" ht="12" customHeight="1" x14ac:dyDescent="0.25">
      <c r="A429" s="129"/>
      <c r="B429" s="131"/>
      <c r="C429" s="52"/>
      <c r="D429" s="70"/>
      <c r="E429" s="60"/>
      <c r="F429" s="61" t="str">
        <f>INDEX(Teamlists!A:D,MATCH($F$420,Teamlists!B:B,0)+9,4)</f>
        <v>Callum Wishart</v>
      </c>
      <c r="G429" s="62"/>
      <c r="H429" s="63"/>
      <c r="I429" s="61"/>
      <c r="J429" s="61"/>
    </row>
    <row r="430" spans="1:13" ht="12" customHeight="1" x14ac:dyDescent="0.25">
      <c r="A430" s="129"/>
      <c r="B430" s="131"/>
      <c r="C430" s="52"/>
      <c r="D430" s="70"/>
      <c r="E430" s="60"/>
      <c r="F430" s="61">
        <f>INDEX(Teamlists!A:D,MATCH($F$420,Teamlists!B:B,0)+10,4)</f>
        <v>0</v>
      </c>
      <c r="G430" s="62"/>
      <c r="H430" s="63"/>
      <c r="I430" s="61"/>
      <c r="J430" s="61"/>
    </row>
    <row r="431" spans="1:13" ht="12" customHeight="1" x14ac:dyDescent="0.25">
      <c r="A431" s="129"/>
      <c r="B431" s="131"/>
      <c r="C431" s="52"/>
      <c r="D431" s="70"/>
      <c r="E431" s="60"/>
      <c r="F431" s="61">
        <f>INDEX(Teamlists!A:D,MATCH($F$420,Teamlists!B:B,0)+11,4)</f>
        <v>0</v>
      </c>
      <c r="G431" s="62"/>
      <c r="H431" s="63"/>
      <c r="I431" s="61"/>
      <c r="J431" s="61"/>
    </row>
    <row r="432" spans="1:13" ht="12" customHeight="1" thickBot="1" x14ac:dyDescent="0.3">
      <c r="A432" s="143"/>
      <c r="B432" s="144"/>
      <c r="C432" s="52"/>
      <c r="D432" s="70"/>
      <c r="E432" s="60"/>
      <c r="F432" s="61" t="str">
        <f>INDEX(Teamlists!A:D,MATCH($F$420,Teamlists!B:B,0)+12,4)</f>
        <v xml:space="preserve"> </v>
      </c>
      <c r="G432" s="62"/>
      <c r="H432" s="63"/>
      <c r="I432" s="61"/>
      <c r="J432" s="61"/>
    </row>
    <row r="433" spans="1:10" ht="14.1" customHeight="1" x14ac:dyDescent="0.25">
      <c r="A433" s="52"/>
      <c r="B433" s="66"/>
      <c r="C433" s="52"/>
      <c r="D433" s="70"/>
      <c r="E433" s="60"/>
      <c r="F433" s="61" t="str">
        <f>INDEX(Teamlists!A:D,MATCH($F$420,Teamlists!B:B,0)+13,4)</f>
        <v xml:space="preserve"> </v>
      </c>
      <c r="G433" s="62"/>
      <c r="H433" s="63"/>
      <c r="I433" s="61"/>
      <c r="J433" s="61"/>
    </row>
    <row r="434" spans="1:10" ht="14.1" customHeight="1" x14ac:dyDescent="0.25">
      <c r="A434" s="52"/>
      <c r="B434" s="66"/>
      <c r="C434" s="52"/>
      <c r="D434" s="70"/>
      <c r="E434" s="60"/>
      <c r="F434" s="61" t="str">
        <f>INDEX(Teamlists!A:D,MATCH($F$420,Teamlists!B:B,0)+14,4)</f>
        <v xml:space="preserve"> </v>
      </c>
      <c r="G434" s="62"/>
      <c r="H434" s="63"/>
      <c r="I434" s="61"/>
      <c r="J434" s="61"/>
    </row>
    <row r="435" spans="1:10" ht="14.1" customHeight="1" x14ac:dyDescent="0.25">
      <c r="B435" s="66"/>
      <c r="C435" s="52"/>
      <c r="D435" s="66"/>
      <c r="E435" s="67" t="s">
        <v>87</v>
      </c>
      <c r="F435" s="67" t="s">
        <v>162</v>
      </c>
      <c r="G435" s="68">
        <f>SUM(G421:G434)</f>
        <v>0</v>
      </c>
      <c r="H435" s="52"/>
      <c r="I435" s="52"/>
      <c r="J435" s="52"/>
    </row>
    <row r="436" spans="1:10" ht="14.1" customHeight="1" x14ac:dyDescent="0.3">
      <c r="A436" s="74" t="s">
        <v>165</v>
      </c>
      <c r="B436" s="66"/>
      <c r="C436" s="52"/>
      <c r="D436" s="66"/>
      <c r="E436" s="67"/>
      <c r="F436" s="67"/>
      <c r="G436" s="66"/>
      <c r="H436" s="52"/>
      <c r="I436" s="52"/>
      <c r="J436" s="52"/>
    </row>
    <row r="437" spans="1:10" s="80" customFormat="1" ht="15.75" customHeight="1" x14ac:dyDescent="0.25">
      <c r="A437" s="75" t="s">
        <v>166</v>
      </c>
      <c r="B437" s="76"/>
      <c r="C437" s="77"/>
      <c r="D437" s="78"/>
      <c r="E437" s="79"/>
      <c r="F437" s="79"/>
      <c r="G437" s="78"/>
      <c r="H437" s="77"/>
      <c r="I437" s="77"/>
      <c r="J437" s="77"/>
    </row>
    <row r="438" spans="1:10" s="80" customFormat="1" ht="6" customHeight="1" x14ac:dyDescent="0.25">
      <c r="A438" s="81"/>
      <c r="B438" s="76"/>
      <c r="C438" s="77"/>
      <c r="D438" s="78"/>
      <c r="E438" s="79"/>
      <c r="F438" s="79"/>
      <c r="G438" s="78"/>
      <c r="H438" s="77"/>
      <c r="I438" s="77"/>
      <c r="J438" s="77"/>
    </row>
    <row r="439" spans="1:10" s="80" customFormat="1" ht="15.75" customHeight="1" x14ac:dyDescent="0.25">
      <c r="A439" s="82" t="s">
        <v>167</v>
      </c>
      <c r="B439" s="76"/>
      <c r="C439" s="77"/>
      <c r="D439" s="78"/>
      <c r="E439" s="79"/>
      <c r="F439" s="79"/>
      <c r="G439" s="78"/>
      <c r="H439" s="77"/>
      <c r="I439" s="77"/>
      <c r="J439" s="77"/>
    </row>
    <row r="440" spans="1:10" s="80" customFormat="1" ht="12" customHeight="1" x14ac:dyDescent="0.25">
      <c r="A440" s="81" t="s">
        <v>168</v>
      </c>
      <c r="B440" s="76"/>
      <c r="C440" s="77"/>
      <c r="D440" s="78"/>
      <c r="E440" s="79"/>
      <c r="F440" s="79"/>
      <c r="G440" s="78"/>
      <c r="H440" s="77"/>
      <c r="I440" s="77"/>
      <c r="J440" s="77"/>
    </row>
    <row r="441" spans="1:10" s="80" customFormat="1" ht="12" customHeight="1" x14ac:dyDescent="0.25">
      <c r="A441" s="81" t="s">
        <v>169</v>
      </c>
      <c r="B441" s="76"/>
      <c r="C441" s="77"/>
      <c r="D441" s="78"/>
      <c r="E441" s="79"/>
      <c r="F441" s="79"/>
      <c r="G441" s="78"/>
      <c r="H441" s="77"/>
      <c r="I441" s="77"/>
      <c r="J441" s="77"/>
    </row>
    <row r="442" spans="1:10" s="80" customFormat="1" ht="12" customHeight="1" x14ac:dyDescent="0.25">
      <c r="A442" s="81" t="s">
        <v>170</v>
      </c>
      <c r="B442" s="76"/>
      <c r="C442" s="77"/>
      <c r="D442" s="78"/>
      <c r="E442" s="79"/>
      <c r="F442" s="79"/>
      <c r="G442" s="78"/>
      <c r="H442" s="77"/>
      <c r="I442" s="77"/>
      <c r="J442" s="77"/>
    </row>
    <row r="443" spans="1:10" s="80" customFormat="1" ht="12" customHeight="1" x14ac:dyDescent="0.25">
      <c r="A443" s="83" t="s">
        <v>171</v>
      </c>
      <c r="B443" s="76"/>
      <c r="C443" s="77"/>
      <c r="D443" s="78"/>
      <c r="E443" s="79"/>
      <c r="F443" s="79"/>
      <c r="G443" s="78"/>
      <c r="H443" s="77"/>
      <c r="I443" s="77"/>
      <c r="J443" s="77"/>
    </row>
    <row r="444" spans="1:10" s="80" customFormat="1" ht="6" customHeight="1" x14ac:dyDescent="0.25">
      <c r="A444" s="81"/>
      <c r="B444" s="76"/>
      <c r="C444" s="77"/>
      <c r="D444" s="78"/>
      <c r="E444" s="79"/>
      <c r="F444" s="79"/>
      <c r="G444" s="78"/>
      <c r="H444" s="77"/>
      <c r="I444" s="77"/>
      <c r="J444" s="77"/>
    </row>
    <row r="445" spans="1:10" s="80" customFormat="1" ht="12" customHeight="1" x14ac:dyDescent="0.25">
      <c r="A445" s="81" t="s">
        <v>172</v>
      </c>
      <c r="B445" s="76"/>
      <c r="C445" s="77"/>
      <c r="D445" s="78"/>
      <c r="E445" s="79"/>
      <c r="F445" s="79"/>
      <c r="G445" s="78"/>
      <c r="H445" s="77"/>
      <c r="I445" s="77"/>
      <c r="J445" s="77"/>
    </row>
    <row r="446" spans="1:10" s="80" customFormat="1" ht="12" customHeight="1" x14ac:dyDescent="0.25">
      <c r="A446" s="81" t="s">
        <v>173</v>
      </c>
      <c r="B446" s="76"/>
      <c r="C446" s="77"/>
      <c r="D446" s="78"/>
      <c r="E446" s="79"/>
      <c r="F446" s="79"/>
      <c r="G446" s="78"/>
      <c r="H446" s="77"/>
      <c r="I446" s="77"/>
      <c r="J446" s="77"/>
    </row>
    <row r="447" spans="1:10" s="80" customFormat="1" ht="6" customHeight="1" x14ac:dyDescent="0.25">
      <c r="A447" s="81"/>
      <c r="B447" s="76"/>
      <c r="C447" s="77"/>
      <c r="D447" s="78"/>
      <c r="E447" s="79"/>
      <c r="F447" s="79"/>
      <c r="G447" s="78"/>
      <c r="H447" s="77"/>
      <c r="I447" s="77"/>
      <c r="J447" s="77"/>
    </row>
    <row r="448" spans="1:10" s="80" customFormat="1" ht="12" customHeight="1" x14ac:dyDescent="0.25">
      <c r="A448" s="81" t="s">
        <v>174</v>
      </c>
      <c r="B448" s="76"/>
      <c r="C448" s="77"/>
      <c r="D448" s="78"/>
      <c r="E448" s="79"/>
      <c r="F448" s="79"/>
      <c r="G448" s="78"/>
      <c r="H448" s="77"/>
      <c r="I448" s="77"/>
      <c r="J448" s="77"/>
    </row>
    <row r="449" spans="1:29" s="80" customFormat="1" ht="6" customHeight="1" x14ac:dyDescent="0.25">
      <c r="A449" s="81"/>
      <c r="B449" s="76"/>
      <c r="C449" s="77"/>
      <c r="D449" s="78"/>
      <c r="E449" s="79"/>
      <c r="F449" s="79"/>
      <c r="G449" s="78"/>
      <c r="H449" s="77"/>
      <c r="I449" s="77"/>
      <c r="J449" s="77"/>
    </row>
    <row r="450" spans="1:29" s="80" customFormat="1" ht="11.25" customHeight="1" x14ac:dyDescent="0.25">
      <c r="A450" s="81" t="s">
        <v>175</v>
      </c>
      <c r="B450" s="76"/>
      <c r="C450" s="77"/>
      <c r="D450" s="78"/>
      <c r="E450" s="79"/>
      <c r="F450" s="79"/>
      <c r="G450" s="78"/>
      <c r="H450" s="77"/>
      <c r="I450" s="77"/>
      <c r="J450" s="77"/>
    </row>
    <row r="451" spans="1:29" s="80" customFormat="1" ht="12" customHeight="1" x14ac:dyDescent="0.25">
      <c r="A451" s="81" t="s">
        <v>176</v>
      </c>
      <c r="B451" s="76"/>
      <c r="C451" s="77"/>
      <c r="D451" s="78"/>
      <c r="E451" s="79"/>
      <c r="F451" s="79"/>
      <c r="G451" s="78"/>
      <c r="H451" s="77"/>
      <c r="I451" s="77"/>
      <c r="J451" s="77"/>
    </row>
    <row r="452" spans="1:29" s="80" customFormat="1" ht="6" customHeight="1" x14ac:dyDescent="0.25">
      <c r="A452" s="81"/>
      <c r="B452" s="76"/>
      <c r="C452" s="77"/>
      <c r="D452" s="78"/>
      <c r="E452" s="79"/>
      <c r="F452" s="79"/>
      <c r="G452" s="78"/>
      <c r="H452" s="77"/>
      <c r="I452" s="77"/>
      <c r="J452" s="77"/>
    </row>
    <row r="453" spans="1:29" s="80" customFormat="1" ht="12" customHeight="1" x14ac:dyDescent="0.25">
      <c r="A453" s="81" t="s">
        <v>177</v>
      </c>
      <c r="B453" s="76"/>
      <c r="C453" s="77"/>
      <c r="D453" s="78"/>
      <c r="E453" s="79"/>
      <c r="F453" s="79"/>
      <c r="G453" s="78"/>
      <c r="H453" s="77"/>
      <c r="I453" s="77"/>
      <c r="J453" s="77"/>
    </row>
    <row r="454" spans="1:29" s="80" customFormat="1" ht="12" customHeight="1" x14ac:dyDescent="0.25">
      <c r="A454" s="81" t="s">
        <v>178</v>
      </c>
      <c r="B454" s="76"/>
      <c r="C454" s="77"/>
      <c r="D454" s="78"/>
      <c r="E454" s="79"/>
      <c r="F454" s="79"/>
      <c r="G454" s="78"/>
      <c r="H454" s="77"/>
      <c r="I454" s="77"/>
      <c r="J454" s="77"/>
    </row>
    <row r="455" spans="1:29" s="80" customFormat="1" ht="12" customHeight="1" x14ac:dyDescent="0.25">
      <c r="A455" s="81" t="s">
        <v>179</v>
      </c>
      <c r="B455" s="76"/>
      <c r="C455" s="77"/>
      <c r="D455" s="78"/>
      <c r="E455" s="79"/>
      <c r="F455" s="79"/>
      <c r="G455" s="78"/>
      <c r="H455" s="77"/>
      <c r="I455" s="77"/>
      <c r="J455" s="77"/>
    </row>
    <row r="456" spans="1:29" s="80" customFormat="1" ht="6" customHeight="1" x14ac:dyDescent="0.25">
      <c r="A456" s="81"/>
      <c r="B456" s="76"/>
      <c r="C456" s="77"/>
      <c r="D456" s="78"/>
      <c r="E456" s="79"/>
      <c r="F456" s="79"/>
      <c r="G456" s="78"/>
      <c r="H456" s="77"/>
      <c r="I456" s="77"/>
      <c r="J456" s="77"/>
    </row>
    <row r="457" spans="1:29" s="80" customFormat="1" ht="15.75" customHeight="1" x14ac:dyDescent="0.25">
      <c r="A457" s="82" t="s">
        <v>180</v>
      </c>
      <c r="B457" s="76"/>
      <c r="C457" s="77"/>
      <c r="D457" s="78"/>
      <c r="E457" s="79"/>
      <c r="F457" s="79"/>
      <c r="G457" s="78"/>
      <c r="H457" s="77"/>
      <c r="I457" s="77"/>
      <c r="J457" s="77"/>
    </row>
    <row r="458" spans="1:29" s="80" customFormat="1" ht="12" customHeight="1" x14ac:dyDescent="0.25">
      <c r="A458" s="81" t="s">
        <v>181</v>
      </c>
      <c r="B458" s="76"/>
      <c r="C458" s="77"/>
      <c r="D458" s="78"/>
      <c r="E458" s="79"/>
      <c r="F458" s="79"/>
      <c r="G458" s="78"/>
      <c r="H458" s="77"/>
      <c r="I458" s="77"/>
      <c r="J458" s="77"/>
    </row>
    <row r="459" spans="1:29" s="80" customFormat="1" ht="6" customHeight="1" x14ac:dyDescent="0.25">
      <c r="A459" s="81"/>
      <c r="B459" s="76"/>
      <c r="C459" s="77"/>
      <c r="D459" s="78"/>
      <c r="E459" s="79"/>
      <c r="F459" s="79"/>
      <c r="G459" s="78"/>
      <c r="H459" s="77"/>
      <c r="I459" s="77"/>
      <c r="J459" s="77"/>
    </row>
    <row r="460" spans="1:29" s="80" customFormat="1" ht="12" customHeight="1" x14ac:dyDescent="0.25">
      <c r="A460" s="81" t="s">
        <v>182</v>
      </c>
      <c r="B460" s="76"/>
      <c r="C460" s="77"/>
      <c r="D460" s="78"/>
      <c r="E460" s="79"/>
      <c r="F460" s="79"/>
      <c r="G460" s="78"/>
      <c r="H460" s="77"/>
      <c r="I460" s="77"/>
      <c r="J460" s="77"/>
    </row>
    <row r="461" spans="1:29" s="80" customFormat="1" ht="6" customHeight="1" x14ac:dyDescent="0.25">
      <c r="A461" s="81"/>
      <c r="B461" s="76"/>
      <c r="C461" s="77"/>
      <c r="D461" s="78"/>
      <c r="E461" s="79"/>
      <c r="F461" s="79"/>
      <c r="G461" s="78"/>
      <c r="H461" s="77"/>
      <c r="I461" s="77"/>
      <c r="J461" s="77"/>
    </row>
    <row r="462" spans="1:29" s="80" customFormat="1" ht="4.5" customHeight="1" x14ac:dyDescent="0.25">
      <c r="A462" s="81"/>
      <c r="B462" s="76"/>
      <c r="C462" s="77"/>
      <c r="D462" s="78"/>
      <c r="E462" s="79"/>
      <c r="F462" s="79"/>
      <c r="G462" s="78"/>
      <c r="H462" s="77"/>
      <c r="I462" s="77"/>
      <c r="J462" s="77"/>
    </row>
    <row r="463" spans="1:29" s="86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</row>
    <row r="464" spans="1:29" s="86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</row>
    <row r="465" spans="1:29" s="86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</row>
    <row r="466" spans="1:29" s="85" customFormat="1" ht="6" customHeight="1" x14ac:dyDescent="0.25">
      <c r="A466" s="81"/>
      <c r="B466" s="84"/>
      <c r="C466" s="84"/>
      <c r="D466" s="84"/>
      <c r="E466" s="84"/>
      <c r="F466" s="84"/>
      <c r="G466" s="84"/>
      <c r="H466" s="84"/>
      <c r="I466" s="84"/>
      <c r="J466" s="84"/>
    </row>
    <row r="467" spans="1:29" s="86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</row>
    <row r="468" spans="1:29" s="86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</row>
    <row r="469" spans="1:29" s="86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</row>
    <row r="470" spans="1:29" ht="15.75" customHeight="1" thickBot="1" x14ac:dyDescent="0.35">
      <c r="A470" s="524" t="s">
        <v>147</v>
      </c>
      <c r="B470" s="525"/>
      <c r="C470" s="52"/>
      <c r="D470" s="53"/>
      <c r="E470" s="54" t="s">
        <v>148</v>
      </c>
      <c r="F470" s="55">
        <f>Roster!D22</f>
        <v>0</v>
      </c>
      <c r="G470" s="56" t="s">
        <v>149</v>
      </c>
      <c r="H470" s="56" t="s">
        <v>150</v>
      </c>
      <c r="I470" s="56" t="s">
        <v>151</v>
      </c>
      <c r="J470" s="56" t="s">
        <v>152</v>
      </c>
      <c r="M470" s="58"/>
    </row>
    <row r="471" spans="1:29" ht="12" customHeight="1" x14ac:dyDescent="0.3">
      <c r="A471" s="516" t="s">
        <v>153</v>
      </c>
      <c r="B471" s="517"/>
      <c r="C471" s="52"/>
      <c r="D471" s="59"/>
      <c r="E471" s="60"/>
      <c r="F471" s="61" t="e">
        <f>INDEX(Teamlists!A:D,MATCH($F$470,Teamlists!B:B,0)+1,4)</f>
        <v>#N/A</v>
      </c>
      <c r="G471" s="62"/>
      <c r="H471" s="63"/>
      <c r="I471" s="61"/>
      <c r="J471" s="61"/>
    </row>
    <row r="472" spans="1:29" ht="12" customHeight="1" x14ac:dyDescent="0.3">
      <c r="A472" s="518" t="str">
        <f>$A$3</f>
        <v>Pennant 2 2015 Week 1</v>
      </c>
      <c r="B472" s="519"/>
      <c r="C472" s="52"/>
      <c r="D472" s="59"/>
      <c r="E472" s="60"/>
      <c r="F472" s="61" t="e">
        <f>INDEX(Teamlists!A:D,MATCH($F$470,Teamlists!B:B,0)+2,4)</f>
        <v>#N/A</v>
      </c>
      <c r="G472" s="62"/>
      <c r="H472" s="63"/>
      <c r="I472" s="61"/>
      <c r="J472" s="61"/>
    </row>
    <row r="473" spans="1:29" ht="12" customHeight="1" thickBot="1" x14ac:dyDescent="0.35">
      <c r="A473" s="520">
        <f>Roster!C3</f>
        <v>42200</v>
      </c>
      <c r="B473" s="521"/>
      <c r="C473" s="52"/>
      <c r="D473" s="59"/>
      <c r="E473" s="60"/>
      <c r="F473" s="61" t="e">
        <f>INDEX(Teamlists!A:D,MATCH($F$470,Teamlists!B:B,0)+3,4)</f>
        <v>#N/A</v>
      </c>
      <c r="G473" s="62"/>
      <c r="H473" s="63"/>
      <c r="I473" s="61"/>
      <c r="J473" s="61"/>
    </row>
    <row r="474" spans="1:29" ht="12" customHeight="1" thickBot="1" x14ac:dyDescent="0.3">
      <c r="A474" s="189"/>
      <c r="B474" s="190"/>
      <c r="C474" s="52"/>
      <c r="D474" s="59"/>
      <c r="E474" s="60"/>
      <c r="F474" s="61" t="e">
        <f>INDEX(Teamlists!A:D,MATCH($F$470,Teamlists!B:B,0)+4,4)</f>
        <v>#N/A</v>
      </c>
      <c r="G474" s="62"/>
      <c r="H474" s="63"/>
      <c r="I474" s="61"/>
      <c r="J474" s="61"/>
    </row>
    <row r="475" spans="1:29" ht="12" customHeight="1" x14ac:dyDescent="0.25">
      <c r="A475" s="186" t="s">
        <v>154</v>
      </c>
      <c r="B475" s="187">
        <f>Roster!D21</f>
        <v>0</v>
      </c>
      <c r="C475" s="52"/>
      <c r="D475" s="59"/>
      <c r="E475" s="60"/>
      <c r="F475" s="61" t="e">
        <f>INDEX(Teamlists!A:D,MATCH($F$470,Teamlists!B:B,0)+5,4)</f>
        <v>#N/A</v>
      </c>
      <c r="G475" s="62"/>
      <c r="H475" s="63"/>
      <c r="I475" s="61"/>
      <c r="J475" s="61"/>
    </row>
    <row r="476" spans="1:29" ht="12" customHeight="1" x14ac:dyDescent="0.25">
      <c r="A476" s="126" t="s">
        <v>155</v>
      </c>
      <c r="B476" s="127" t="str">
        <f>Roster!D4</f>
        <v>Court 2</v>
      </c>
      <c r="C476" s="52"/>
      <c r="D476" s="59"/>
      <c r="E476" s="60"/>
      <c r="F476" s="61" t="e">
        <f>INDEX(Teamlists!A:D,MATCH($F$470,Teamlists!B:B,0)+6,4)</f>
        <v>#N/A</v>
      </c>
      <c r="G476" s="62"/>
      <c r="H476" s="63"/>
      <c r="I476" s="61"/>
      <c r="J476" s="61"/>
    </row>
    <row r="477" spans="1:29" ht="12" customHeight="1" x14ac:dyDescent="0.25">
      <c r="A477" s="126" t="s">
        <v>156</v>
      </c>
      <c r="B477" s="128" t="str">
        <f>Roster!B21</f>
        <v>8:29pm</v>
      </c>
      <c r="C477" s="52"/>
      <c r="D477" s="59"/>
      <c r="E477" s="60"/>
      <c r="F477" s="61" t="e">
        <f>INDEX(Teamlists!A:D,MATCH($F$470,Teamlists!B:B,0)+7,4)</f>
        <v>#N/A</v>
      </c>
      <c r="G477" s="62"/>
      <c r="H477" s="63"/>
      <c r="I477" s="61"/>
      <c r="J477" s="61"/>
    </row>
    <row r="478" spans="1:29" ht="12" customHeight="1" x14ac:dyDescent="0.25">
      <c r="A478" s="126"/>
      <c r="B478" s="128"/>
      <c r="C478" s="52"/>
      <c r="D478" s="59"/>
      <c r="E478" s="60"/>
      <c r="F478" s="61" t="e">
        <f>INDEX(Teamlists!A:D,MATCH($F$470,Teamlists!B:B,0)+8,4)</f>
        <v>#N/A</v>
      </c>
      <c r="G478" s="62"/>
      <c r="H478" s="63"/>
      <c r="I478" s="61"/>
      <c r="J478" s="61"/>
    </row>
    <row r="479" spans="1:29" ht="12" customHeight="1" x14ac:dyDescent="0.25">
      <c r="A479" s="126"/>
      <c r="B479" s="128"/>
      <c r="C479" s="52"/>
      <c r="D479" s="59"/>
      <c r="E479" s="60"/>
      <c r="F479" s="61" t="e">
        <f>INDEX(Teamlists!A:D,MATCH($F$470,Teamlists!B:B,0)+9,4)</f>
        <v>#N/A</v>
      </c>
      <c r="G479" s="62"/>
      <c r="H479" s="63"/>
      <c r="I479" s="61"/>
      <c r="J479" s="61"/>
    </row>
    <row r="480" spans="1:29" ht="12" customHeight="1" x14ac:dyDescent="0.25">
      <c r="A480" s="129" t="s">
        <v>157</v>
      </c>
      <c r="B480" s="130">
        <f>Roster!D24</f>
        <v>0</v>
      </c>
      <c r="C480" s="52"/>
      <c r="D480" s="59"/>
      <c r="E480" s="60"/>
      <c r="F480" s="61" t="e">
        <f>INDEX(Teamlists!A:D,MATCH($F$470,Teamlists!B:B,0)+10,4)</f>
        <v>#N/A</v>
      </c>
      <c r="G480" s="62"/>
      <c r="H480" s="63"/>
      <c r="I480" s="61"/>
      <c r="J480" s="61"/>
    </row>
    <row r="481" spans="1:13" ht="12" customHeight="1" x14ac:dyDescent="0.25">
      <c r="A481" s="129" t="s">
        <v>158</v>
      </c>
      <c r="B481" s="131"/>
      <c r="C481" s="52"/>
      <c r="D481" s="59"/>
      <c r="E481" s="60"/>
      <c r="F481" s="61" t="e">
        <f>INDEX(Teamlists!A:D,MATCH($F$470,Teamlists!B:B,0)+11,4)</f>
        <v>#N/A</v>
      </c>
      <c r="G481" s="62"/>
      <c r="H481" s="63"/>
      <c r="I481" s="61"/>
      <c r="J481" s="61"/>
    </row>
    <row r="482" spans="1:13" ht="12" customHeight="1" x14ac:dyDescent="0.25">
      <c r="A482" s="129"/>
      <c r="B482" s="131"/>
      <c r="C482" s="52"/>
      <c r="D482" s="59"/>
      <c r="E482" s="60"/>
      <c r="F482" s="61" t="e">
        <f>INDEX(Teamlists!A:D,MATCH($F$470,Teamlists!B:B,0)+12,4)</f>
        <v>#N/A</v>
      </c>
      <c r="G482" s="62"/>
      <c r="H482" s="63"/>
      <c r="I482" s="61"/>
      <c r="J482" s="61"/>
    </row>
    <row r="483" spans="1:13" ht="12" customHeight="1" x14ac:dyDescent="0.25">
      <c r="A483" s="132" t="s">
        <v>159</v>
      </c>
      <c r="B483" s="131"/>
      <c r="C483" s="52"/>
      <c r="D483" s="59"/>
      <c r="E483" s="60"/>
      <c r="F483" s="61" t="e">
        <f>INDEX(Teamlists!A:D,MATCH($F$470,Teamlists!B:B,0)+13,4)</f>
        <v>#N/A</v>
      </c>
      <c r="G483" s="62"/>
      <c r="H483" s="63"/>
      <c r="I483" s="61"/>
      <c r="J483" s="61"/>
    </row>
    <row r="484" spans="1:13" ht="14.1" customHeight="1" x14ac:dyDescent="0.25">
      <c r="A484" s="129" t="s">
        <v>160</v>
      </c>
      <c r="B484" s="131"/>
      <c r="C484" s="52"/>
      <c r="D484" s="59"/>
      <c r="E484" s="60"/>
      <c r="F484" s="61" t="e">
        <f>INDEX(Teamlists!A:D,MATCH($F$470,Teamlists!B:B,0)+14,4)</f>
        <v>#N/A</v>
      </c>
      <c r="G484" s="62"/>
      <c r="H484" s="63"/>
      <c r="I484" s="61"/>
      <c r="J484" s="61"/>
    </row>
    <row r="485" spans="1:13" ht="14.25" customHeight="1" x14ac:dyDescent="0.25">
      <c r="A485" s="129" t="s">
        <v>161</v>
      </c>
      <c r="B485" s="127"/>
      <c r="C485" s="52"/>
      <c r="D485" s="66"/>
      <c r="E485" s="67" t="s">
        <v>87</v>
      </c>
      <c r="F485" s="67" t="s">
        <v>162</v>
      </c>
      <c r="G485" s="68">
        <f>SUM(G471:G484)</f>
        <v>0</v>
      </c>
      <c r="H485" s="52"/>
      <c r="I485" s="52"/>
      <c r="J485" s="52"/>
    </row>
    <row r="486" spans="1:13" ht="8.25" customHeight="1" x14ac:dyDescent="0.25">
      <c r="A486" s="129"/>
      <c r="B486" s="131"/>
      <c r="C486" s="52"/>
    </row>
    <row r="487" spans="1:13" ht="15" customHeight="1" thickBot="1" x14ac:dyDescent="0.3">
      <c r="A487" s="129"/>
      <c r="B487" s="127"/>
      <c r="C487" s="52"/>
      <c r="D487" s="53"/>
      <c r="E487" s="54" t="s">
        <v>163</v>
      </c>
      <c r="F487" s="55">
        <f>Roster!D23</f>
        <v>0</v>
      </c>
      <c r="G487" s="56" t="s">
        <v>149</v>
      </c>
      <c r="H487" s="56" t="s">
        <v>150</v>
      </c>
      <c r="I487" s="56" t="s">
        <v>151</v>
      </c>
      <c r="J487" s="56" t="s">
        <v>152</v>
      </c>
    </row>
    <row r="488" spans="1:13" ht="12" customHeight="1" x14ac:dyDescent="0.25">
      <c r="A488" s="129"/>
      <c r="B488" s="131"/>
      <c r="C488" s="52"/>
      <c r="D488" s="70"/>
      <c r="E488" s="71"/>
      <c r="F488" s="61" t="e">
        <f>INDEX(Teamlists!A:D,MATCH($F$487,Teamlists!B:B,0)+1,4)</f>
        <v>#N/A</v>
      </c>
      <c r="G488" s="62"/>
      <c r="H488" s="63"/>
      <c r="I488" s="61"/>
      <c r="J488" s="61"/>
    </row>
    <row r="489" spans="1:13" ht="12" customHeight="1" x14ac:dyDescent="0.25">
      <c r="A489" s="129" t="s">
        <v>164</v>
      </c>
      <c r="B489" s="131"/>
      <c r="C489" s="52"/>
      <c r="D489" s="70"/>
      <c r="E489" s="72"/>
      <c r="F489" s="61" t="e">
        <f>INDEX(Teamlists!A:D,MATCH($F$487,Teamlists!B:B,0)+2,4)</f>
        <v>#N/A</v>
      </c>
      <c r="G489" s="62"/>
      <c r="H489" s="63"/>
      <c r="I489" s="61"/>
      <c r="J489" s="61"/>
    </row>
    <row r="490" spans="1:13" ht="12" customHeight="1" x14ac:dyDescent="0.25">
      <c r="A490" s="522">
        <f>Roster!D27</f>
        <v>0</v>
      </c>
      <c r="B490" s="523"/>
      <c r="C490" s="52"/>
      <c r="D490" s="70"/>
      <c r="E490" s="72"/>
      <c r="F490" s="61" t="e">
        <f>INDEX(Teamlists!A:D,MATCH($F$487,Teamlists!B:B,0)+3,4)</f>
        <v>#N/A</v>
      </c>
      <c r="G490" s="62"/>
      <c r="H490" s="63"/>
      <c r="I490" s="61"/>
      <c r="J490" s="61"/>
    </row>
    <row r="491" spans="1:13" ht="12" customHeight="1" x14ac:dyDescent="0.25">
      <c r="A491" s="522">
        <f>Roster!D28</f>
        <v>0</v>
      </c>
      <c r="B491" s="523"/>
      <c r="C491" s="52"/>
      <c r="D491" s="70"/>
      <c r="E491" s="60"/>
      <c r="F491" s="61" t="e">
        <f>INDEX(Teamlists!A:D,MATCH($F$487,Teamlists!B:B,0)+4,4)</f>
        <v>#N/A</v>
      </c>
      <c r="G491" s="62"/>
      <c r="H491" s="63"/>
      <c r="I491" s="61"/>
      <c r="J491" s="61"/>
      <c r="M491" s="73"/>
    </row>
    <row r="492" spans="1:13" ht="12" customHeight="1" x14ac:dyDescent="0.25">
      <c r="A492" s="141"/>
      <c r="B492" s="142"/>
      <c r="C492" s="52"/>
      <c r="D492" s="70"/>
      <c r="E492" s="60"/>
      <c r="F492" s="61" t="e">
        <f>INDEX(Teamlists!A:D,MATCH($F$487,Teamlists!B:B,0)+5,4)</f>
        <v>#N/A</v>
      </c>
      <c r="G492" s="62"/>
      <c r="H492" s="63"/>
      <c r="I492" s="61"/>
      <c r="J492" s="61"/>
    </row>
    <row r="493" spans="1:13" ht="12" customHeight="1" x14ac:dyDescent="0.25">
      <c r="A493" s="129"/>
      <c r="B493" s="131"/>
      <c r="C493" s="52"/>
      <c r="D493" s="70"/>
      <c r="E493" s="60"/>
      <c r="F493" s="61" t="e">
        <f>INDEX(Teamlists!A:D,MATCH($F$487,Teamlists!B:B,0)+6,4)</f>
        <v>#N/A</v>
      </c>
      <c r="G493" s="62"/>
      <c r="H493" s="63"/>
      <c r="I493" s="61"/>
      <c r="J493" s="61"/>
    </row>
    <row r="494" spans="1:13" ht="12" customHeight="1" x14ac:dyDescent="0.25">
      <c r="A494" s="129"/>
      <c r="B494" s="131"/>
      <c r="C494" s="52"/>
      <c r="D494" s="70"/>
      <c r="E494" s="60"/>
      <c r="F494" s="61" t="e">
        <f>INDEX(Teamlists!A:D,MATCH($F$487,Teamlists!B:B,0)+7,4)</f>
        <v>#N/A</v>
      </c>
      <c r="G494" s="62"/>
      <c r="H494" s="63"/>
      <c r="I494" s="61"/>
      <c r="J494" s="61"/>
    </row>
    <row r="495" spans="1:13" ht="12" customHeight="1" x14ac:dyDescent="0.25">
      <c r="A495" s="129"/>
      <c r="B495" s="131"/>
      <c r="C495" s="52"/>
      <c r="D495" s="70"/>
      <c r="E495" s="60"/>
      <c r="F495" s="61" t="e">
        <f>INDEX(Teamlists!A:D,MATCH($F$487,Teamlists!B:B,0)+8,4)</f>
        <v>#N/A</v>
      </c>
      <c r="G495" s="62"/>
      <c r="H495" s="63"/>
      <c r="I495" s="61"/>
      <c r="J495" s="61"/>
    </row>
    <row r="496" spans="1:13" ht="12" customHeight="1" x14ac:dyDescent="0.25">
      <c r="A496" s="129"/>
      <c r="B496" s="131"/>
      <c r="C496" s="52"/>
      <c r="D496" s="70"/>
      <c r="E496" s="60"/>
      <c r="F496" s="61" t="e">
        <f>INDEX(Teamlists!A:D,MATCH($F$487,Teamlists!B:B,0)+9,4)</f>
        <v>#N/A</v>
      </c>
      <c r="G496" s="62"/>
      <c r="H496" s="63"/>
      <c r="I496" s="61"/>
      <c r="J496" s="61"/>
    </row>
    <row r="497" spans="1:10" ht="12" customHeight="1" x14ac:dyDescent="0.25">
      <c r="A497" s="129"/>
      <c r="B497" s="131"/>
      <c r="C497" s="52"/>
      <c r="D497" s="70"/>
      <c r="E497" s="60"/>
      <c r="F497" s="61" t="e">
        <f>INDEX(Teamlists!A:D,MATCH($F$487,Teamlists!B:B,0)+10,4)</f>
        <v>#N/A</v>
      </c>
      <c r="G497" s="62"/>
      <c r="H497" s="63"/>
      <c r="I497" s="61"/>
      <c r="J497" s="61"/>
    </row>
    <row r="498" spans="1:10" ht="12" customHeight="1" x14ac:dyDescent="0.25">
      <c r="A498" s="129"/>
      <c r="B498" s="131"/>
      <c r="C498" s="52"/>
      <c r="D498" s="70"/>
      <c r="E498" s="60"/>
      <c r="F498" s="61" t="e">
        <f>INDEX(Teamlists!A:D,MATCH($F$487,Teamlists!B:B,0)+11,4)</f>
        <v>#N/A</v>
      </c>
      <c r="G498" s="62"/>
      <c r="H498" s="63"/>
      <c r="I498" s="61"/>
      <c r="J498" s="61"/>
    </row>
    <row r="499" spans="1:10" ht="12" customHeight="1" thickBot="1" x14ac:dyDescent="0.3">
      <c r="A499" s="143"/>
      <c r="B499" s="144"/>
      <c r="C499" s="52"/>
      <c r="D499" s="70"/>
      <c r="E499" s="60"/>
      <c r="F499" s="61" t="e">
        <f>INDEX(Teamlists!A:D,MATCH($F$487,Teamlists!B:B,0)+12,4)</f>
        <v>#N/A</v>
      </c>
      <c r="G499" s="62"/>
      <c r="H499" s="63"/>
      <c r="I499" s="61"/>
      <c r="J499" s="61"/>
    </row>
    <row r="500" spans="1:10" ht="14.1" customHeight="1" x14ac:dyDescent="0.25">
      <c r="A500" s="52"/>
      <c r="B500" s="66"/>
      <c r="C500" s="52"/>
      <c r="D500" s="70"/>
      <c r="E500" s="60"/>
      <c r="F500" s="61" t="e">
        <f>INDEX(Teamlists!A:D,MATCH($F$487,Teamlists!B:B,0)+13,4)</f>
        <v>#N/A</v>
      </c>
      <c r="G500" s="62"/>
      <c r="H500" s="63"/>
      <c r="I500" s="61"/>
      <c r="J500" s="61"/>
    </row>
    <row r="501" spans="1:10" ht="14.1" customHeight="1" x14ac:dyDescent="0.25">
      <c r="A501" s="52"/>
      <c r="B501" s="66"/>
      <c r="C501" s="52"/>
      <c r="D501" s="70"/>
      <c r="E501" s="60"/>
      <c r="F501" s="61" t="e">
        <f>INDEX(Teamlists!A:D,MATCH($F$487,Teamlists!B:B,0)+14,4)</f>
        <v>#N/A</v>
      </c>
      <c r="G501" s="62"/>
      <c r="H501" s="63"/>
      <c r="I501" s="61"/>
      <c r="J501" s="61"/>
    </row>
    <row r="502" spans="1:10" ht="14.1" customHeight="1" x14ac:dyDescent="0.25">
      <c r="B502" s="66"/>
      <c r="C502" s="52"/>
      <c r="D502" s="66"/>
      <c r="E502" s="67" t="s">
        <v>87</v>
      </c>
      <c r="F502" s="67" t="s">
        <v>162</v>
      </c>
      <c r="G502" s="68">
        <f>SUM(G488:G501)</f>
        <v>0</v>
      </c>
      <c r="H502" s="52"/>
      <c r="I502" s="52"/>
      <c r="J502" s="52"/>
    </row>
    <row r="503" spans="1:10" ht="14.1" customHeight="1" x14ac:dyDescent="0.3">
      <c r="A503" s="74" t="s">
        <v>165</v>
      </c>
      <c r="B503" s="66"/>
      <c r="C503" s="52"/>
      <c r="D503" s="66"/>
      <c r="E503" s="67"/>
      <c r="F503" s="67"/>
      <c r="G503" s="66"/>
      <c r="H503" s="52"/>
      <c r="I503" s="52"/>
      <c r="J503" s="52"/>
    </row>
    <row r="504" spans="1:10" s="80" customFormat="1" ht="15.75" customHeight="1" x14ac:dyDescent="0.25">
      <c r="A504" s="75" t="s">
        <v>166</v>
      </c>
      <c r="B504" s="76"/>
      <c r="C504" s="77"/>
      <c r="D504" s="78"/>
      <c r="E504" s="79"/>
      <c r="F504" s="79"/>
      <c r="G504" s="78"/>
      <c r="H504" s="77"/>
      <c r="I504" s="77"/>
      <c r="J504" s="77"/>
    </row>
    <row r="505" spans="1:10" s="80" customFormat="1" ht="6" customHeight="1" x14ac:dyDescent="0.25">
      <c r="A505" s="81"/>
      <c r="B505" s="76"/>
      <c r="C505" s="77"/>
      <c r="D505" s="78"/>
      <c r="E505" s="79"/>
      <c r="F505" s="79"/>
      <c r="G505" s="78"/>
      <c r="H505" s="77"/>
      <c r="I505" s="77"/>
      <c r="J505" s="77"/>
    </row>
    <row r="506" spans="1:10" s="80" customFormat="1" ht="15.75" customHeight="1" x14ac:dyDescent="0.25">
      <c r="A506" s="82" t="s">
        <v>167</v>
      </c>
      <c r="B506" s="76"/>
      <c r="C506" s="77"/>
      <c r="D506" s="78"/>
      <c r="E506" s="79"/>
      <c r="F506" s="79"/>
      <c r="G506" s="78"/>
      <c r="H506" s="77"/>
      <c r="I506" s="77"/>
      <c r="J506" s="77"/>
    </row>
    <row r="507" spans="1:10" s="80" customFormat="1" ht="12" customHeight="1" x14ac:dyDescent="0.25">
      <c r="A507" s="81" t="s">
        <v>168</v>
      </c>
      <c r="B507" s="76"/>
      <c r="C507" s="77"/>
      <c r="D507" s="78"/>
      <c r="E507" s="79"/>
      <c r="F507" s="79"/>
      <c r="G507" s="78"/>
      <c r="H507" s="77"/>
      <c r="I507" s="77"/>
      <c r="J507" s="77"/>
    </row>
    <row r="508" spans="1:10" s="80" customFormat="1" ht="12" customHeight="1" x14ac:dyDescent="0.25">
      <c r="A508" s="81" t="s">
        <v>169</v>
      </c>
      <c r="B508" s="76"/>
      <c r="C508" s="77"/>
      <c r="D508" s="78"/>
      <c r="E508" s="79"/>
      <c r="F508" s="79"/>
      <c r="G508" s="78"/>
      <c r="H508" s="77"/>
      <c r="I508" s="77"/>
      <c r="J508" s="77"/>
    </row>
    <row r="509" spans="1:10" s="80" customFormat="1" ht="12" customHeight="1" x14ac:dyDescent="0.25">
      <c r="A509" s="81" t="s">
        <v>170</v>
      </c>
      <c r="B509" s="76"/>
      <c r="C509" s="77"/>
      <c r="D509" s="78"/>
      <c r="E509" s="79"/>
      <c r="F509" s="79"/>
      <c r="G509" s="78"/>
      <c r="H509" s="77"/>
      <c r="I509" s="77"/>
      <c r="J509" s="77"/>
    </row>
    <row r="510" spans="1:10" s="80" customFormat="1" ht="12" customHeight="1" x14ac:dyDescent="0.25">
      <c r="A510" s="83" t="s">
        <v>171</v>
      </c>
      <c r="B510" s="76"/>
      <c r="C510" s="77"/>
      <c r="D510" s="78"/>
      <c r="E510" s="79"/>
      <c r="F510" s="79"/>
      <c r="G510" s="78"/>
      <c r="H510" s="77"/>
      <c r="I510" s="77"/>
      <c r="J510" s="77"/>
    </row>
    <row r="511" spans="1:10" s="80" customFormat="1" ht="6" customHeight="1" x14ac:dyDescent="0.25">
      <c r="A511" s="81"/>
      <c r="B511" s="76"/>
      <c r="C511" s="77"/>
      <c r="D511" s="78"/>
      <c r="E511" s="79"/>
      <c r="F511" s="79"/>
      <c r="G511" s="78"/>
      <c r="H511" s="77"/>
      <c r="I511" s="77"/>
      <c r="J511" s="77"/>
    </row>
    <row r="512" spans="1:10" s="80" customFormat="1" ht="12" customHeight="1" x14ac:dyDescent="0.25">
      <c r="A512" s="81" t="s">
        <v>172</v>
      </c>
      <c r="B512" s="76"/>
      <c r="C512" s="77"/>
      <c r="D512" s="78"/>
      <c r="E512" s="79"/>
      <c r="F512" s="79"/>
      <c r="G512" s="78"/>
      <c r="H512" s="77"/>
      <c r="I512" s="77"/>
      <c r="J512" s="77"/>
    </row>
    <row r="513" spans="1:10" s="80" customFormat="1" ht="12" customHeight="1" x14ac:dyDescent="0.25">
      <c r="A513" s="81" t="s">
        <v>173</v>
      </c>
      <c r="B513" s="76"/>
      <c r="C513" s="77"/>
      <c r="D513" s="78"/>
      <c r="E513" s="79"/>
      <c r="F513" s="79"/>
      <c r="G513" s="78"/>
      <c r="H513" s="77"/>
      <c r="I513" s="77"/>
      <c r="J513" s="77"/>
    </row>
    <row r="514" spans="1:10" s="80" customFormat="1" ht="6" customHeight="1" x14ac:dyDescent="0.25">
      <c r="A514" s="81"/>
      <c r="B514" s="76"/>
      <c r="C514" s="77"/>
      <c r="D514" s="78"/>
      <c r="E514" s="79"/>
      <c r="F514" s="79"/>
      <c r="G514" s="78"/>
      <c r="H514" s="77"/>
      <c r="I514" s="77"/>
      <c r="J514" s="77"/>
    </row>
    <row r="515" spans="1:10" s="80" customFormat="1" ht="12" customHeight="1" x14ac:dyDescent="0.25">
      <c r="A515" s="81" t="s">
        <v>174</v>
      </c>
      <c r="B515" s="76"/>
      <c r="C515" s="77"/>
      <c r="D515" s="78"/>
      <c r="E515" s="79"/>
      <c r="F515" s="79"/>
      <c r="G515" s="78"/>
      <c r="H515" s="77"/>
      <c r="I515" s="77"/>
      <c r="J515" s="77"/>
    </row>
    <row r="516" spans="1:10" s="80" customFormat="1" ht="6" customHeight="1" x14ac:dyDescent="0.25">
      <c r="A516" s="81"/>
      <c r="B516" s="76"/>
      <c r="C516" s="77"/>
      <c r="D516" s="78"/>
      <c r="E516" s="79"/>
      <c r="F516" s="79"/>
      <c r="G516" s="78"/>
      <c r="H516" s="77"/>
      <c r="I516" s="77"/>
      <c r="J516" s="77"/>
    </row>
    <row r="517" spans="1:10" s="80" customFormat="1" ht="11.25" customHeight="1" x14ac:dyDescent="0.25">
      <c r="A517" s="81" t="s">
        <v>175</v>
      </c>
      <c r="B517" s="76"/>
      <c r="C517" s="77"/>
      <c r="D517" s="78"/>
      <c r="E517" s="79"/>
      <c r="F517" s="79"/>
      <c r="G517" s="78"/>
      <c r="H517" s="77"/>
      <c r="I517" s="77"/>
      <c r="J517" s="77"/>
    </row>
    <row r="518" spans="1:10" s="80" customFormat="1" ht="12" customHeight="1" x14ac:dyDescent="0.25">
      <c r="A518" s="81" t="s">
        <v>176</v>
      </c>
      <c r="B518" s="76"/>
      <c r="C518" s="77"/>
      <c r="D518" s="78"/>
      <c r="E518" s="79"/>
      <c r="F518" s="79"/>
      <c r="G518" s="78"/>
      <c r="H518" s="77"/>
      <c r="I518" s="77"/>
      <c r="J518" s="77"/>
    </row>
    <row r="519" spans="1:10" s="80" customFormat="1" ht="6" customHeight="1" x14ac:dyDescent="0.25">
      <c r="A519" s="81"/>
      <c r="B519" s="76"/>
      <c r="C519" s="77"/>
      <c r="D519" s="78"/>
      <c r="E519" s="79"/>
      <c r="F519" s="79"/>
      <c r="G519" s="78"/>
      <c r="H519" s="77"/>
      <c r="I519" s="77"/>
      <c r="J519" s="77"/>
    </row>
    <row r="520" spans="1:10" s="80" customFormat="1" ht="12" customHeight="1" x14ac:dyDescent="0.25">
      <c r="A520" s="81" t="s">
        <v>177</v>
      </c>
      <c r="B520" s="76"/>
      <c r="C520" s="77"/>
      <c r="D520" s="78"/>
      <c r="E520" s="79"/>
      <c r="F520" s="79"/>
      <c r="G520" s="78"/>
      <c r="H520" s="77"/>
      <c r="I520" s="77"/>
      <c r="J520" s="77"/>
    </row>
    <row r="521" spans="1:10" s="80" customFormat="1" ht="12" customHeight="1" x14ac:dyDescent="0.25">
      <c r="A521" s="81" t="s">
        <v>178</v>
      </c>
      <c r="B521" s="76"/>
      <c r="C521" s="77"/>
      <c r="D521" s="78"/>
      <c r="E521" s="79"/>
      <c r="F521" s="79"/>
      <c r="G521" s="78"/>
      <c r="H521" s="77"/>
      <c r="I521" s="77"/>
      <c r="J521" s="77"/>
    </row>
    <row r="522" spans="1:10" s="80" customFormat="1" ht="12" customHeight="1" x14ac:dyDescent="0.25">
      <c r="A522" s="81" t="s">
        <v>179</v>
      </c>
      <c r="B522" s="76"/>
      <c r="C522" s="77"/>
      <c r="D522" s="78"/>
      <c r="E522" s="79"/>
      <c r="F522" s="79"/>
      <c r="G522" s="78"/>
      <c r="H522" s="77"/>
      <c r="I522" s="77"/>
      <c r="J522" s="77"/>
    </row>
    <row r="523" spans="1:10" s="80" customFormat="1" ht="6" customHeight="1" x14ac:dyDescent="0.25">
      <c r="A523" s="81"/>
      <c r="B523" s="76"/>
      <c r="C523" s="77"/>
      <c r="D523" s="78"/>
      <c r="E523" s="79"/>
      <c r="F523" s="79"/>
      <c r="G523" s="78"/>
      <c r="H523" s="77"/>
      <c r="I523" s="77"/>
      <c r="J523" s="77"/>
    </row>
    <row r="524" spans="1:10" s="80" customFormat="1" ht="15.75" customHeight="1" x14ac:dyDescent="0.25">
      <c r="A524" s="82" t="s">
        <v>180</v>
      </c>
      <c r="B524" s="76"/>
      <c r="C524" s="77"/>
      <c r="D524" s="78"/>
      <c r="E524" s="79"/>
      <c r="F524" s="79"/>
      <c r="G524" s="78"/>
      <c r="H524" s="77"/>
      <c r="I524" s="77"/>
      <c r="J524" s="77"/>
    </row>
    <row r="525" spans="1:10" s="80" customFormat="1" ht="12" customHeight="1" x14ac:dyDescent="0.25">
      <c r="A525" s="81" t="s">
        <v>181</v>
      </c>
      <c r="B525" s="76"/>
      <c r="C525" s="77"/>
      <c r="D525" s="78"/>
      <c r="E525" s="79"/>
      <c r="F525" s="79"/>
      <c r="G525" s="78"/>
      <c r="H525" s="77"/>
      <c r="I525" s="77"/>
      <c r="J525" s="77"/>
    </row>
    <row r="526" spans="1:10" s="80" customFormat="1" ht="6" customHeight="1" x14ac:dyDescent="0.25">
      <c r="A526" s="81"/>
      <c r="B526" s="76"/>
      <c r="C526" s="77"/>
      <c r="D526" s="78"/>
      <c r="E526" s="79"/>
      <c r="F526" s="79"/>
      <c r="G526" s="78"/>
      <c r="H526" s="77"/>
      <c r="I526" s="77"/>
      <c r="J526" s="77"/>
    </row>
    <row r="527" spans="1:10" s="80" customFormat="1" ht="12" customHeight="1" x14ac:dyDescent="0.25">
      <c r="A527" s="81" t="s">
        <v>182</v>
      </c>
      <c r="B527" s="76"/>
      <c r="C527" s="77"/>
      <c r="D527" s="78"/>
      <c r="E527" s="79"/>
      <c r="F527" s="79"/>
      <c r="G527" s="78"/>
      <c r="H527" s="77"/>
      <c r="I527" s="77"/>
      <c r="J527" s="77"/>
    </row>
    <row r="528" spans="1:10" s="80" customFormat="1" ht="6" customHeight="1" x14ac:dyDescent="0.25">
      <c r="A528" s="81"/>
      <c r="B528" s="76"/>
      <c r="C528" s="77"/>
      <c r="D528" s="78"/>
      <c r="E528" s="79"/>
      <c r="F528" s="79"/>
      <c r="G528" s="78"/>
      <c r="H528" s="77"/>
      <c r="I528" s="77"/>
      <c r="J528" s="77"/>
    </row>
    <row r="529" spans="1:29" s="80" customFormat="1" ht="4.5" customHeight="1" x14ac:dyDescent="0.25">
      <c r="A529" s="81"/>
      <c r="B529" s="76"/>
      <c r="C529" s="77"/>
      <c r="D529" s="78"/>
      <c r="E529" s="79"/>
      <c r="F529" s="79"/>
      <c r="G529" s="78"/>
      <c r="H529" s="77"/>
      <c r="I529" s="77"/>
      <c r="J529" s="77"/>
    </row>
    <row r="530" spans="1:29" s="86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</row>
    <row r="531" spans="1:29" s="86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</row>
    <row r="532" spans="1:29" s="86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</row>
    <row r="533" spans="1:29" s="85" customFormat="1" ht="6" customHeight="1" x14ac:dyDescent="0.25">
      <c r="A533" s="81"/>
      <c r="B533" s="84"/>
      <c r="C533" s="84"/>
      <c r="D533" s="84"/>
      <c r="E533" s="84"/>
      <c r="F533" s="84"/>
      <c r="G533" s="84"/>
      <c r="H533" s="84"/>
      <c r="I533" s="84"/>
      <c r="J533" s="84"/>
    </row>
    <row r="534" spans="1:29" s="86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</row>
    <row r="535" spans="1:29" s="86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</row>
    <row r="536" spans="1:29" s="86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</row>
    <row r="537" spans="1:29" ht="15.75" customHeight="1" thickBot="1" x14ac:dyDescent="0.35">
      <c r="A537" s="524" t="s">
        <v>147</v>
      </c>
      <c r="B537" s="525"/>
      <c r="C537" s="52"/>
      <c r="D537" s="53"/>
      <c r="E537" s="54" t="s">
        <v>148</v>
      </c>
      <c r="F537" s="55" t="str">
        <f>Roster!E22</f>
        <v>UTAS Flounders</v>
      </c>
      <c r="G537" s="56" t="s">
        <v>149</v>
      </c>
      <c r="H537" s="56" t="s">
        <v>150</v>
      </c>
      <c r="I537" s="56" t="s">
        <v>151</v>
      </c>
      <c r="J537" s="56" t="s">
        <v>152</v>
      </c>
      <c r="M537" s="58"/>
    </row>
    <row r="538" spans="1:29" ht="12" customHeight="1" x14ac:dyDescent="0.3">
      <c r="A538" s="516" t="s">
        <v>153</v>
      </c>
      <c r="B538" s="517"/>
      <c r="C538" s="52"/>
      <c r="D538" s="59"/>
      <c r="E538" s="60"/>
      <c r="F538" s="61" t="str">
        <f>INDEX(Teamlists!A:D,MATCH($F$537,Teamlists!B:B,0)+1,4)</f>
        <v>Eddy Rand</v>
      </c>
      <c r="G538" s="62"/>
      <c r="H538" s="63"/>
      <c r="I538" s="61"/>
      <c r="J538" s="61"/>
    </row>
    <row r="539" spans="1:29" ht="12" customHeight="1" x14ac:dyDescent="0.3">
      <c r="A539" s="518" t="str">
        <f>$A$3</f>
        <v>Pennant 2 2015 Week 1</v>
      </c>
      <c r="B539" s="519"/>
      <c r="C539" s="52"/>
      <c r="D539" s="59"/>
      <c r="E539" s="60"/>
      <c r="F539" s="61" t="str">
        <f>INDEX(Teamlists!A:D,MATCH($F$537,Teamlists!B:B,0)+2,4)</f>
        <v>Ben Linton</v>
      </c>
      <c r="G539" s="62"/>
      <c r="H539" s="63"/>
      <c r="I539" s="61"/>
      <c r="J539" s="61"/>
    </row>
    <row r="540" spans="1:29" ht="12" customHeight="1" thickBot="1" x14ac:dyDescent="0.35">
      <c r="A540" s="520">
        <f>Roster!C3</f>
        <v>42200</v>
      </c>
      <c r="B540" s="521"/>
      <c r="C540" s="52"/>
      <c r="D540" s="59"/>
      <c r="E540" s="60"/>
      <c r="F540" s="61" t="str">
        <f>INDEX(Teamlists!A:D,MATCH($F$537,Teamlists!B:B,0)+3,4)</f>
        <v>Nate Brennan</v>
      </c>
      <c r="G540" s="62"/>
      <c r="H540" s="63"/>
      <c r="I540" s="61"/>
      <c r="J540" s="61"/>
    </row>
    <row r="541" spans="1:29" ht="12" customHeight="1" thickBot="1" x14ac:dyDescent="0.3">
      <c r="A541" s="189"/>
      <c r="B541" s="190"/>
      <c r="C541" s="52"/>
      <c r="D541" s="59"/>
      <c r="E541" s="60"/>
      <c r="F541" s="61">
        <f>INDEX(Teamlists!A:D,MATCH($F$537,Teamlists!B:B,0)+4,4)</f>
        <v>0</v>
      </c>
      <c r="G541" s="62"/>
      <c r="H541" s="63"/>
      <c r="I541" s="61"/>
      <c r="J541" s="61"/>
    </row>
    <row r="542" spans="1:29" ht="12" customHeight="1" x14ac:dyDescent="0.25">
      <c r="A542" s="186" t="s">
        <v>154</v>
      </c>
      <c r="B542" s="187" t="str">
        <f>Roster!E21</f>
        <v>C Grade</v>
      </c>
      <c r="C542" s="52"/>
      <c r="D542" s="59"/>
      <c r="E542" s="60"/>
      <c r="F542" s="61">
        <f>INDEX(Teamlists!A:D,MATCH($F$537,Teamlists!B:B,0)+5,4)</f>
        <v>0</v>
      </c>
      <c r="G542" s="62"/>
      <c r="H542" s="63"/>
      <c r="I542" s="61"/>
      <c r="J542" s="61"/>
    </row>
    <row r="543" spans="1:29" ht="12" customHeight="1" x14ac:dyDescent="0.25">
      <c r="A543" s="126" t="s">
        <v>155</v>
      </c>
      <c r="B543" s="127" t="str">
        <f>Roster!E4</f>
        <v>Court 3</v>
      </c>
      <c r="C543" s="52"/>
      <c r="D543" s="59"/>
      <c r="E543" s="60"/>
      <c r="F543" s="61">
        <f>INDEX(Teamlists!A:D,MATCH($F$537,Teamlists!B:B,0)+6,4)</f>
        <v>0</v>
      </c>
      <c r="G543" s="62"/>
      <c r="H543" s="63"/>
      <c r="I543" s="61"/>
      <c r="J543" s="61"/>
    </row>
    <row r="544" spans="1:29" ht="12" customHeight="1" x14ac:dyDescent="0.25">
      <c r="A544" s="126" t="s">
        <v>156</v>
      </c>
      <c r="B544" s="128" t="str">
        <f>Roster!B21</f>
        <v>8:29pm</v>
      </c>
      <c r="C544" s="52"/>
      <c r="D544" s="59"/>
      <c r="E544" s="60"/>
      <c r="F544" s="61">
        <f>INDEX(Teamlists!A:D,MATCH($F$537,Teamlists!B:B,0)+7,4)</f>
        <v>0</v>
      </c>
      <c r="G544" s="62"/>
      <c r="H544" s="63"/>
      <c r="I544" s="61"/>
      <c r="J544" s="61"/>
    </row>
    <row r="545" spans="1:13" ht="12" customHeight="1" x14ac:dyDescent="0.25">
      <c r="A545" s="126"/>
      <c r="B545" s="128"/>
      <c r="C545" s="52"/>
      <c r="D545" s="59"/>
      <c r="E545" s="60"/>
      <c r="F545" s="61">
        <f>INDEX(Teamlists!A:D,MATCH($F$537,Teamlists!B:B,0)+8,4)</f>
        <v>0</v>
      </c>
      <c r="G545" s="62"/>
      <c r="H545" s="63"/>
      <c r="I545" s="61"/>
      <c r="J545" s="61"/>
    </row>
    <row r="546" spans="1:13" ht="12" customHeight="1" x14ac:dyDescent="0.25">
      <c r="A546" s="126"/>
      <c r="B546" s="128"/>
      <c r="C546" s="52"/>
      <c r="D546" s="59"/>
      <c r="E546" s="60"/>
      <c r="F546" s="61">
        <f>INDEX(Teamlists!A:D,MATCH($F$537,Teamlists!B:B,0)+9,4)</f>
        <v>0</v>
      </c>
      <c r="G546" s="62"/>
      <c r="H546" s="63"/>
      <c r="I546" s="61"/>
      <c r="J546" s="61"/>
    </row>
    <row r="547" spans="1:13" ht="12" customHeight="1" x14ac:dyDescent="0.25">
      <c r="A547" s="129" t="s">
        <v>157</v>
      </c>
      <c r="B547" s="130" t="str">
        <f>Roster!E24</f>
        <v>What the Puck?</v>
      </c>
      <c r="C547" s="52"/>
      <c r="D547" s="59"/>
      <c r="E547" s="60"/>
      <c r="F547" s="61">
        <f>INDEX(Teamlists!A:D,MATCH($F$537,Teamlists!B:B,0)+10,4)</f>
        <v>0</v>
      </c>
      <c r="G547" s="62"/>
      <c r="H547" s="63"/>
      <c r="I547" s="61"/>
      <c r="J547" s="61"/>
    </row>
    <row r="548" spans="1:13" ht="12" customHeight="1" x14ac:dyDescent="0.25">
      <c r="A548" s="129" t="s">
        <v>158</v>
      </c>
      <c r="B548" s="131"/>
      <c r="C548" s="52"/>
      <c r="D548" s="59"/>
      <c r="E548" s="60"/>
      <c r="F548" s="61">
        <f>INDEX(Teamlists!A:D,MATCH($F$537,Teamlists!B:B,0)+11,4)</f>
        <v>0</v>
      </c>
      <c r="G548" s="62"/>
      <c r="H548" s="63"/>
      <c r="I548" s="61"/>
      <c r="J548" s="61"/>
    </row>
    <row r="549" spans="1:13" ht="12" customHeight="1" x14ac:dyDescent="0.25">
      <c r="A549" s="129"/>
      <c r="B549" s="131"/>
      <c r="C549" s="52"/>
      <c r="D549" s="59"/>
      <c r="E549" s="60"/>
      <c r="F549" s="61">
        <f>INDEX(Teamlists!A:D,MATCH($F$537,Teamlists!B:B,0)+12,4)</f>
        <v>0</v>
      </c>
      <c r="G549" s="62"/>
      <c r="H549" s="63"/>
      <c r="I549" s="61"/>
      <c r="J549" s="61"/>
    </row>
    <row r="550" spans="1:13" ht="12" customHeight="1" x14ac:dyDescent="0.25">
      <c r="A550" s="132" t="s">
        <v>159</v>
      </c>
      <c r="B550" s="131"/>
      <c r="C550" s="52"/>
      <c r="D550" s="59"/>
      <c r="E550" s="60"/>
      <c r="F550" s="61">
        <f>INDEX(Teamlists!A:D,MATCH($F$537,Teamlists!B:B,0)+13,4)</f>
        <v>0</v>
      </c>
      <c r="G550" s="62"/>
      <c r="H550" s="63"/>
      <c r="I550" s="61"/>
      <c r="J550" s="61"/>
    </row>
    <row r="551" spans="1:13" ht="14.1" customHeight="1" x14ac:dyDescent="0.25">
      <c r="A551" s="129" t="s">
        <v>160</v>
      </c>
      <c r="B551" s="131"/>
      <c r="C551" s="52"/>
      <c r="D551" s="59"/>
      <c r="E551" s="60"/>
      <c r="F551" s="61" t="str">
        <f>INDEX(Teamlists!A:D,MATCH($F$537,Teamlists!B:B,0)+14,4)</f>
        <v xml:space="preserve"> </v>
      </c>
      <c r="G551" s="62"/>
      <c r="H551" s="63"/>
      <c r="I551" s="61"/>
      <c r="J551" s="61"/>
    </row>
    <row r="552" spans="1:13" ht="14.25" customHeight="1" x14ac:dyDescent="0.25">
      <c r="A552" s="129" t="s">
        <v>161</v>
      </c>
      <c r="B552" s="127"/>
      <c r="C552" s="52"/>
      <c r="D552" s="66"/>
      <c r="E552" s="67" t="s">
        <v>87</v>
      </c>
      <c r="F552" s="67" t="s">
        <v>162</v>
      </c>
      <c r="G552" s="68">
        <f>SUM(G538:G551)</f>
        <v>0</v>
      </c>
      <c r="H552" s="52"/>
      <c r="I552" s="52"/>
      <c r="J552" s="52"/>
    </row>
    <row r="553" spans="1:13" ht="8.25" customHeight="1" x14ac:dyDescent="0.25">
      <c r="A553" s="129"/>
      <c r="B553" s="131"/>
      <c r="C553" s="52"/>
    </row>
    <row r="554" spans="1:13" ht="15" customHeight="1" thickBot="1" x14ac:dyDescent="0.3">
      <c r="A554" s="129"/>
      <c r="B554" s="127"/>
      <c r="C554" s="52"/>
      <c r="D554" s="53"/>
      <c r="E554" s="54" t="s">
        <v>163</v>
      </c>
      <c r="F554" s="55" t="str">
        <f>Roster!E23</f>
        <v>Sharks</v>
      </c>
      <c r="G554" s="56" t="s">
        <v>149</v>
      </c>
      <c r="H554" s="56" t="s">
        <v>150</v>
      </c>
      <c r="I554" s="56" t="s">
        <v>151</v>
      </c>
      <c r="J554" s="56" t="s">
        <v>152</v>
      </c>
    </row>
    <row r="555" spans="1:13" ht="12" customHeight="1" x14ac:dyDescent="0.25">
      <c r="A555" s="129"/>
      <c r="B555" s="131"/>
      <c r="C555" s="52"/>
      <c r="D555" s="70"/>
      <c r="E555" s="71"/>
      <c r="F555" s="61" t="str">
        <f>INDEX(Teamlists!A:D,MATCH($F$554,Teamlists!B:B,0)+1,4)</f>
        <v>Ralph Schwertner ©</v>
      </c>
      <c r="G555" s="62"/>
      <c r="H555" s="63"/>
      <c r="I555" s="61"/>
      <c r="J555" s="61"/>
    </row>
    <row r="556" spans="1:13" ht="12" customHeight="1" x14ac:dyDescent="0.25">
      <c r="A556" s="129" t="s">
        <v>164</v>
      </c>
      <c r="B556" s="131"/>
      <c r="C556" s="52"/>
      <c r="D556" s="70"/>
      <c r="E556" s="72"/>
      <c r="F556" s="61" t="str">
        <f>INDEX(Teamlists!A:D,MATCH($F$554,Teamlists!B:B,0)+2,4)</f>
        <v>Andrew Wignall</v>
      </c>
      <c r="G556" s="62"/>
      <c r="H556" s="63"/>
      <c r="I556" s="61"/>
      <c r="J556" s="61"/>
    </row>
    <row r="557" spans="1:13" ht="12" customHeight="1" x14ac:dyDescent="0.25">
      <c r="A557" s="522">
        <f>Roster!E27</f>
        <v>0</v>
      </c>
      <c r="B557" s="523"/>
      <c r="C557" s="52"/>
      <c r="D557" s="70"/>
      <c r="E557" s="72"/>
      <c r="F557" s="61" t="str">
        <f>INDEX(Teamlists!A:D,MATCH($F$554,Teamlists!B:B,0)+3,4)</f>
        <v>Simon Turbett</v>
      </c>
      <c r="G557" s="62"/>
      <c r="H557" s="63"/>
      <c r="I557" s="61"/>
      <c r="J557" s="61"/>
    </row>
    <row r="558" spans="1:13" ht="12" customHeight="1" x14ac:dyDescent="0.25">
      <c r="A558" s="522" t="str">
        <f>Roster!E28</f>
        <v>GlennK</v>
      </c>
      <c r="B558" s="523"/>
      <c r="C558" s="52"/>
      <c r="D558" s="70"/>
      <c r="E558" s="60"/>
      <c r="F558" s="61" t="str">
        <f>INDEX(Teamlists!A:D,MATCH($F$554,Teamlists!B:B,0)+4,4)</f>
        <v>Chris Wright</v>
      </c>
      <c r="G558" s="62"/>
      <c r="H558" s="63"/>
      <c r="I558" s="61"/>
      <c r="J558" s="61"/>
      <c r="M558" s="73"/>
    </row>
    <row r="559" spans="1:13" ht="12" customHeight="1" x14ac:dyDescent="0.25">
      <c r="A559" s="141"/>
      <c r="B559" s="142"/>
      <c r="C559" s="52"/>
      <c r="D559" s="70"/>
      <c r="E559" s="60"/>
      <c r="F559" s="61" t="str">
        <f>INDEX(Teamlists!A:D,MATCH($F$554,Teamlists!B:B,0)+5,4)</f>
        <v>Damien Bidgood</v>
      </c>
      <c r="G559" s="62"/>
      <c r="H559" s="63"/>
      <c r="I559" s="61"/>
      <c r="J559" s="61"/>
    </row>
    <row r="560" spans="1:13" ht="12" customHeight="1" x14ac:dyDescent="0.25">
      <c r="A560" s="129"/>
      <c r="B560" s="131"/>
      <c r="C560" s="52"/>
      <c r="D560" s="70"/>
      <c r="E560" s="60"/>
      <c r="F560" s="61" t="str">
        <f>INDEX(Teamlists!A:D,MATCH($F$554,Teamlists!B:B,0)+6,4)</f>
        <v>Paul Wignall</v>
      </c>
      <c r="G560" s="62"/>
      <c r="H560" s="63"/>
      <c r="I560" s="61"/>
      <c r="J560" s="61"/>
    </row>
    <row r="561" spans="1:10" ht="12" customHeight="1" x14ac:dyDescent="0.25">
      <c r="A561" s="129"/>
      <c r="B561" s="131"/>
      <c r="C561" s="52"/>
      <c r="D561" s="70"/>
      <c r="E561" s="60"/>
      <c r="F561" s="61" t="str">
        <f>INDEX(Teamlists!A:D,MATCH($F$554,Teamlists!B:B,0)+7,4)</f>
        <v>Rohan Thurstans</v>
      </c>
      <c r="G561" s="62"/>
      <c r="H561" s="63"/>
      <c r="I561" s="61"/>
      <c r="J561" s="61"/>
    </row>
    <row r="562" spans="1:10" ht="12" customHeight="1" x14ac:dyDescent="0.25">
      <c r="A562" s="129"/>
      <c r="B562" s="131"/>
      <c r="C562" s="52"/>
      <c r="D562" s="70"/>
      <c r="E562" s="60"/>
      <c r="F562" s="61" t="str">
        <f>INDEX(Teamlists!A:D,MATCH($F$554,Teamlists!B:B,0)+8,4)</f>
        <v>Kim Fitzmaurice</v>
      </c>
      <c r="G562" s="62"/>
      <c r="H562" s="63"/>
      <c r="I562" s="61"/>
      <c r="J562" s="61"/>
    </row>
    <row r="563" spans="1:10" ht="12" customHeight="1" x14ac:dyDescent="0.25">
      <c r="A563" s="129"/>
      <c r="B563" s="131"/>
      <c r="C563" s="52"/>
      <c r="D563" s="70"/>
      <c r="E563" s="60"/>
      <c r="F563" s="61" t="str">
        <f>INDEX(Teamlists!A:D,MATCH($F$554,Teamlists!B:B,0)+9,4)</f>
        <v>Paul Wignell</v>
      </c>
      <c r="G563" s="62"/>
      <c r="H563" s="63"/>
      <c r="I563" s="61"/>
      <c r="J563" s="61"/>
    </row>
    <row r="564" spans="1:10" ht="12" customHeight="1" x14ac:dyDescent="0.25">
      <c r="A564" s="129"/>
      <c r="B564" s="131"/>
      <c r="C564" s="52"/>
      <c r="D564" s="70"/>
      <c r="E564" s="60"/>
      <c r="F564" s="61" t="str">
        <f>INDEX(Teamlists!A:D,MATCH($F$554,Teamlists!B:B,0)+10,4)</f>
        <v>John Robinson</v>
      </c>
      <c r="G564" s="62"/>
      <c r="H564" s="63"/>
      <c r="I564" s="61"/>
      <c r="J564" s="61"/>
    </row>
    <row r="565" spans="1:10" ht="12" customHeight="1" x14ac:dyDescent="0.25">
      <c r="A565" s="129"/>
      <c r="B565" s="131"/>
      <c r="C565" s="52"/>
      <c r="D565" s="70"/>
      <c r="E565" s="60"/>
      <c r="F565" s="61" t="str">
        <f>INDEX(Teamlists!A:D,MATCH($F$554,Teamlists!B:B,0)+11,4)</f>
        <v>Rohan Thurstans</v>
      </c>
      <c r="G565" s="62"/>
      <c r="H565" s="63"/>
      <c r="I565" s="61"/>
      <c r="J565" s="61"/>
    </row>
    <row r="566" spans="1:10" ht="12" customHeight="1" thickBot="1" x14ac:dyDescent="0.3">
      <c r="A566" s="143"/>
      <c r="B566" s="144"/>
      <c r="C566" s="52"/>
      <c r="D566" s="70"/>
      <c r="E566" s="60"/>
      <c r="F566" s="61" t="str">
        <f>INDEX(Teamlists!A:D,MATCH($F$554,Teamlists!B:B,0)+12,4)</f>
        <v>Heather Fenderson</v>
      </c>
      <c r="G566" s="62"/>
      <c r="H566" s="63"/>
      <c r="I566" s="61"/>
      <c r="J566" s="61"/>
    </row>
    <row r="567" spans="1:10" ht="14.1" customHeight="1" x14ac:dyDescent="0.25">
      <c r="A567" s="52"/>
      <c r="B567" s="66"/>
      <c r="C567" s="52"/>
      <c r="D567" s="70"/>
      <c r="E567" s="60"/>
      <c r="F567" s="61">
        <f>INDEX(Teamlists!A:D,MATCH($F$554,Teamlists!B:B,0)+13,4)</f>
        <v>0</v>
      </c>
      <c r="G567" s="62"/>
      <c r="H567" s="63"/>
      <c r="I567" s="61"/>
      <c r="J567" s="61"/>
    </row>
    <row r="568" spans="1:10" ht="14.1" customHeight="1" x14ac:dyDescent="0.25">
      <c r="A568" s="52"/>
      <c r="B568" s="66"/>
      <c r="C568" s="52"/>
      <c r="D568" s="70"/>
      <c r="E568" s="60"/>
      <c r="F568" s="61" t="str">
        <f>INDEX(Teamlists!A:D,MATCH($F$554,Teamlists!B:B,0)+14,4)</f>
        <v xml:space="preserve"> </v>
      </c>
      <c r="G568" s="62"/>
      <c r="H568" s="63"/>
      <c r="I568" s="61"/>
      <c r="J568" s="61"/>
    </row>
    <row r="569" spans="1:10" ht="14.1" customHeight="1" x14ac:dyDescent="0.25">
      <c r="B569" s="66"/>
      <c r="C569" s="52"/>
      <c r="D569" s="66"/>
      <c r="E569" s="67" t="s">
        <v>87</v>
      </c>
      <c r="F569" s="67" t="s">
        <v>162</v>
      </c>
      <c r="G569" s="68">
        <f>SUM(G555:G568)</f>
        <v>0</v>
      </c>
      <c r="H569" s="52"/>
      <c r="I569" s="52"/>
      <c r="J569" s="52"/>
    </row>
    <row r="570" spans="1:10" ht="14.1" customHeight="1" x14ac:dyDescent="0.3">
      <c r="A570" s="74" t="s">
        <v>165</v>
      </c>
      <c r="B570" s="66"/>
      <c r="C570" s="52"/>
      <c r="D570" s="66"/>
      <c r="E570" s="67"/>
      <c r="F570" s="67"/>
      <c r="G570" s="66"/>
      <c r="H570" s="52"/>
      <c r="I570" s="52"/>
      <c r="J570" s="52"/>
    </row>
    <row r="571" spans="1:10" s="80" customFormat="1" ht="15.75" customHeight="1" x14ac:dyDescent="0.25">
      <c r="A571" s="75" t="s">
        <v>166</v>
      </c>
      <c r="B571" s="76"/>
      <c r="C571" s="77"/>
      <c r="D571" s="78"/>
      <c r="E571" s="79"/>
      <c r="F571" s="79"/>
      <c r="G571" s="78"/>
      <c r="H571" s="77"/>
      <c r="I571" s="77"/>
      <c r="J571" s="77"/>
    </row>
    <row r="572" spans="1:10" s="80" customFormat="1" ht="6" customHeight="1" x14ac:dyDescent="0.25">
      <c r="A572" s="81"/>
      <c r="B572" s="76"/>
      <c r="C572" s="77"/>
      <c r="D572" s="78"/>
      <c r="E572" s="79"/>
      <c r="F572" s="79"/>
      <c r="G572" s="78"/>
      <c r="H572" s="77"/>
      <c r="I572" s="77"/>
      <c r="J572" s="77"/>
    </row>
    <row r="573" spans="1:10" s="80" customFormat="1" ht="15.75" customHeight="1" x14ac:dyDescent="0.25">
      <c r="A573" s="82" t="s">
        <v>167</v>
      </c>
      <c r="B573" s="76"/>
      <c r="C573" s="77"/>
      <c r="D573" s="78"/>
      <c r="E573" s="79"/>
      <c r="F573" s="79"/>
      <c r="G573" s="78"/>
      <c r="H573" s="77"/>
      <c r="I573" s="77"/>
      <c r="J573" s="77"/>
    </row>
    <row r="574" spans="1:10" s="80" customFormat="1" ht="12" customHeight="1" x14ac:dyDescent="0.25">
      <c r="A574" s="81" t="s">
        <v>168</v>
      </c>
      <c r="B574" s="76"/>
      <c r="C574" s="77"/>
      <c r="D574" s="78"/>
      <c r="E574" s="79"/>
      <c r="F574" s="79"/>
      <c r="G574" s="78"/>
      <c r="H574" s="77"/>
      <c r="I574" s="77"/>
      <c r="J574" s="77"/>
    </row>
    <row r="575" spans="1:10" s="80" customFormat="1" ht="12" customHeight="1" x14ac:dyDescent="0.25">
      <c r="A575" s="81" t="s">
        <v>169</v>
      </c>
      <c r="B575" s="76"/>
      <c r="C575" s="77"/>
      <c r="D575" s="78"/>
      <c r="E575" s="79"/>
      <c r="F575" s="79"/>
      <c r="G575" s="78"/>
      <c r="H575" s="77"/>
      <c r="I575" s="77"/>
      <c r="J575" s="77"/>
    </row>
    <row r="576" spans="1:10" s="80" customFormat="1" ht="12" customHeight="1" x14ac:dyDescent="0.25">
      <c r="A576" s="81" t="s">
        <v>170</v>
      </c>
      <c r="B576" s="76"/>
      <c r="C576" s="77"/>
      <c r="D576" s="78"/>
      <c r="E576" s="79"/>
      <c r="F576" s="79"/>
      <c r="G576" s="78"/>
      <c r="H576" s="77"/>
      <c r="I576" s="77"/>
      <c r="J576" s="77"/>
    </row>
    <row r="577" spans="1:10" s="80" customFormat="1" ht="12" customHeight="1" x14ac:dyDescent="0.25">
      <c r="A577" s="83" t="s">
        <v>171</v>
      </c>
      <c r="B577" s="76"/>
      <c r="C577" s="77"/>
      <c r="D577" s="78"/>
      <c r="E577" s="79"/>
      <c r="F577" s="79"/>
      <c r="G577" s="78"/>
      <c r="H577" s="77"/>
      <c r="I577" s="77"/>
      <c r="J577" s="77"/>
    </row>
    <row r="578" spans="1:10" s="80" customFormat="1" ht="6" customHeight="1" x14ac:dyDescent="0.25">
      <c r="A578" s="81"/>
      <c r="B578" s="76"/>
      <c r="C578" s="77"/>
      <c r="D578" s="78"/>
      <c r="E578" s="79"/>
      <c r="F578" s="79"/>
      <c r="G578" s="78"/>
      <c r="H578" s="77"/>
      <c r="I578" s="77"/>
      <c r="J578" s="77"/>
    </row>
    <row r="579" spans="1:10" s="80" customFormat="1" ht="12" customHeight="1" x14ac:dyDescent="0.25">
      <c r="A579" s="81" t="s">
        <v>172</v>
      </c>
      <c r="B579" s="76"/>
      <c r="C579" s="77"/>
      <c r="D579" s="78"/>
      <c r="E579" s="79"/>
      <c r="F579" s="79"/>
      <c r="G579" s="78"/>
      <c r="H579" s="77"/>
      <c r="I579" s="77"/>
      <c r="J579" s="77"/>
    </row>
    <row r="580" spans="1:10" s="80" customFormat="1" ht="12" customHeight="1" x14ac:dyDescent="0.25">
      <c r="A580" s="81" t="s">
        <v>173</v>
      </c>
      <c r="B580" s="76"/>
      <c r="C580" s="77"/>
      <c r="D580" s="78"/>
      <c r="E580" s="79"/>
      <c r="F580" s="79"/>
      <c r="G580" s="78"/>
      <c r="H580" s="77"/>
      <c r="I580" s="77"/>
      <c r="J580" s="77"/>
    </row>
    <row r="581" spans="1:10" s="80" customFormat="1" ht="6" customHeight="1" x14ac:dyDescent="0.25">
      <c r="A581" s="81"/>
      <c r="B581" s="76"/>
      <c r="C581" s="77"/>
      <c r="D581" s="78"/>
      <c r="E581" s="79"/>
      <c r="F581" s="79"/>
      <c r="G581" s="78"/>
      <c r="H581" s="77"/>
      <c r="I581" s="77"/>
      <c r="J581" s="77"/>
    </row>
    <row r="582" spans="1:10" s="80" customFormat="1" ht="12" customHeight="1" x14ac:dyDescent="0.25">
      <c r="A582" s="81" t="s">
        <v>174</v>
      </c>
      <c r="B582" s="76"/>
      <c r="C582" s="77"/>
      <c r="D582" s="78"/>
      <c r="E582" s="79"/>
      <c r="F582" s="79"/>
      <c r="G582" s="78"/>
      <c r="H582" s="77"/>
      <c r="I582" s="77"/>
      <c r="J582" s="77"/>
    </row>
    <row r="583" spans="1:10" s="80" customFormat="1" ht="6" customHeight="1" x14ac:dyDescent="0.25">
      <c r="A583" s="81"/>
      <c r="B583" s="76"/>
      <c r="C583" s="77"/>
      <c r="D583" s="78"/>
      <c r="E583" s="79"/>
      <c r="F583" s="79"/>
      <c r="G583" s="78"/>
      <c r="H583" s="77"/>
      <c r="I583" s="77"/>
      <c r="J583" s="77"/>
    </row>
    <row r="584" spans="1:10" s="80" customFormat="1" ht="11.25" customHeight="1" x14ac:dyDescent="0.25">
      <c r="A584" s="81" t="s">
        <v>175</v>
      </c>
      <c r="B584" s="76"/>
      <c r="C584" s="77"/>
      <c r="D584" s="78"/>
      <c r="E584" s="79"/>
      <c r="F584" s="79"/>
      <c r="G584" s="78"/>
      <c r="H584" s="77"/>
      <c r="I584" s="77"/>
      <c r="J584" s="77"/>
    </row>
    <row r="585" spans="1:10" s="80" customFormat="1" ht="12" customHeight="1" x14ac:dyDescent="0.25">
      <c r="A585" s="81" t="s">
        <v>176</v>
      </c>
      <c r="B585" s="76"/>
      <c r="C585" s="77"/>
      <c r="D585" s="78"/>
      <c r="E585" s="79"/>
      <c r="F585" s="79"/>
      <c r="G585" s="78"/>
      <c r="H585" s="77"/>
      <c r="I585" s="77"/>
      <c r="J585" s="77"/>
    </row>
    <row r="586" spans="1:10" s="80" customFormat="1" ht="6" customHeight="1" x14ac:dyDescent="0.25">
      <c r="A586" s="81"/>
      <c r="B586" s="76"/>
      <c r="C586" s="77"/>
      <c r="D586" s="78"/>
      <c r="E586" s="79"/>
      <c r="F586" s="79"/>
      <c r="G586" s="78"/>
      <c r="H586" s="77"/>
      <c r="I586" s="77"/>
      <c r="J586" s="77"/>
    </row>
    <row r="587" spans="1:10" s="80" customFormat="1" ht="12" customHeight="1" x14ac:dyDescent="0.25">
      <c r="A587" s="81" t="s">
        <v>177</v>
      </c>
      <c r="B587" s="76"/>
      <c r="C587" s="77"/>
      <c r="D587" s="78"/>
      <c r="E587" s="79"/>
      <c r="F587" s="79"/>
      <c r="G587" s="78"/>
      <c r="H587" s="77"/>
      <c r="I587" s="77"/>
      <c r="J587" s="77"/>
    </row>
    <row r="588" spans="1:10" s="80" customFormat="1" ht="12" customHeight="1" x14ac:dyDescent="0.25">
      <c r="A588" s="81" t="s">
        <v>178</v>
      </c>
      <c r="B588" s="76"/>
      <c r="C588" s="77"/>
      <c r="D588" s="78"/>
      <c r="E588" s="79"/>
      <c r="F588" s="79"/>
      <c r="G588" s="78"/>
      <c r="H588" s="77"/>
      <c r="I588" s="77"/>
      <c r="J588" s="77"/>
    </row>
    <row r="589" spans="1:10" s="80" customFormat="1" ht="12" customHeight="1" x14ac:dyDescent="0.25">
      <c r="A589" s="81" t="s">
        <v>179</v>
      </c>
      <c r="B589" s="76"/>
      <c r="C589" s="77"/>
      <c r="D589" s="78"/>
      <c r="E589" s="79"/>
      <c r="F589" s="79"/>
      <c r="G589" s="78"/>
      <c r="H589" s="77"/>
      <c r="I589" s="77"/>
      <c r="J589" s="77"/>
    </row>
    <row r="590" spans="1:10" s="80" customFormat="1" ht="6" customHeight="1" x14ac:dyDescent="0.25">
      <c r="A590" s="81"/>
      <c r="B590" s="76"/>
      <c r="C590" s="77"/>
      <c r="D590" s="78"/>
      <c r="E590" s="79"/>
      <c r="F590" s="79"/>
      <c r="G590" s="78"/>
      <c r="H590" s="77"/>
      <c r="I590" s="77"/>
      <c r="J590" s="77"/>
    </row>
    <row r="591" spans="1:10" s="80" customFormat="1" ht="15.75" customHeight="1" x14ac:dyDescent="0.25">
      <c r="A591" s="82" t="s">
        <v>180</v>
      </c>
      <c r="B591" s="76"/>
      <c r="C591" s="77"/>
      <c r="D591" s="78"/>
      <c r="E591" s="79"/>
      <c r="F591" s="79"/>
      <c r="G591" s="78"/>
      <c r="H591" s="77"/>
      <c r="I591" s="77"/>
      <c r="J591" s="77"/>
    </row>
    <row r="592" spans="1:10" s="80" customFormat="1" ht="12" customHeight="1" x14ac:dyDescent="0.25">
      <c r="A592" s="81" t="s">
        <v>181</v>
      </c>
      <c r="B592" s="76"/>
      <c r="C592" s="77"/>
      <c r="D592" s="78"/>
      <c r="E592" s="79"/>
      <c r="F592" s="79"/>
      <c r="G592" s="78"/>
      <c r="H592" s="77"/>
      <c r="I592" s="77"/>
      <c r="J592" s="77"/>
    </row>
    <row r="593" spans="1:29" s="80" customFormat="1" ht="6" customHeight="1" x14ac:dyDescent="0.25">
      <c r="A593" s="81"/>
      <c r="B593" s="76"/>
      <c r="C593" s="77"/>
      <c r="D593" s="78"/>
      <c r="E593" s="79"/>
      <c r="F593" s="79"/>
      <c r="G593" s="78"/>
      <c r="H593" s="77"/>
      <c r="I593" s="77"/>
      <c r="J593" s="77"/>
    </row>
    <row r="594" spans="1:29" s="80" customFormat="1" ht="12" customHeight="1" x14ac:dyDescent="0.25">
      <c r="A594" s="81" t="s">
        <v>182</v>
      </c>
      <c r="B594" s="76"/>
      <c r="C594" s="77"/>
      <c r="D594" s="78"/>
      <c r="E594" s="79"/>
      <c r="F594" s="79"/>
      <c r="G594" s="78"/>
      <c r="H594" s="77"/>
      <c r="I594" s="77"/>
      <c r="J594" s="77"/>
    </row>
    <row r="595" spans="1:29" s="80" customFormat="1" ht="6" customHeight="1" x14ac:dyDescent="0.25">
      <c r="A595" s="81"/>
      <c r="B595" s="76"/>
      <c r="C595" s="77"/>
      <c r="D595" s="78"/>
      <c r="E595" s="79"/>
      <c r="F595" s="79"/>
      <c r="G595" s="78"/>
      <c r="H595" s="77"/>
      <c r="I595" s="77"/>
      <c r="J595" s="77"/>
    </row>
    <row r="596" spans="1:29" s="80" customFormat="1" ht="4.5" customHeight="1" x14ac:dyDescent="0.25">
      <c r="A596" s="81"/>
      <c r="B596" s="76"/>
      <c r="C596" s="77"/>
      <c r="D596" s="78"/>
      <c r="E596" s="79"/>
      <c r="F596" s="79"/>
      <c r="G596" s="78"/>
      <c r="H596" s="77"/>
      <c r="I596" s="77"/>
      <c r="J596" s="77"/>
    </row>
    <row r="597" spans="1:29" s="86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</row>
    <row r="598" spans="1:29" s="86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</row>
    <row r="599" spans="1:29" s="86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</row>
    <row r="600" spans="1:29" s="85" customFormat="1" ht="6" customHeight="1" x14ac:dyDescent="0.25">
      <c r="A600" s="81"/>
      <c r="B600" s="84"/>
      <c r="C600" s="84"/>
      <c r="D600" s="84"/>
      <c r="E600" s="84"/>
      <c r="F600" s="84"/>
      <c r="G600" s="84"/>
      <c r="H600" s="84"/>
      <c r="I600" s="84"/>
      <c r="J600" s="84"/>
    </row>
    <row r="601" spans="1:29" s="86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</row>
    <row r="602" spans="1:29" s="86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</row>
    <row r="603" spans="1:29" s="86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</row>
    <row r="604" spans="1:29" ht="15.75" customHeight="1" thickBot="1" x14ac:dyDescent="0.35">
      <c r="A604" s="524" t="s">
        <v>147</v>
      </c>
      <c r="B604" s="525"/>
      <c r="C604" s="52"/>
      <c r="D604" s="53"/>
      <c r="E604" s="54" t="s">
        <v>148</v>
      </c>
      <c r="F604" s="55">
        <f>Roster!C30</f>
        <v>0</v>
      </c>
      <c r="G604" s="56" t="s">
        <v>149</v>
      </c>
      <c r="H604" s="56" t="s">
        <v>150</v>
      </c>
      <c r="I604" s="56" t="s">
        <v>151</v>
      </c>
      <c r="J604" s="56" t="s">
        <v>152</v>
      </c>
      <c r="M604" s="58"/>
    </row>
    <row r="605" spans="1:29" ht="12" customHeight="1" x14ac:dyDescent="0.3">
      <c r="A605" s="516" t="s">
        <v>153</v>
      </c>
      <c r="B605" s="517"/>
      <c r="C605" s="52"/>
      <c r="D605" s="59"/>
      <c r="E605" s="60"/>
      <c r="F605" s="61" t="e">
        <f>INDEX(Teamlists!A:D,MATCH($F$604,Teamlists!B:B,0)+1,4)</f>
        <v>#N/A</v>
      </c>
      <c r="G605" s="62"/>
      <c r="H605" s="63"/>
      <c r="I605" s="61"/>
      <c r="J605" s="61"/>
    </row>
    <row r="606" spans="1:29" ht="12" customHeight="1" x14ac:dyDescent="0.3">
      <c r="A606" s="518" t="str">
        <f>$A$3</f>
        <v>Pennant 2 2015 Week 1</v>
      </c>
      <c r="B606" s="519"/>
      <c r="C606" s="52"/>
      <c r="D606" s="59"/>
      <c r="E606" s="60"/>
      <c r="F606" s="61" t="e">
        <f>INDEX(Teamlists!A:D,MATCH($F$604,Teamlists!B:B,0)+2,4)</f>
        <v>#N/A</v>
      </c>
      <c r="G606" s="62"/>
      <c r="H606" s="63"/>
      <c r="I606" s="61"/>
      <c r="J606" s="61"/>
    </row>
    <row r="607" spans="1:29" ht="12" customHeight="1" thickBot="1" x14ac:dyDescent="0.35">
      <c r="A607" s="520">
        <f>Roster!C3</f>
        <v>42200</v>
      </c>
      <c r="B607" s="521"/>
      <c r="C607" s="52"/>
      <c r="D607" s="59"/>
      <c r="E607" s="60"/>
      <c r="F607" s="61" t="e">
        <f>INDEX(Teamlists!A:D,MATCH($F$604,Teamlists!B:B,0)+3,4)</f>
        <v>#N/A</v>
      </c>
      <c r="G607" s="62"/>
      <c r="H607" s="63"/>
      <c r="I607" s="61"/>
      <c r="J607" s="61"/>
    </row>
    <row r="608" spans="1:29" ht="12" customHeight="1" thickBot="1" x14ac:dyDescent="0.3">
      <c r="A608" s="189"/>
      <c r="B608" s="190"/>
      <c r="C608" s="52"/>
      <c r="D608" s="59"/>
      <c r="E608" s="60"/>
      <c r="F608" s="61" t="e">
        <f>INDEX(Teamlists!A:D,MATCH($F$604,Teamlists!B:B,0)+4,4)</f>
        <v>#N/A</v>
      </c>
      <c r="G608" s="62"/>
      <c r="H608" s="63"/>
      <c r="I608" s="61"/>
      <c r="J608" s="61"/>
    </row>
    <row r="609" spans="1:10" ht="12" customHeight="1" x14ac:dyDescent="0.25">
      <c r="A609" s="186" t="s">
        <v>154</v>
      </c>
      <c r="B609" s="187">
        <f>Roster!C29</f>
        <v>0</v>
      </c>
      <c r="C609" s="52"/>
      <c r="D609" s="59"/>
      <c r="E609" s="60"/>
      <c r="F609" s="61" t="e">
        <f>INDEX(Teamlists!A:D,MATCH($F$604,Teamlists!B:B,0)+5,4)</f>
        <v>#N/A</v>
      </c>
      <c r="G609" s="62"/>
      <c r="H609" s="63"/>
      <c r="I609" s="61"/>
      <c r="J609" s="61"/>
    </row>
    <row r="610" spans="1:10" ht="12" customHeight="1" x14ac:dyDescent="0.25">
      <c r="A610" s="126" t="s">
        <v>155</v>
      </c>
      <c r="B610" s="127" t="str">
        <f>Roster!C4</f>
        <v>Court 1</v>
      </c>
      <c r="C610" s="52"/>
      <c r="D610" s="59"/>
      <c r="E610" s="60"/>
      <c r="F610" s="61" t="e">
        <f>INDEX(Teamlists!A:D,MATCH($F$604,Teamlists!B:B,0)+6,4)</f>
        <v>#N/A</v>
      </c>
      <c r="G610" s="62"/>
      <c r="H610" s="63"/>
      <c r="I610" s="61"/>
      <c r="J610" s="61"/>
    </row>
    <row r="611" spans="1:10" ht="12" customHeight="1" x14ac:dyDescent="0.25">
      <c r="A611" s="126" t="s">
        <v>156</v>
      </c>
      <c r="B611" s="128" t="str">
        <f>Roster!B29</f>
        <v>9:05pm</v>
      </c>
      <c r="C611" s="52"/>
      <c r="D611" s="59"/>
      <c r="E611" s="60"/>
      <c r="F611" s="61" t="e">
        <f>INDEX(Teamlists!A:D,MATCH($F$604,Teamlists!B:B,0)+7,4)</f>
        <v>#N/A</v>
      </c>
      <c r="G611" s="62"/>
      <c r="H611" s="63"/>
      <c r="I611" s="61"/>
      <c r="J611" s="61"/>
    </row>
    <row r="612" spans="1:10" ht="12" customHeight="1" x14ac:dyDescent="0.25">
      <c r="A612" s="126"/>
      <c r="B612" s="128"/>
      <c r="C612" s="52"/>
      <c r="D612" s="59"/>
      <c r="E612" s="60"/>
      <c r="F612" s="61" t="e">
        <f>INDEX(Teamlists!A:D,MATCH($F$604,Teamlists!B:B,0)+8,4)</f>
        <v>#N/A</v>
      </c>
      <c r="G612" s="62"/>
      <c r="H612" s="63"/>
      <c r="I612" s="61"/>
      <c r="J612" s="61"/>
    </row>
    <row r="613" spans="1:10" ht="12" customHeight="1" x14ac:dyDescent="0.25">
      <c r="A613" s="126"/>
      <c r="B613" s="128"/>
      <c r="C613" s="52"/>
      <c r="D613" s="59"/>
      <c r="E613" s="60"/>
      <c r="F613" s="61" t="e">
        <f>INDEX(Teamlists!A:D,MATCH($F$604,Teamlists!B:B,0)+9,4)</f>
        <v>#N/A</v>
      </c>
      <c r="G613" s="62"/>
      <c r="H613" s="63"/>
      <c r="I613" s="61"/>
      <c r="J613" s="61"/>
    </row>
    <row r="614" spans="1:10" ht="12" customHeight="1" x14ac:dyDescent="0.25">
      <c r="A614" s="129" t="s">
        <v>157</v>
      </c>
      <c r="B614" s="130">
        <f>Roster!C32</f>
        <v>0</v>
      </c>
      <c r="C614" s="52"/>
      <c r="D614" s="59"/>
      <c r="E614" s="60"/>
      <c r="F614" s="61" t="e">
        <f>INDEX(Teamlists!A:D,MATCH($F$604,Teamlists!B:B,0)+10,4)</f>
        <v>#N/A</v>
      </c>
      <c r="G614" s="62"/>
      <c r="H614" s="63"/>
      <c r="I614" s="61"/>
      <c r="J614" s="61"/>
    </row>
    <row r="615" spans="1:10" ht="12" customHeight="1" x14ac:dyDescent="0.25">
      <c r="A615" s="129" t="s">
        <v>158</v>
      </c>
      <c r="B615" s="131"/>
      <c r="C615" s="52"/>
      <c r="D615" s="59"/>
      <c r="E615" s="60"/>
      <c r="F615" s="61" t="e">
        <f>INDEX(Teamlists!A:D,MATCH($F$604,Teamlists!B:B,0)+11,4)</f>
        <v>#N/A</v>
      </c>
      <c r="G615" s="62"/>
      <c r="H615" s="63"/>
      <c r="I615" s="61"/>
      <c r="J615" s="61"/>
    </row>
    <row r="616" spans="1:10" ht="12" customHeight="1" x14ac:dyDescent="0.25">
      <c r="A616" s="129"/>
      <c r="B616" s="131"/>
      <c r="C616" s="52"/>
      <c r="D616" s="59"/>
      <c r="E616" s="60"/>
      <c r="F616" s="61" t="e">
        <f>INDEX(Teamlists!A:D,MATCH($F$604,Teamlists!B:B,0)+12,4)</f>
        <v>#N/A</v>
      </c>
      <c r="G616" s="62"/>
      <c r="H616" s="63"/>
      <c r="I616" s="61"/>
      <c r="J616" s="61"/>
    </row>
    <row r="617" spans="1:10" ht="12" customHeight="1" x14ac:dyDescent="0.25">
      <c r="A617" s="132" t="s">
        <v>159</v>
      </c>
      <c r="B617" s="131"/>
      <c r="C617" s="52"/>
      <c r="D617" s="59"/>
      <c r="E617" s="60"/>
      <c r="F617" s="61" t="e">
        <f>INDEX(Teamlists!A:D,MATCH($F$604,Teamlists!B:B,0)+13,4)</f>
        <v>#N/A</v>
      </c>
      <c r="G617" s="62"/>
      <c r="H617" s="63"/>
      <c r="I617" s="61"/>
      <c r="J617" s="61"/>
    </row>
    <row r="618" spans="1:10" ht="14.1" customHeight="1" x14ac:dyDescent="0.25">
      <c r="A618" s="129" t="s">
        <v>160</v>
      </c>
      <c r="B618" s="131"/>
      <c r="C618" s="52"/>
      <c r="D618" s="59"/>
      <c r="E618" s="60"/>
      <c r="F618" s="61" t="e">
        <f>INDEX(Teamlists!A:D,MATCH($F$604,Teamlists!B:B,0)+14,4)</f>
        <v>#N/A</v>
      </c>
      <c r="G618" s="62"/>
      <c r="H618" s="63"/>
      <c r="I618" s="61"/>
      <c r="J618" s="61"/>
    </row>
    <row r="619" spans="1:10" ht="14.25" customHeight="1" x14ac:dyDescent="0.25">
      <c r="A619" s="129" t="s">
        <v>161</v>
      </c>
      <c r="B619" s="127"/>
      <c r="C619" s="52"/>
      <c r="D619" s="66"/>
      <c r="E619" s="67" t="s">
        <v>87</v>
      </c>
      <c r="F619" s="67" t="s">
        <v>162</v>
      </c>
      <c r="G619" s="68">
        <f>SUM(G605:G618)</f>
        <v>0</v>
      </c>
      <c r="H619" s="52"/>
      <c r="I619" s="52"/>
      <c r="J619" s="52"/>
    </row>
    <row r="620" spans="1:10" ht="8.25" customHeight="1" x14ac:dyDescent="0.25">
      <c r="A620" s="129"/>
      <c r="B620" s="131"/>
      <c r="C620" s="52"/>
    </row>
    <row r="621" spans="1:10" ht="15" customHeight="1" thickBot="1" x14ac:dyDescent="0.3">
      <c r="A621" s="129"/>
      <c r="B621" s="127"/>
      <c r="C621" s="52"/>
      <c r="D621" s="53"/>
      <c r="E621" s="54" t="s">
        <v>163</v>
      </c>
      <c r="F621" s="55">
        <f>Roster!C31</f>
        <v>0</v>
      </c>
      <c r="G621" s="56" t="s">
        <v>149</v>
      </c>
      <c r="H621" s="56" t="s">
        <v>150</v>
      </c>
      <c r="I621" s="56" t="s">
        <v>151</v>
      </c>
      <c r="J621" s="56" t="s">
        <v>152</v>
      </c>
    </row>
    <row r="622" spans="1:10" ht="12" customHeight="1" x14ac:dyDescent="0.25">
      <c r="A622" s="129"/>
      <c r="B622" s="131"/>
      <c r="C622" s="52"/>
      <c r="D622" s="70"/>
      <c r="E622" s="71"/>
      <c r="F622" s="61" t="e">
        <f>INDEX(Teamlists!A:D,MATCH($F$621,Teamlists!B:B,0)+1,4)</f>
        <v>#N/A</v>
      </c>
      <c r="G622" s="62"/>
      <c r="H622" s="63"/>
      <c r="I622" s="61"/>
      <c r="J622" s="61"/>
    </row>
    <row r="623" spans="1:10" ht="12" customHeight="1" x14ac:dyDescent="0.25">
      <c r="A623" s="129" t="s">
        <v>164</v>
      </c>
      <c r="B623" s="131"/>
      <c r="C623" s="52"/>
      <c r="D623" s="70"/>
      <c r="E623" s="72"/>
      <c r="F623" s="61" t="e">
        <f>INDEX(Teamlists!A:D,MATCH($F$621,Teamlists!B:B,0)+2,4)</f>
        <v>#N/A</v>
      </c>
      <c r="G623" s="62"/>
      <c r="H623" s="63"/>
      <c r="I623" s="61"/>
      <c r="J623" s="61"/>
    </row>
    <row r="624" spans="1:10" ht="12" customHeight="1" x14ac:dyDescent="0.25">
      <c r="A624" s="522">
        <f>Roster!C35</f>
        <v>0</v>
      </c>
      <c r="B624" s="523"/>
      <c r="C624" s="52"/>
      <c r="D624" s="70"/>
      <c r="E624" s="72"/>
      <c r="F624" s="61" t="e">
        <f>INDEX(Teamlists!A:D,MATCH($F$621,Teamlists!B:B,0)+3,4)</f>
        <v>#N/A</v>
      </c>
      <c r="G624" s="62"/>
      <c r="H624" s="63"/>
      <c r="I624" s="61"/>
      <c r="J624" s="61"/>
    </row>
    <row r="625" spans="1:13" ht="12" customHeight="1" x14ac:dyDescent="0.25">
      <c r="A625" s="522">
        <f>Roster!C36</f>
        <v>0</v>
      </c>
      <c r="B625" s="523"/>
      <c r="C625" s="52"/>
      <c r="D625" s="70"/>
      <c r="E625" s="60"/>
      <c r="F625" s="61" t="e">
        <f>INDEX(Teamlists!A:D,MATCH($F$621,Teamlists!B:B,0)+4,4)</f>
        <v>#N/A</v>
      </c>
      <c r="G625" s="62"/>
      <c r="H625" s="63"/>
      <c r="I625" s="61"/>
      <c r="J625" s="61"/>
      <c r="M625" s="73"/>
    </row>
    <row r="626" spans="1:13" ht="12" customHeight="1" x14ac:dyDescent="0.25">
      <c r="A626" s="141"/>
      <c r="B626" s="142"/>
      <c r="C626" s="52"/>
      <c r="D626" s="70"/>
      <c r="E626" s="60"/>
      <c r="F626" s="61" t="e">
        <f>INDEX(Teamlists!A:D,MATCH($F$621,Teamlists!B:B,0)+5,4)</f>
        <v>#N/A</v>
      </c>
      <c r="G626" s="62"/>
      <c r="H626" s="63"/>
      <c r="I626" s="61"/>
      <c r="J626" s="61"/>
    </row>
    <row r="627" spans="1:13" ht="12" customHeight="1" x14ac:dyDescent="0.25">
      <c r="A627" s="129"/>
      <c r="B627" s="131"/>
      <c r="C627" s="52"/>
      <c r="D627" s="70"/>
      <c r="E627" s="60"/>
      <c r="F627" s="61" t="e">
        <f>INDEX(Teamlists!A:D,MATCH($F$621,Teamlists!B:B,0)+6,4)</f>
        <v>#N/A</v>
      </c>
      <c r="G627" s="62"/>
      <c r="H627" s="63"/>
      <c r="I627" s="61"/>
      <c r="J627" s="61"/>
    </row>
    <row r="628" spans="1:13" ht="12" customHeight="1" x14ac:dyDescent="0.25">
      <c r="A628" s="129"/>
      <c r="B628" s="131"/>
      <c r="C628" s="52"/>
      <c r="D628" s="70"/>
      <c r="E628" s="60"/>
      <c r="F628" s="61" t="e">
        <f>INDEX(Teamlists!A:D,MATCH($F$621,Teamlists!B:B,0)+7,4)</f>
        <v>#N/A</v>
      </c>
      <c r="G628" s="62"/>
      <c r="H628" s="63"/>
      <c r="I628" s="61"/>
      <c r="J628" s="61"/>
    </row>
    <row r="629" spans="1:13" ht="12" customHeight="1" x14ac:dyDescent="0.25">
      <c r="A629" s="129"/>
      <c r="B629" s="131"/>
      <c r="C629" s="52"/>
      <c r="D629" s="70"/>
      <c r="E629" s="60"/>
      <c r="F629" s="61" t="e">
        <f>INDEX(Teamlists!A:D,MATCH($F$621,Teamlists!B:B,0)+8,4)</f>
        <v>#N/A</v>
      </c>
      <c r="G629" s="62"/>
      <c r="H629" s="63"/>
      <c r="I629" s="61"/>
      <c r="J629" s="61"/>
    </row>
    <row r="630" spans="1:13" ht="12" customHeight="1" x14ac:dyDescent="0.25">
      <c r="A630" s="129"/>
      <c r="B630" s="131"/>
      <c r="C630" s="52"/>
      <c r="D630" s="70"/>
      <c r="E630" s="60"/>
      <c r="F630" s="61" t="e">
        <f>INDEX(Teamlists!A:D,MATCH($F$621,Teamlists!B:B,0)+9,4)</f>
        <v>#N/A</v>
      </c>
      <c r="G630" s="62"/>
      <c r="H630" s="63"/>
      <c r="I630" s="61"/>
      <c r="J630" s="61"/>
    </row>
    <row r="631" spans="1:13" ht="12" customHeight="1" x14ac:dyDescent="0.25">
      <c r="A631" s="129"/>
      <c r="B631" s="131"/>
      <c r="C631" s="52"/>
      <c r="D631" s="70"/>
      <c r="E631" s="60"/>
      <c r="F631" s="61" t="e">
        <f>INDEX(Teamlists!A:D,MATCH($F$621,Teamlists!B:B,0)+10,4)</f>
        <v>#N/A</v>
      </c>
      <c r="G631" s="62"/>
      <c r="H631" s="63"/>
      <c r="I631" s="61"/>
      <c r="J631" s="61"/>
    </row>
    <row r="632" spans="1:13" ht="12" customHeight="1" x14ac:dyDescent="0.25">
      <c r="A632" s="129"/>
      <c r="B632" s="131"/>
      <c r="C632" s="52"/>
      <c r="D632" s="70"/>
      <c r="E632" s="60"/>
      <c r="F632" s="61" t="e">
        <f>INDEX(Teamlists!A:D,MATCH($F$621,Teamlists!B:B,0)+11,4)</f>
        <v>#N/A</v>
      </c>
      <c r="G632" s="62"/>
      <c r="H632" s="63"/>
      <c r="I632" s="61"/>
      <c r="J632" s="61"/>
    </row>
    <row r="633" spans="1:13" ht="12" customHeight="1" thickBot="1" x14ac:dyDescent="0.3">
      <c r="A633" s="143"/>
      <c r="B633" s="144"/>
      <c r="C633" s="52"/>
      <c r="D633" s="70"/>
      <c r="E633" s="60"/>
      <c r="F633" s="61" t="e">
        <f>INDEX(Teamlists!A:D,MATCH($F$621,Teamlists!B:B,0)+12,4)</f>
        <v>#N/A</v>
      </c>
      <c r="G633" s="62"/>
      <c r="H633" s="63"/>
      <c r="I633" s="61"/>
      <c r="J633" s="61"/>
    </row>
    <row r="634" spans="1:13" ht="14.1" customHeight="1" x14ac:dyDescent="0.25">
      <c r="A634" s="52"/>
      <c r="B634" s="66"/>
      <c r="C634" s="52"/>
      <c r="D634" s="70"/>
      <c r="E634" s="60"/>
      <c r="F634" s="61" t="e">
        <f>INDEX(Teamlists!A:D,MATCH($F$621,Teamlists!B:B,0)+13,4)</f>
        <v>#N/A</v>
      </c>
      <c r="G634" s="62"/>
      <c r="H634" s="63"/>
      <c r="I634" s="61"/>
      <c r="J634" s="61"/>
    </row>
    <row r="635" spans="1:13" ht="14.1" customHeight="1" x14ac:dyDescent="0.25">
      <c r="A635" s="52"/>
      <c r="B635" s="66"/>
      <c r="C635" s="52"/>
      <c r="D635" s="70"/>
      <c r="E635" s="60"/>
      <c r="F635" s="61" t="e">
        <f>INDEX(Teamlists!A:D,MATCH($F$621,Teamlists!B:B,0)+14,4)</f>
        <v>#N/A</v>
      </c>
      <c r="G635" s="62"/>
      <c r="H635" s="63"/>
      <c r="I635" s="61"/>
      <c r="J635" s="61"/>
    </row>
    <row r="636" spans="1:13" ht="14.1" customHeight="1" x14ac:dyDescent="0.25">
      <c r="B636" s="66"/>
      <c r="C636" s="52"/>
      <c r="D636" s="66"/>
      <c r="E636" s="67" t="s">
        <v>87</v>
      </c>
      <c r="F636" s="67" t="s">
        <v>162</v>
      </c>
      <c r="G636" s="68">
        <f>SUM(G622:G635)</f>
        <v>0</v>
      </c>
      <c r="H636" s="52"/>
      <c r="I636" s="52"/>
      <c r="J636" s="52"/>
    </row>
    <row r="637" spans="1:13" ht="14.1" customHeight="1" x14ac:dyDescent="0.3">
      <c r="A637" s="74" t="s">
        <v>165</v>
      </c>
      <c r="B637" s="66"/>
      <c r="C637" s="52"/>
      <c r="D637" s="66"/>
      <c r="E637" s="67"/>
      <c r="F637" s="67"/>
      <c r="G637" s="66"/>
      <c r="H637" s="52"/>
      <c r="I637" s="52"/>
      <c r="J637" s="52"/>
    </row>
    <row r="638" spans="1:13" s="80" customFormat="1" ht="15.75" customHeight="1" x14ac:dyDescent="0.25">
      <c r="A638" s="75" t="s">
        <v>166</v>
      </c>
      <c r="B638" s="76"/>
      <c r="C638" s="77"/>
      <c r="D638" s="78"/>
      <c r="E638" s="79"/>
      <c r="F638" s="79"/>
      <c r="G638" s="78"/>
      <c r="H638" s="77"/>
      <c r="I638" s="77"/>
      <c r="J638" s="77"/>
    </row>
    <row r="639" spans="1:13" s="80" customFormat="1" ht="6" customHeight="1" x14ac:dyDescent="0.25">
      <c r="A639" s="81"/>
      <c r="B639" s="76"/>
      <c r="C639" s="77"/>
      <c r="D639" s="78"/>
      <c r="E639" s="79"/>
      <c r="F639" s="79"/>
      <c r="G639" s="78"/>
      <c r="H639" s="77"/>
      <c r="I639" s="77"/>
      <c r="J639" s="77"/>
    </row>
    <row r="640" spans="1:13" s="80" customFormat="1" ht="15.75" customHeight="1" x14ac:dyDescent="0.25">
      <c r="A640" s="82" t="s">
        <v>167</v>
      </c>
      <c r="B640" s="76"/>
      <c r="C640" s="77"/>
      <c r="D640" s="78"/>
      <c r="E640" s="79"/>
      <c r="F640" s="79"/>
      <c r="G640" s="78"/>
      <c r="H640" s="77"/>
      <c r="I640" s="77"/>
      <c r="J640" s="77"/>
    </row>
    <row r="641" spans="1:10" s="80" customFormat="1" ht="12" customHeight="1" x14ac:dyDescent="0.25">
      <c r="A641" s="81" t="s">
        <v>168</v>
      </c>
      <c r="B641" s="76"/>
      <c r="C641" s="77"/>
      <c r="D641" s="78"/>
      <c r="E641" s="79"/>
      <c r="F641" s="79"/>
      <c r="G641" s="78"/>
      <c r="H641" s="77"/>
      <c r="I641" s="77"/>
      <c r="J641" s="77"/>
    </row>
    <row r="642" spans="1:10" s="80" customFormat="1" ht="12" customHeight="1" x14ac:dyDescent="0.25">
      <c r="A642" s="81" t="s">
        <v>169</v>
      </c>
      <c r="B642" s="76"/>
      <c r="C642" s="77"/>
      <c r="D642" s="78"/>
      <c r="E642" s="79"/>
      <c r="F642" s="79"/>
      <c r="G642" s="78"/>
      <c r="H642" s="77"/>
      <c r="I642" s="77"/>
      <c r="J642" s="77"/>
    </row>
    <row r="643" spans="1:10" s="80" customFormat="1" ht="12" customHeight="1" x14ac:dyDescent="0.25">
      <c r="A643" s="81" t="s">
        <v>170</v>
      </c>
      <c r="B643" s="76"/>
      <c r="C643" s="77"/>
      <c r="D643" s="78"/>
      <c r="E643" s="79"/>
      <c r="F643" s="79"/>
      <c r="G643" s="78"/>
      <c r="H643" s="77"/>
      <c r="I643" s="77"/>
      <c r="J643" s="77"/>
    </row>
    <row r="644" spans="1:10" s="80" customFormat="1" ht="12" customHeight="1" x14ac:dyDescent="0.25">
      <c r="A644" s="83" t="s">
        <v>171</v>
      </c>
      <c r="B644" s="76"/>
      <c r="C644" s="77"/>
      <c r="D644" s="78"/>
      <c r="E644" s="79"/>
      <c r="F644" s="79"/>
      <c r="G644" s="78"/>
      <c r="H644" s="77"/>
      <c r="I644" s="77"/>
      <c r="J644" s="77"/>
    </row>
    <row r="645" spans="1:10" s="80" customFormat="1" ht="6" customHeight="1" x14ac:dyDescent="0.25">
      <c r="A645" s="81"/>
      <c r="B645" s="76"/>
      <c r="C645" s="77"/>
      <c r="D645" s="78"/>
      <c r="E645" s="79"/>
      <c r="F645" s="79"/>
      <c r="G645" s="78"/>
      <c r="H645" s="77"/>
      <c r="I645" s="77"/>
      <c r="J645" s="77"/>
    </row>
    <row r="646" spans="1:10" s="80" customFormat="1" ht="12" customHeight="1" x14ac:dyDescent="0.25">
      <c r="A646" s="81" t="s">
        <v>172</v>
      </c>
      <c r="B646" s="76"/>
      <c r="C646" s="77"/>
      <c r="D646" s="78"/>
      <c r="E646" s="79"/>
      <c r="F646" s="79"/>
      <c r="G646" s="78"/>
      <c r="H646" s="77"/>
      <c r="I646" s="77"/>
      <c r="J646" s="77"/>
    </row>
    <row r="647" spans="1:10" s="80" customFormat="1" ht="12" customHeight="1" x14ac:dyDescent="0.25">
      <c r="A647" s="81" t="s">
        <v>173</v>
      </c>
      <c r="B647" s="76"/>
      <c r="C647" s="77"/>
      <c r="D647" s="78"/>
      <c r="E647" s="79"/>
      <c r="F647" s="79"/>
      <c r="G647" s="78"/>
      <c r="H647" s="77"/>
      <c r="I647" s="77"/>
      <c r="J647" s="77"/>
    </row>
    <row r="648" spans="1:10" s="80" customFormat="1" ht="6" customHeight="1" x14ac:dyDescent="0.25">
      <c r="A648" s="81"/>
      <c r="B648" s="76"/>
      <c r="C648" s="77"/>
      <c r="D648" s="78"/>
      <c r="E648" s="79"/>
      <c r="F648" s="79"/>
      <c r="G648" s="78"/>
      <c r="H648" s="77"/>
      <c r="I648" s="77"/>
      <c r="J648" s="77"/>
    </row>
    <row r="649" spans="1:10" s="80" customFormat="1" ht="12" customHeight="1" x14ac:dyDescent="0.25">
      <c r="A649" s="81" t="s">
        <v>174</v>
      </c>
      <c r="B649" s="76"/>
      <c r="C649" s="77"/>
      <c r="D649" s="78"/>
      <c r="E649" s="79"/>
      <c r="F649" s="79"/>
      <c r="G649" s="78"/>
      <c r="H649" s="77"/>
      <c r="I649" s="77"/>
      <c r="J649" s="77"/>
    </row>
    <row r="650" spans="1:10" s="80" customFormat="1" ht="6" customHeight="1" x14ac:dyDescent="0.25">
      <c r="A650" s="81"/>
      <c r="B650" s="76"/>
      <c r="C650" s="77"/>
      <c r="D650" s="78"/>
      <c r="E650" s="79"/>
      <c r="F650" s="79"/>
      <c r="G650" s="78"/>
      <c r="H650" s="77"/>
      <c r="I650" s="77"/>
      <c r="J650" s="77"/>
    </row>
    <row r="651" spans="1:10" s="80" customFormat="1" ht="11.25" customHeight="1" x14ac:dyDescent="0.25">
      <c r="A651" s="81" t="s">
        <v>175</v>
      </c>
      <c r="B651" s="76"/>
      <c r="C651" s="77"/>
      <c r="D651" s="78"/>
      <c r="E651" s="79"/>
      <c r="F651" s="79"/>
      <c r="G651" s="78"/>
      <c r="H651" s="77"/>
      <c r="I651" s="77"/>
      <c r="J651" s="77"/>
    </row>
    <row r="652" spans="1:10" s="80" customFormat="1" ht="12" customHeight="1" x14ac:dyDescent="0.25">
      <c r="A652" s="81" t="s">
        <v>176</v>
      </c>
      <c r="B652" s="76"/>
      <c r="C652" s="77"/>
      <c r="D652" s="78"/>
      <c r="E652" s="79"/>
      <c r="F652" s="79"/>
      <c r="G652" s="78"/>
      <c r="H652" s="77"/>
      <c r="I652" s="77"/>
      <c r="J652" s="77"/>
    </row>
    <row r="653" spans="1:10" s="80" customFormat="1" ht="6" customHeight="1" x14ac:dyDescent="0.25">
      <c r="A653" s="81"/>
      <c r="B653" s="76"/>
      <c r="C653" s="77"/>
      <c r="D653" s="78"/>
      <c r="E653" s="79"/>
      <c r="F653" s="79"/>
      <c r="G653" s="78"/>
      <c r="H653" s="77"/>
      <c r="I653" s="77"/>
      <c r="J653" s="77"/>
    </row>
    <row r="654" spans="1:10" s="80" customFormat="1" ht="12" customHeight="1" x14ac:dyDescent="0.25">
      <c r="A654" s="81" t="s">
        <v>177</v>
      </c>
      <c r="B654" s="76"/>
      <c r="C654" s="77"/>
      <c r="D654" s="78"/>
      <c r="E654" s="79"/>
      <c r="F654" s="79"/>
      <c r="G654" s="78"/>
      <c r="H654" s="77"/>
      <c r="I654" s="77"/>
      <c r="J654" s="77"/>
    </row>
    <row r="655" spans="1:10" s="80" customFormat="1" ht="12" customHeight="1" x14ac:dyDescent="0.25">
      <c r="A655" s="81" t="s">
        <v>178</v>
      </c>
      <c r="B655" s="76"/>
      <c r="C655" s="77"/>
      <c r="D655" s="78"/>
      <c r="E655" s="79"/>
      <c r="F655" s="79"/>
      <c r="G655" s="78"/>
      <c r="H655" s="77"/>
      <c r="I655" s="77"/>
      <c r="J655" s="77"/>
    </row>
    <row r="656" spans="1:10" s="80" customFormat="1" ht="12" customHeight="1" x14ac:dyDescent="0.25">
      <c r="A656" s="81" t="s">
        <v>179</v>
      </c>
      <c r="B656" s="76"/>
      <c r="C656" s="77"/>
      <c r="D656" s="78"/>
      <c r="E656" s="79"/>
      <c r="F656" s="79"/>
      <c r="G656" s="78"/>
      <c r="H656" s="77"/>
      <c r="I656" s="77"/>
      <c r="J656" s="77"/>
    </row>
    <row r="657" spans="1:29" s="80" customFormat="1" ht="6" customHeight="1" x14ac:dyDescent="0.25">
      <c r="A657" s="81"/>
      <c r="B657" s="76"/>
      <c r="C657" s="77"/>
      <c r="D657" s="78"/>
      <c r="E657" s="79"/>
      <c r="F657" s="79"/>
      <c r="G657" s="78"/>
      <c r="H657" s="77"/>
      <c r="I657" s="77"/>
      <c r="J657" s="77"/>
    </row>
    <row r="658" spans="1:29" s="80" customFormat="1" ht="15.75" customHeight="1" x14ac:dyDescent="0.25">
      <c r="A658" s="82" t="s">
        <v>180</v>
      </c>
      <c r="B658" s="76"/>
      <c r="C658" s="77"/>
      <c r="D658" s="78"/>
      <c r="E658" s="79"/>
      <c r="F658" s="79"/>
      <c r="G658" s="78"/>
      <c r="H658" s="77"/>
      <c r="I658" s="77"/>
      <c r="J658" s="77"/>
    </row>
    <row r="659" spans="1:29" s="80" customFormat="1" ht="12" customHeight="1" x14ac:dyDescent="0.25">
      <c r="A659" s="81" t="s">
        <v>181</v>
      </c>
      <c r="B659" s="76"/>
      <c r="C659" s="77"/>
      <c r="D659" s="78"/>
      <c r="E659" s="79"/>
      <c r="F659" s="79"/>
      <c r="G659" s="78"/>
      <c r="H659" s="77"/>
      <c r="I659" s="77"/>
      <c r="J659" s="77"/>
    </row>
    <row r="660" spans="1:29" s="80" customFormat="1" ht="6" customHeight="1" x14ac:dyDescent="0.25">
      <c r="A660" s="81"/>
      <c r="B660" s="76"/>
      <c r="C660" s="77"/>
      <c r="D660" s="78"/>
      <c r="E660" s="79"/>
      <c r="F660" s="79"/>
      <c r="G660" s="78"/>
      <c r="H660" s="77"/>
      <c r="I660" s="77"/>
      <c r="J660" s="77"/>
    </row>
    <row r="661" spans="1:29" s="80" customFormat="1" ht="12" customHeight="1" x14ac:dyDescent="0.25">
      <c r="A661" s="81" t="s">
        <v>182</v>
      </c>
      <c r="B661" s="76"/>
      <c r="C661" s="77"/>
      <c r="D661" s="78"/>
      <c r="E661" s="79"/>
      <c r="F661" s="79"/>
      <c r="G661" s="78"/>
      <c r="H661" s="77"/>
      <c r="I661" s="77"/>
      <c r="J661" s="77"/>
    </row>
    <row r="662" spans="1:29" s="80" customFormat="1" ht="6" customHeight="1" x14ac:dyDescent="0.25">
      <c r="A662" s="81"/>
      <c r="B662" s="76"/>
      <c r="C662" s="77"/>
      <c r="D662" s="78"/>
      <c r="E662" s="79"/>
      <c r="F662" s="79"/>
      <c r="G662" s="78"/>
      <c r="H662" s="77"/>
      <c r="I662" s="77"/>
      <c r="J662" s="77"/>
    </row>
    <row r="663" spans="1:29" s="80" customFormat="1" ht="4.5" customHeight="1" x14ac:dyDescent="0.25">
      <c r="A663" s="81"/>
      <c r="B663" s="76"/>
      <c r="C663" s="77"/>
      <c r="D663" s="78"/>
      <c r="E663" s="79"/>
      <c r="F663" s="79"/>
      <c r="G663" s="78"/>
      <c r="H663" s="77"/>
      <c r="I663" s="77"/>
      <c r="J663" s="77"/>
    </row>
    <row r="664" spans="1:29" s="86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</row>
    <row r="665" spans="1:29" s="86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</row>
    <row r="666" spans="1:29" s="86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</row>
    <row r="667" spans="1:29" s="85" customFormat="1" ht="6" customHeight="1" x14ac:dyDescent="0.25">
      <c r="A667" s="81"/>
      <c r="B667" s="84"/>
      <c r="C667" s="84"/>
      <c r="D667" s="84"/>
      <c r="E667" s="84"/>
      <c r="F667" s="84"/>
      <c r="G667" s="84"/>
      <c r="H667" s="84"/>
      <c r="I667" s="84"/>
      <c r="J667" s="84"/>
    </row>
    <row r="668" spans="1:29" s="86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</row>
    <row r="669" spans="1:29" s="86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</row>
    <row r="670" spans="1:29" s="86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</row>
    <row r="671" spans="1:29" ht="15.75" customHeight="1" thickBot="1" x14ac:dyDescent="0.35">
      <c r="A671" s="524" t="s">
        <v>147</v>
      </c>
      <c r="B671" s="525"/>
      <c r="C671" s="52"/>
      <c r="D671" s="53"/>
      <c r="E671" s="54" t="s">
        <v>148</v>
      </c>
      <c r="F671" s="55">
        <f>Roster!D30</f>
        <v>0</v>
      </c>
      <c r="G671" s="56" t="s">
        <v>149</v>
      </c>
      <c r="H671" s="56" t="s">
        <v>150</v>
      </c>
      <c r="I671" s="56" t="s">
        <v>151</v>
      </c>
      <c r="J671" s="56" t="s">
        <v>152</v>
      </c>
      <c r="M671" s="58"/>
    </row>
    <row r="672" spans="1:29" ht="12" customHeight="1" x14ac:dyDescent="0.3">
      <c r="A672" s="516" t="s">
        <v>153</v>
      </c>
      <c r="B672" s="517"/>
      <c r="C672" s="52"/>
      <c r="D672" s="59"/>
      <c r="E672" s="60"/>
      <c r="F672" s="61" t="e">
        <f>INDEX(Teamlists!A:D,MATCH($F$671,Teamlists!B:B,0)+1,4)</f>
        <v>#N/A</v>
      </c>
      <c r="G672" s="62"/>
      <c r="H672" s="63"/>
      <c r="I672" s="61"/>
      <c r="J672" s="61"/>
    </row>
    <row r="673" spans="1:10" ht="12" customHeight="1" x14ac:dyDescent="0.3">
      <c r="A673" s="518" t="str">
        <f>$A$3</f>
        <v>Pennant 2 2015 Week 1</v>
      </c>
      <c r="B673" s="519"/>
      <c r="C673" s="52"/>
      <c r="D673" s="59"/>
      <c r="E673" s="60"/>
      <c r="F673" s="61" t="e">
        <f>INDEX(Teamlists!A:D,MATCH($F$671,Teamlists!B:B,0)+2,4)</f>
        <v>#N/A</v>
      </c>
      <c r="G673" s="62"/>
      <c r="H673" s="63"/>
      <c r="I673" s="61"/>
      <c r="J673" s="61"/>
    </row>
    <row r="674" spans="1:10" ht="12" customHeight="1" thickBot="1" x14ac:dyDescent="0.35">
      <c r="A674" s="520">
        <f>Roster!C3</f>
        <v>42200</v>
      </c>
      <c r="B674" s="521"/>
      <c r="C674" s="52"/>
      <c r="D674" s="59"/>
      <c r="E674" s="60"/>
      <c r="F674" s="61" t="e">
        <f>INDEX(Teamlists!A:D,MATCH($F$671,Teamlists!B:B,0)+3,4)</f>
        <v>#N/A</v>
      </c>
      <c r="G674" s="62"/>
      <c r="H674" s="63"/>
      <c r="I674" s="61"/>
      <c r="J674" s="61"/>
    </row>
    <row r="675" spans="1:10" ht="12" customHeight="1" thickBot="1" x14ac:dyDescent="0.3">
      <c r="A675" s="189"/>
      <c r="B675" s="190"/>
      <c r="C675" s="52"/>
      <c r="D675" s="59"/>
      <c r="E675" s="60"/>
      <c r="F675" s="61" t="e">
        <f>INDEX(Teamlists!A:D,MATCH($F$671,Teamlists!B:B,0)+4,4)</f>
        <v>#N/A</v>
      </c>
      <c r="G675" s="62"/>
      <c r="H675" s="63"/>
      <c r="I675" s="61"/>
      <c r="J675" s="61"/>
    </row>
    <row r="676" spans="1:10" ht="12" customHeight="1" x14ac:dyDescent="0.25">
      <c r="A676" s="186" t="s">
        <v>154</v>
      </c>
      <c r="B676" s="187">
        <f>Roster!D29</f>
        <v>0</v>
      </c>
      <c r="C676" s="52"/>
      <c r="D676" s="59"/>
      <c r="E676" s="60"/>
      <c r="F676" s="61" t="e">
        <f>INDEX(Teamlists!A:D,MATCH($F$671,Teamlists!B:B,0)+5,4)</f>
        <v>#N/A</v>
      </c>
      <c r="G676" s="62"/>
      <c r="H676" s="63"/>
      <c r="I676" s="61"/>
      <c r="J676" s="61"/>
    </row>
    <row r="677" spans="1:10" ht="12" customHeight="1" x14ac:dyDescent="0.25">
      <c r="A677" s="126" t="s">
        <v>155</v>
      </c>
      <c r="B677" s="127" t="str">
        <f>Roster!D4</f>
        <v>Court 2</v>
      </c>
      <c r="C677" s="52"/>
      <c r="D677" s="59"/>
      <c r="E677" s="60"/>
      <c r="F677" s="61" t="e">
        <f>INDEX(Teamlists!A:D,MATCH($F$671,Teamlists!B:B,0)+6,4)</f>
        <v>#N/A</v>
      </c>
      <c r="G677" s="62"/>
      <c r="H677" s="63"/>
      <c r="I677" s="61"/>
      <c r="J677" s="61"/>
    </row>
    <row r="678" spans="1:10" ht="12" customHeight="1" x14ac:dyDescent="0.25">
      <c r="A678" s="126" t="s">
        <v>156</v>
      </c>
      <c r="B678" s="128" t="str">
        <f>Roster!B29</f>
        <v>9:05pm</v>
      </c>
      <c r="C678" s="52"/>
      <c r="D678" s="59"/>
      <c r="E678" s="60"/>
      <c r="F678" s="61" t="e">
        <f>INDEX(Teamlists!A:D,MATCH($F$671,Teamlists!B:B,0)+7,4)</f>
        <v>#N/A</v>
      </c>
      <c r="G678" s="62"/>
      <c r="H678" s="63"/>
      <c r="I678" s="61"/>
      <c r="J678" s="61"/>
    </row>
    <row r="679" spans="1:10" ht="12" customHeight="1" x14ac:dyDescent="0.25">
      <c r="A679" s="126"/>
      <c r="B679" s="128"/>
      <c r="C679" s="52"/>
      <c r="D679" s="59"/>
      <c r="E679" s="60"/>
      <c r="F679" s="61" t="e">
        <f>INDEX(Teamlists!A:D,MATCH($F$671,Teamlists!B:B,0)+8,4)</f>
        <v>#N/A</v>
      </c>
      <c r="G679" s="62"/>
      <c r="H679" s="63"/>
      <c r="I679" s="61"/>
      <c r="J679" s="61"/>
    </row>
    <row r="680" spans="1:10" ht="12" customHeight="1" x14ac:dyDescent="0.25">
      <c r="A680" s="126"/>
      <c r="B680" s="128"/>
      <c r="C680" s="52"/>
      <c r="D680" s="59"/>
      <c r="E680" s="60"/>
      <c r="F680" s="61" t="e">
        <f>INDEX(Teamlists!A:D,MATCH($F$671,Teamlists!B:B,0)+9,4)</f>
        <v>#N/A</v>
      </c>
      <c r="G680" s="62"/>
      <c r="H680" s="63"/>
      <c r="I680" s="61"/>
      <c r="J680" s="61"/>
    </row>
    <row r="681" spans="1:10" ht="12" customHeight="1" x14ac:dyDescent="0.25">
      <c r="A681" s="129" t="s">
        <v>157</v>
      </c>
      <c r="B681" s="130">
        <f>Roster!D32</f>
        <v>0</v>
      </c>
      <c r="C681" s="52"/>
      <c r="D681" s="59"/>
      <c r="E681" s="60"/>
      <c r="F681" s="61" t="e">
        <f>INDEX(Teamlists!A:D,MATCH($F$671,Teamlists!B:B,0)+10,4)</f>
        <v>#N/A</v>
      </c>
      <c r="G681" s="62"/>
      <c r="H681" s="63"/>
      <c r="I681" s="61"/>
      <c r="J681" s="61"/>
    </row>
    <row r="682" spans="1:10" ht="12" customHeight="1" x14ac:dyDescent="0.25">
      <c r="A682" s="129" t="s">
        <v>158</v>
      </c>
      <c r="B682" s="131"/>
      <c r="C682" s="52"/>
      <c r="D682" s="59"/>
      <c r="E682" s="60"/>
      <c r="F682" s="61" t="e">
        <f>INDEX(Teamlists!A:D,MATCH($F$671,Teamlists!B:B,0)+11,4)</f>
        <v>#N/A</v>
      </c>
      <c r="G682" s="62"/>
      <c r="H682" s="63"/>
      <c r="I682" s="61"/>
      <c r="J682" s="61"/>
    </row>
    <row r="683" spans="1:10" ht="12" customHeight="1" x14ac:dyDescent="0.25">
      <c r="A683" s="129"/>
      <c r="B683" s="131"/>
      <c r="C683" s="52"/>
      <c r="D683" s="59"/>
      <c r="E683" s="60"/>
      <c r="F683" s="61" t="e">
        <f>INDEX(Teamlists!A:D,MATCH($F$671,Teamlists!B:B,0)+12,4)</f>
        <v>#N/A</v>
      </c>
      <c r="G683" s="62"/>
      <c r="H683" s="63"/>
      <c r="I683" s="61"/>
      <c r="J683" s="61"/>
    </row>
    <row r="684" spans="1:10" ht="12" customHeight="1" x14ac:dyDescent="0.25">
      <c r="A684" s="132" t="s">
        <v>159</v>
      </c>
      <c r="B684" s="131"/>
      <c r="C684" s="52"/>
      <c r="D684" s="59"/>
      <c r="E684" s="60"/>
      <c r="F684" s="61" t="e">
        <f>INDEX(Teamlists!A:D,MATCH($F$671,Teamlists!B:B,0)+13,4)</f>
        <v>#N/A</v>
      </c>
      <c r="G684" s="62"/>
      <c r="H684" s="63"/>
      <c r="I684" s="61"/>
      <c r="J684" s="61"/>
    </row>
    <row r="685" spans="1:10" ht="14.1" customHeight="1" x14ac:dyDescent="0.25">
      <c r="A685" s="129" t="s">
        <v>160</v>
      </c>
      <c r="B685" s="131"/>
      <c r="C685" s="52"/>
      <c r="D685" s="59"/>
      <c r="E685" s="60"/>
      <c r="F685" s="61" t="e">
        <f>INDEX(Teamlists!A:D,MATCH($F$671,Teamlists!B:B,0)+14,4)</f>
        <v>#N/A</v>
      </c>
      <c r="G685" s="62"/>
      <c r="H685" s="63"/>
      <c r="I685" s="61"/>
      <c r="J685" s="61"/>
    </row>
    <row r="686" spans="1:10" ht="14.25" customHeight="1" x14ac:dyDescent="0.25">
      <c r="A686" s="129" t="s">
        <v>161</v>
      </c>
      <c r="B686" s="127"/>
      <c r="C686" s="52"/>
      <c r="D686" s="66"/>
      <c r="E686" s="67" t="s">
        <v>87</v>
      </c>
      <c r="F686" s="67" t="s">
        <v>162</v>
      </c>
      <c r="G686" s="68">
        <f>SUM(G672:G685)</f>
        <v>0</v>
      </c>
      <c r="H686" s="52"/>
      <c r="I686" s="52"/>
      <c r="J686" s="52"/>
    </row>
    <row r="687" spans="1:10" ht="8.25" customHeight="1" x14ac:dyDescent="0.25">
      <c r="A687" s="129"/>
      <c r="B687" s="131"/>
      <c r="C687" s="52"/>
    </row>
    <row r="688" spans="1:10" ht="15" customHeight="1" thickBot="1" x14ac:dyDescent="0.3">
      <c r="A688" s="129"/>
      <c r="B688" s="127"/>
      <c r="C688" s="52"/>
      <c r="D688" s="53"/>
      <c r="E688" s="54" t="s">
        <v>163</v>
      </c>
      <c r="F688" s="55">
        <f>Roster!D31</f>
        <v>0</v>
      </c>
      <c r="G688" s="56" t="s">
        <v>149</v>
      </c>
      <c r="H688" s="56" t="s">
        <v>150</v>
      </c>
      <c r="I688" s="56" t="s">
        <v>151</v>
      </c>
      <c r="J688" s="56" t="s">
        <v>152</v>
      </c>
    </row>
    <row r="689" spans="1:13" ht="12" customHeight="1" x14ac:dyDescent="0.25">
      <c r="A689" s="129"/>
      <c r="B689" s="131"/>
      <c r="C689" s="52"/>
      <c r="D689" s="70"/>
      <c r="E689" s="71"/>
      <c r="F689" s="61" t="e">
        <f>INDEX(Teamlists!A:D,MATCH($F$688,Teamlists!B:B,0)+1,4)</f>
        <v>#N/A</v>
      </c>
      <c r="G689" s="62"/>
      <c r="H689" s="63"/>
      <c r="I689" s="61"/>
      <c r="J689" s="61"/>
    </row>
    <row r="690" spans="1:13" ht="12" customHeight="1" x14ac:dyDescent="0.25">
      <c r="A690" s="129" t="s">
        <v>164</v>
      </c>
      <c r="B690" s="131"/>
      <c r="C690" s="52"/>
      <c r="D690" s="70"/>
      <c r="E690" s="72"/>
      <c r="F690" s="61" t="e">
        <f>INDEX(Teamlists!A:D,MATCH($F$688,Teamlists!B:B,0)+2,4)</f>
        <v>#N/A</v>
      </c>
      <c r="G690" s="62"/>
      <c r="H690" s="63"/>
      <c r="I690" s="61"/>
      <c r="J690" s="61"/>
    </row>
    <row r="691" spans="1:13" ht="12" customHeight="1" x14ac:dyDescent="0.25">
      <c r="A691" s="522">
        <f>Roster!D35</f>
        <v>0</v>
      </c>
      <c r="B691" s="523"/>
      <c r="C691" s="52"/>
      <c r="D691" s="70"/>
      <c r="E691" s="72"/>
      <c r="F691" s="61" t="e">
        <f>INDEX(Teamlists!A:D,MATCH($F$688,Teamlists!B:B,0)+3,4)</f>
        <v>#N/A</v>
      </c>
      <c r="G691" s="62"/>
      <c r="H691" s="63"/>
      <c r="I691" s="61"/>
      <c r="J691" s="61"/>
    </row>
    <row r="692" spans="1:13" ht="12" customHeight="1" x14ac:dyDescent="0.25">
      <c r="A692" s="522">
        <f>Roster!D36</f>
        <v>0</v>
      </c>
      <c r="B692" s="523"/>
      <c r="C692" s="52"/>
      <c r="D692" s="70"/>
      <c r="E692" s="60"/>
      <c r="F692" s="61" t="e">
        <f>INDEX(Teamlists!A:D,MATCH($F$688,Teamlists!B:B,0)+4,4)</f>
        <v>#N/A</v>
      </c>
      <c r="G692" s="62"/>
      <c r="H692" s="63"/>
      <c r="I692" s="61"/>
      <c r="J692" s="61"/>
      <c r="M692" s="73"/>
    </row>
    <row r="693" spans="1:13" ht="12" customHeight="1" x14ac:dyDescent="0.25">
      <c r="A693" s="141"/>
      <c r="B693" s="142"/>
      <c r="C693" s="52"/>
      <c r="D693" s="70"/>
      <c r="E693" s="60"/>
      <c r="F693" s="61" t="e">
        <f>INDEX(Teamlists!A:D,MATCH($F$688,Teamlists!B:B,0)+5,4)</f>
        <v>#N/A</v>
      </c>
      <c r="G693" s="62"/>
      <c r="H693" s="63"/>
      <c r="I693" s="61"/>
      <c r="J693" s="61"/>
    </row>
    <row r="694" spans="1:13" ht="12" customHeight="1" x14ac:dyDescent="0.25">
      <c r="A694" s="129"/>
      <c r="B694" s="131"/>
      <c r="C694" s="52"/>
      <c r="D694" s="70"/>
      <c r="E694" s="60"/>
      <c r="F694" s="61" t="e">
        <f>INDEX(Teamlists!A:D,MATCH($F$688,Teamlists!B:B,0)+6,4)</f>
        <v>#N/A</v>
      </c>
      <c r="G694" s="62"/>
      <c r="H694" s="63"/>
      <c r="I694" s="61"/>
      <c r="J694" s="61"/>
    </row>
    <row r="695" spans="1:13" ht="12" customHeight="1" x14ac:dyDescent="0.25">
      <c r="A695" s="129"/>
      <c r="B695" s="131"/>
      <c r="C695" s="52"/>
      <c r="D695" s="70"/>
      <c r="E695" s="60"/>
      <c r="F695" s="61" t="e">
        <f>INDEX(Teamlists!A:D,MATCH($F$688,Teamlists!B:B,0)+7,4)</f>
        <v>#N/A</v>
      </c>
      <c r="G695" s="62"/>
      <c r="H695" s="63"/>
      <c r="I695" s="61"/>
      <c r="J695" s="61"/>
    </row>
    <row r="696" spans="1:13" ht="12" customHeight="1" x14ac:dyDescent="0.25">
      <c r="A696" s="129"/>
      <c r="B696" s="131"/>
      <c r="C696" s="52"/>
      <c r="D696" s="70"/>
      <c r="E696" s="60"/>
      <c r="F696" s="61" t="e">
        <f>INDEX(Teamlists!A:D,MATCH($F$688,Teamlists!B:B,0)+8,4)</f>
        <v>#N/A</v>
      </c>
      <c r="G696" s="62"/>
      <c r="H696" s="63"/>
      <c r="I696" s="61"/>
      <c r="J696" s="61"/>
    </row>
    <row r="697" spans="1:13" ht="12" customHeight="1" x14ac:dyDescent="0.25">
      <c r="A697" s="129"/>
      <c r="B697" s="131"/>
      <c r="C697" s="52"/>
      <c r="D697" s="70"/>
      <c r="E697" s="60"/>
      <c r="F697" s="61" t="e">
        <f>INDEX(Teamlists!A:D,MATCH($F$688,Teamlists!B:B,0)+9,4)</f>
        <v>#N/A</v>
      </c>
      <c r="G697" s="62"/>
      <c r="H697" s="63"/>
      <c r="I697" s="61"/>
      <c r="J697" s="61"/>
    </row>
    <row r="698" spans="1:13" ht="12" customHeight="1" x14ac:dyDescent="0.25">
      <c r="A698" s="129"/>
      <c r="B698" s="131"/>
      <c r="C698" s="52"/>
      <c r="D698" s="70"/>
      <c r="E698" s="60"/>
      <c r="F698" s="61" t="e">
        <f>INDEX(Teamlists!A:D,MATCH($F$688,Teamlists!B:B,0)+10,4)</f>
        <v>#N/A</v>
      </c>
      <c r="G698" s="62"/>
      <c r="H698" s="63"/>
      <c r="I698" s="61"/>
      <c r="J698" s="61"/>
    </row>
    <row r="699" spans="1:13" ht="12" customHeight="1" x14ac:dyDescent="0.25">
      <c r="A699" s="129"/>
      <c r="B699" s="131"/>
      <c r="C699" s="52"/>
      <c r="D699" s="70"/>
      <c r="E699" s="60"/>
      <c r="F699" s="61" t="e">
        <f>INDEX(Teamlists!A:D,MATCH($F$688,Teamlists!B:B,0)+11,4)</f>
        <v>#N/A</v>
      </c>
      <c r="G699" s="62"/>
      <c r="H699" s="63"/>
      <c r="I699" s="61"/>
      <c r="J699" s="61"/>
    </row>
    <row r="700" spans="1:13" ht="12" customHeight="1" thickBot="1" x14ac:dyDescent="0.3">
      <c r="A700" s="143"/>
      <c r="B700" s="144"/>
      <c r="C700" s="52"/>
      <c r="D700" s="70"/>
      <c r="E700" s="60"/>
      <c r="F700" s="61" t="e">
        <f>INDEX(Teamlists!A:D,MATCH($F$688,Teamlists!B:B,0)+12,4)</f>
        <v>#N/A</v>
      </c>
      <c r="G700" s="62"/>
      <c r="H700" s="63"/>
      <c r="I700" s="61"/>
      <c r="J700" s="61"/>
    </row>
    <row r="701" spans="1:13" ht="14.1" customHeight="1" x14ac:dyDescent="0.25">
      <c r="A701" s="52"/>
      <c r="B701" s="66"/>
      <c r="C701" s="52"/>
      <c r="D701" s="70"/>
      <c r="E701" s="60"/>
      <c r="F701" s="61" t="e">
        <f>INDEX(Teamlists!A:D,MATCH($F$688,Teamlists!B:B,0)+13,4)</f>
        <v>#N/A</v>
      </c>
      <c r="G701" s="62"/>
      <c r="H701" s="63"/>
      <c r="I701" s="61"/>
      <c r="J701" s="61"/>
    </row>
    <row r="702" spans="1:13" ht="14.1" customHeight="1" x14ac:dyDescent="0.25">
      <c r="A702" s="52"/>
      <c r="B702" s="66"/>
      <c r="C702" s="52"/>
      <c r="D702" s="70"/>
      <c r="E702" s="60"/>
      <c r="F702" s="61" t="e">
        <f>INDEX(Teamlists!A:D,MATCH($F$688,Teamlists!B:B,0)+14,4)</f>
        <v>#N/A</v>
      </c>
      <c r="G702" s="62"/>
      <c r="H702" s="63"/>
      <c r="I702" s="61"/>
      <c r="J702" s="61"/>
    </row>
    <row r="703" spans="1:13" ht="14.1" customHeight="1" x14ac:dyDescent="0.25">
      <c r="B703" s="66"/>
      <c r="C703" s="52"/>
      <c r="D703" s="66"/>
      <c r="E703" s="67" t="s">
        <v>87</v>
      </c>
      <c r="F703" s="67" t="s">
        <v>162</v>
      </c>
      <c r="G703" s="68">
        <f>SUM(G689:G702)</f>
        <v>0</v>
      </c>
      <c r="H703" s="52"/>
      <c r="I703" s="52"/>
      <c r="J703" s="52"/>
    </row>
    <row r="704" spans="1:13" ht="14.1" customHeight="1" x14ac:dyDescent="0.3">
      <c r="A704" s="74" t="s">
        <v>165</v>
      </c>
      <c r="B704" s="66"/>
      <c r="C704" s="52"/>
      <c r="D704" s="66"/>
      <c r="E704" s="67"/>
      <c r="F704" s="67"/>
      <c r="G704" s="66"/>
      <c r="H704" s="52"/>
      <c r="I704" s="52"/>
      <c r="J704" s="52"/>
    </row>
    <row r="705" spans="1:10" s="80" customFormat="1" ht="15.75" customHeight="1" x14ac:dyDescent="0.25">
      <c r="A705" s="75" t="s">
        <v>166</v>
      </c>
      <c r="B705" s="76"/>
      <c r="C705" s="77"/>
      <c r="D705" s="78"/>
      <c r="E705" s="79"/>
      <c r="F705" s="79"/>
      <c r="G705" s="78"/>
      <c r="H705" s="77"/>
      <c r="I705" s="77"/>
      <c r="J705" s="77"/>
    </row>
    <row r="706" spans="1:10" s="80" customFormat="1" ht="6" customHeight="1" x14ac:dyDescent="0.25">
      <c r="A706" s="81"/>
      <c r="B706" s="76"/>
      <c r="C706" s="77"/>
      <c r="D706" s="78"/>
      <c r="E706" s="79"/>
      <c r="F706" s="79"/>
      <c r="G706" s="78"/>
      <c r="H706" s="77"/>
      <c r="I706" s="77"/>
      <c r="J706" s="77"/>
    </row>
    <row r="707" spans="1:10" s="80" customFormat="1" ht="15.75" customHeight="1" x14ac:dyDescent="0.25">
      <c r="A707" s="82" t="s">
        <v>167</v>
      </c>
      <c r="B707" s="76"/>
      <c r="C707" s="77"/>
      <c r="D707" s="78"/>
      <c r="E707" s="79"/>
      <c r="F707" s="79"/>
      <c r="G707" s="78"/>
      <c r="H707" s="77"/>
      <c r="I707" s="77"/>
      <c r="J707" s="77"/>
    </row>
    <row r="708" spans="1:10" s="80" customFormat="1" ht="12" customHeight="1" x14ac:dyDescent="0.25">
      <c r="A708" s="81" t="s">
        <v>168</v>
      </c>
      <c r="B708" s="76"/>
      <c r="C708" s="77"/>
      <c r="D708" s="78"/>
      <c r="E708" s="79"/>
      <c r="F708" s="79"/>
      <c r="G708" s="78"/>
      <c r="H708" s="77"/>
      <c r="I708" s="77"/>
      <c r="J708" s="77"/>
    </row>
    <row r="709" spans="1:10" s="80" customFormat="1" ht="12" customHeight="1" x14ac:dyDescent="0.25">
      <c r="A709" s="81" t="s">
        <v>169</v>
      </c>
      <c r="B709" s="76"/>
      <c r="C709" s="77"/>
      <c r="D709" s="78"/>
      <c r="E709" s="79"/>
      <c r="F709" s="79"/>
      <c r="G709" s="78"/>
      <c r="H709" s="77"/>
      <c r="I709" s="77"/>
      <c r="J709" s="77"/>
    </row>
    <row r="710" spans="1:10" s="80" customFormat="1" ht="12" customHeight="1" x14ac:dyDescent="0.25">
      <c r="A710" s="81" t="s">
        <v>170</v>
      </c>
      <c r="B710" s="76"/>
      <c r="C710" s="77"/>
      <c r="D710" s="78"/>
      <c r="E710" s="79"/>
      <c r="F710" s="79"/>
      <c r="G710" s="78"/>
      <c r="H710" s="77"/>
      <c r="I710" s="77"/>
      <c r="J710" s="77"/>
    </row>
    <row r="711" spans="1:10" s="80" customFormat="1" ht="12" customHeight="1" x14ac:dyDescent="0.25">
      <c r="A711" s="83" t="s">
        <v>171</v>
      </c>
      <c r="B711" s="76"/>
      <c r="C711" s="77"/>
      <c r="D711" s="78"/>
      <c r="E711" s="79"/>
      <c r="F711" s="79"/>
      <c r="G711" s="78"/>
      <c r="H711" s="77"/>
      <c r="I711" s="77"/>
      <c r="J711" s="77"/>
    </row>
    <row r="712" spans="1:10" s="80" customFormat="1" ht="6" customHeight="1" x14ac:dyDescent="0.25">
      <c r="A712" s="81"/>
      <c r="B712" s="76"/>
      <c r="C712" s="77"/>
      <c r="D712" s="78"/>
      <c r="E712" s="79"/>
      <c r="F712" s="79"/>
      <c r="G712" s="78"/>
      <c r="H712" s="77"/>
      <c r="I712" s="77"/>
      <c r="J712" s="77"/>
    </row>
    <row r="713" spans="1:10" s="80" customFormat="1" ht="12" customHeight="1" x14ac:dyDescent="0.25">
      <c r="A713" s="81" t="s">
        <v>172</v>
      </c>
      <c r="B713" s="76"/>
      <c r="C713" s="77"/>
      <c r="D713" s="78"/>
      <c r="E713" s="79"/>
      <c r="F713" s="79"/>
      <c r="G713" s="78"/>
      <c r="H713" s="77"/>
      <c r="I713" s="77"/>
      <c r="J713" s="77"/>
    </row>
    <row r="714" spans="1:10" s="80" customFormat="1" ht="12" customHeight="1" x14ac:dyDescent="0.25">
      <c r="A714" s="81" t="s">
        <v>173</v>
      </c>
      <c r="B714" s="76"/>
      <c r="C714" s="77"/>
      <c r="D714" s="78"/>
      <c r="E714" s="79"/>
      <c r="F714" s="79"/>
      <c r="G714" s="78"/>
      <c r="H714" s="77"/>
      <c r="I714" s="77"/>
      <c r="J714" s="77"/>
    </row>
    <row r="715" spans="1:10" s="80" customFormat="1" ht="6" customHeight="1" x14ac:dyDescent="0.25">
      <c r="A715" s="81"/>
      <c r="B715" s="76"/>
      <c r="C715" s="77"/>
      <c r="D715" s="78"/>
      <c r="E715" s="79"/>
      <c r="F715" s="79"/>
      <c r="G715" s="78"/>
      <c r="H715" s="77"/>
      <c r="I715" s="77"/>
      <c r="J715" s="77"/>
    </row>
    <row r="716" spans="1:10" s="80" customFormat="1" ht="12" customHeight="1" x14ac:dyDescent="0.25">
      <c r="A716" s="81" t="s">
        <v>174</v>
      </c>
      <c r="B716" s="76"/>
      <c r="C716" s="77"/>
      <c r="D716" s="78"/>
      <c r="E716" s="79"/>
      <c r="F716" s="79"/>
      <c r="G716" s="78"/>
      <c r="H716" s="77"/>
      <c r="I716" s="77"/>
      <c r="J716" s="77"/>
    </row>
    <row r="717" spans="1:10" s="80" customFormat="1" ht="6" customHeight="1" x14ac:dyDescent="0.25">
      <c r="A717" s="81"/>
      <c r="B717" s="76"/>
      <c r="C717" s="77"/>
      <c r="D717" s="78"/>
      <c r="E717" s="79"/>
      <c r="F717" s="79"/>
      <c r="G717" s="78"/>
      <c r="H717" s="77"/>
      <c r="I717" s="77"/>
      <c r="J717" s="77"/>
    </row>
    <row r="718" spans="1:10" s="80" customFormat="1" ht="11.25" customHeight="1" x14ac:dyDescent="0.25">
      <c r="A718" s="81" t="s">
        <v>175</v>
      </c>
      <c r="B718" s="76"/>
      <c r="C718" s="77"/>
      <c r="D718" s="78"/>
      <c r="E718" s="79"/>
      <c r="F718" s="79"/>
      <c r="G718" s="78"/>
      <c r="H718" s="77"/>
      <c r="I718" s="77"/>
      <c r="J718" s="77"/>
    </row>
    <row r="719" spans="1:10" s="80" customFormat="1" ht="12" customHeight="1" x14ac:dyDescent="0.25">
      <c r="A719" s="81" t="s">
        <v>176</v>
      </c>
      <c r="B719" s="76"/>
      <c r="C719" s="77"/>
      <c r="D719" s="78"/>
      <c r="E719" s="79"/>
      <c r="F719" s="79"/>
      <c r="G719" s="78"/>
      <c r="H719" s="77"/>
      <c r="I719" s="77"/>
      <c r="J719" s="77"/>
    </row>
    <row r="720" spans="1:10" s="80" customFormat="1" ht="6" customHeight="1" x14ac:dyDescent="0.25">
      <c r="A720" s="81"/>
      <c r="B720" s="76"/>
      <c r="C720" s="77"/>
      <c r="D720" s="78"/>
      <c r="E720" s="79"/>
      <c r="F720" s="79"/>
      <c r="G720" s="78"/>
      <c r="H720" s="77"/>
      <c r="I720" s="77"/>
      <c r="J720" s="77"/>
    </row>
    <row r="721" spans="1:29" s="80" customFormat="1" ht="12" customHeight="1" x14ac:dyDescent="0.25">
      <c r="A721" s="81" t="s">
        <v>177</v>
      </c>
      <c r="B721" s="76"/>
      <c r="C721" s="77"/>
      <c r="D721" s="78"/>
      <c r="E721" s="79"/>
      <c r="F721" s="79"/>
      <c r="G721" s="78"/>
      <c r="H721" s="77"/>
      <c r="I721" s="77"/>
      <c r="J721" s="77"/>
    </row>
    <row r="722" spans="1:29" s="80" customFormat="1" ht="12" customHeight="1" x14ac:dyDescent="0.25">
      <c r="A722" s="81" t="s">
        <v>178</v>
      </c>
      <c r="B722" s="76"/>
      <c r="C722" s="77"/>
      <c r="D722" s="78"/>
      <c r="E722" s="79"/>
      <c r="F722" s="79"/>
      <c r="G722" s="78"/>
      <c r="H722" s="77"/>
      <c r="I722" s="77"/>
      <c r="J722" s="77"/>
    </row>
    <row r="723" spans="1:29" s="80" customFormat="1" ht="12" customHeight="1" x14ac:dyDescent="0.25">
      <c r="A723" s="81" t="s">
        <v>179</v>
      </c>
      <c r="B723" s="76"/>
      <c r="C723" s="77"/>
      <c r="D723" s="78"/>
      <c r="E723" s="79"/>
      <c r="F723" s="79"/>
      <c r="G723" s="78"/>
      <c r="H723" s="77"/>
      <c r="I723" s="77"/>
      <c r="J723" s="77"/>
    </row>
    <row r="724" spans="1:29" s="80" customFormat="1" ht="6" customHeight="1" x14ac:dyDescent="0.25">
      <c r="A724" s="81"/>
      <c r="B724" s="76"/>
      <c r="C724" s="77"/>
      <c r="D724" s="78"/>
      <c r="E724" s="79"/>
      <c r="F724" s="79"/>
      <c r="G724" s="78"/>
      <c r="H724" s="77"/>
      <c r="I724" s="77"/>
      <c r="J724" s="77"/>
    </row>
    <row r="725" spans="1:29" s="80" customFormat="1" ht="15.75" customHeight="1" x14ac:dyDescent="0.25">
      <c r="A725" s="82" t="s">
        <v>180</v>
      </c>
      <c r="B725" s="76"/>
      <c r="C725" s="77"/>
      <c r="D725" s="78"/>
      <c r="E725" s="79"/>
      <c r="F725" s="79"/>
      <c r="G725" s="78"/>
      <c r="H725" s="77"/>
      <c r="I725" s="77"/>
      <c r="J725" s="77"/>
    </row>
    <row r="726" spans="1:29" s="80" customFormat="1" ht="12" customHeight="1" x14ac:dyDescent="0.25">
      <c r="A726" s="81" t="s">
        <v>181</v>
      </c>
      <c r="B726" s="76"/>
      <c r="C726" s="77"/>
      <c r="D726" s="78"/>
      <c r="E726" s="79"/>
      <c r="F726" s="79"/>
      <c r="G726" s="78"/>
      <c r="H726" s="77"/>
      <c r="I726" s="77"/>
      <c r="J726" s="77"/>
    </row>
    <row r="727" spans="1:29" s="80" customFormat="1" ht="6" customHeight="1" x14ac:dyDescent="0.25">
      <c r="A727" s="81"/>
      <c r="B727" s="76"/>
      <c r="C727" s="77"/>
      <c r="D727" s="78"/>
      <c r="E727" s="79"/>
      <c r="F727" s="79"/>
      <c r="G727" s="78"/>
      <c r="H727" s="77"/>
      <c r="I727" s="77"/>
      <c r="J727" s="77"/>
    </row>
    <row r="728" spans="1:29" s="80" customFormat="1" ht="12" customHeight="1" x14ac:dyDescent="0.25">
      <c r="A728" s="81" t="s">
        <v>182</v>
      </c>
      <c r="B728" s="76"/>
      <c r="C728" s="77"/>
      <c r="D728" s="78"/>
      <c r="E728" s="79"/>
      <c r="F728" s="79"/>
      <c r="G728" s="78"/>
      <c r="H728" s="77"/>
      <c r="I728" s="77"/>
      <c r="J728" s="77"/>
    </row>
    <row r="729" spans="1:29" s="80" customFormat="1" ht="6" customHeight="1" x14ac:dyDescent="0.25">
      <c r="A729" s="81"/>
      <c r="B729" s="76"/>
      <c r="C729" s="77"/>
      <c r="D729" s="78"/>
      <c r="E729" s="79"/>
      <c r="F729" s="79"/>
      <c r="G729" s="78"/>
      <c r="H729" s="77"/>
      <c r="I729" s="77"/>
      <c r="J729" s="77"/>
    </row>
    <row r="730" spans="1:29" s="80" customFormat="1" ht="4.5" customHeight="1" x14ac:dyDescent="0.25">
      <c r="A730" s="81"/>
      <c r="B730" s="76"/>
      <c r="C730" s="77"/>
      <c r="D730" s="78"/>
      <c r="E730" s="79"/>
      <c r="F730" s="79"/>
      <c r="G730" s="78"/>
      <c r="H730" s="77"/>
      <c r="I730" s="77"/>
      <c r="J730" s="77"/>
    </row>
    <row r="731" spans="1:29" s="86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</row>
    <row r="732" spans="1:29" s="86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</row>
    <row r="733" spans="1:29" s="86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</row>
    <row r="734" spans="1:29" s="85" customFormat="1" ht="6" customHeight="1" x14ac:dyDescent="0.25">
      <c r="A734" s="81"/>
      <c r="B734" s="84"/>
      <c r="C734" s="84"/>
      <c r="D734" s="84"/>
      <c r="E734" s="84"/>
      <c r="F734" s="84"/>
      <c r="G734" s="84"/>
      <c r="H734" s="84"/>
      <c r="I734" s="84"/>
      <c r="J734" s="84"/>
    </row>
    <row r="735" spans="1:29" s="86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</row>
    <row r="736" spans="1:29" s="86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</row>
    <row r="737" spans="1:29" s="86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</row>
    <row r="738" spans="1:29" ht="15.75" customHeight="1" thickBot="1" x14ac:dyDescent="0.35">
      <c r="A738" s="524" t="s">
        <v>147</v>
      </c>
      <c r="B738" s="525"/>
      <c r="C738" s="52"/>
      <c r="D738" s="53"/>
      <c r="E738" s="54" t="s">
        <v>148</v>
      </c>
      <c r="F738" s="55">
        <f>Roster!E30</f>
        <v>0</v>
      </c>
      <c r="G738" s="56" t="s">
        <v>149</v>
      </c>
      <c r="H738" s="56" t="s">
        <v>150</v>
      </c>
      <c r="I738" s="56" t="s">
        <v>151</v>
      </c>
      <c r="J738" s="56" t="s">
        <v>152</v>
      </c>
      <c r="M738" s="58"/>
    </row>
    <row r="739" spans="1:29" ht="12" customHeight="1" x14ac:dyDescent="0.3">
      <c r="A739" s="516" t="s">
        <v>153</v>
      </c>
      <c r="B739" s="517"/>
      <c r="C739" s="52"/>
      <c r="D739" s="59"/>
      <c r="E739" s="60"/>
      <c r="F739" s="61" t="e">
        <f>INDEX(Teamlists!A:D,MATCH($F$738,Teamlists!B:B,0)+1,4)</f>
        <v>#N/A</v>
      </c>
      <c r="G739" s="62"/>
      <c r="H739" s="63"/>
      <c r="I739" s="61"/>
      <c r="J739" s="61"/>
    </row>
    <row r="740" spans="1:29" ht="12" customHeight="1" x14ac:dyDescent="0.3">
      <c r="A740" s="518" t="str">
        <f>$A$3</f>
        <v>Pennant 2 2015 Week 1</v>
      </c>
      <c r="B740" s="519"/>
      <c r="C740" s="52"/>
      <c r="D740" s="59"/>
      <c r="E740" s="60"/>
      <c r="F740" s="61" t="e">
        <f>INDEX(Teamlists!A:D,MATCH($F$738,Teamlists!B:B,0)+2,4)</f>
        <v>#N/A</v>
      </c>
      <c r="G740" s="62"/>
      <c r="H740" s="63"/>
      <c r="I740" s="61"/>
      <c r="J740" s="61"/>
    </row>
    <row r="741" spans="1:29" ht="12" customHeight="1" thickBot="1" x14ac:dyDescent="0.35">
      <c r="A741" s="520">
        <f>Roster!C3</f>
        <v>42200</v>
      </c>
      <c r="B741" s="521"/>
      <c r="C741" s="52"/>
      <c r="D741" s="59"/>
      <c r="E741" s="60"/>
      <c r="F741" s="61" t="e">
        <f>INDEX(Teamlists!A:D,MATCH($F$738,Teamlists!B:B,0)+3,4)</f>
        <v>#N/A</v>
      </c>
      <c r="G741" s="62"/>
      <c r="H741" s="63"/>
      <c r="I741" s="61"/>
      <c r="J741" s="61"/>
    </row>
    <row r="742" spans="1:29" ht="12" customHeight="1" thickBot="1" x14ac:dyDescent="0.3">
      <c r="A742" s="189"/>
      <c r="B742" s="190"/>
      <c r="C742" s="52"/>
      <c r="D742" s="59"/>
      <c r="E742" s="60"/>
      <c r="F742" s="61" t="e">
        <f>INDEX(Teamlists!A:D,MATCH($F$738,Teamlists!B:B,0)+4,4)</f>
        <v>#N/A</v>
      </c>
      <c r="G742" s="62"/>
      <c r="H742" s="63"/>
      <c r="I742" s="61"/>
      <c r="J742" s="61"/>
    </row>
    <row r="743" spans="1:29" ht="12" customHeight="1" x14ac:dyDescent="0.25">
      <c r="A743" s="186" t="s">
        <v>154</v>
      </c>
      <c r="B743" s="187">
        <f>Roster!E29</f>
        <v>0</v>
      </c>
      <c r="C743" s="52"/>
      <c r="D743" s="59"/>
      <c r="E743" s="60"/>
      <c r="F743" s="61" t="e">
        <f>INDEX(Teamlists!A:D,MATCH($F$738,Teamlists!B:B,0)+5,4)</f>
        <v>#N/A</v>
      </c>
      <c r="G743" s="62"/>
      <c r="H743" s="63"/>
      <c r="I743" s="61"/>
      <c r="J743" s="61"/>
    </row>
    <row r="744" spans="1:29" ht="12" customHeight="1" x14ac:dyDescent="0.25">
      <c r="A744" s="126" t="s">
        <v>155</v>
      </c>
      <c r="B744" s="127" t="str">
        <f>Roster!E4</f>
        <v>Court 3</v>
      </c>
      <c r="C744" s="52"/>
      <c r="D744" s="59"/>
      <c r="E744" s="60"/>
      <c r="F744" s="61" t="e">
        <f>INDEX(Teamlists!A:D,MATCH($F$738,Teamlists!B:B,0)+6,4)</f>
        <v>#N/A</v>
      </c>
      <c r="G744" s="62"/>
      <c r="H744" s="63"/>
      <c r="I744" s="61"/>
      <c r="J744" s="61"/>
    </row>
    <row r="745" spans="1:29" ht="12" customHeight="1" x14ac:dyDescent="0.25">
      <c r="A745" s="126" t="s">
        <v>156</v>
      </c>
      <c r="B745" s="128" t="str">
        <f>Roster!B29</f>
        <v>9:05pm</v>
      </c>
      <c r="C745" s="52"/>
      <c r="D745" s="59"/>
      <c r="E745" s="60"/>
      <c r="F745" s="61" t="e">
        <f>INDEX(Teamlists!A:D,MATCH($F$738,Teamlists!B:B,0)+7,4)</f>
        <v>#N/A</v>
      </c>
      <c r="G745" s="62"/>
      <c r="H745" s="63"/>
      <c r="I745" s="61"/>
      <c r="J745" s="61"/>
    </row>
    <row r="746" spans="1:29" ht="12" customHeight="1" x14ac:dyDescent="0.25">
      <c r="A746" s="126"/>
      <c r="B746" s="128"/>
      <c r="C746" s="52"/>
      <c r="D746" s="59"/>
      <c r="E746" s="60"/>
      <c r="F746" s="61" t="e">
        <f>INDEX(Teamlists!A:D,MATCH($F$738,Teamlists!B:B,0)+8,4)</f>
        <v>#N/A</v>
      </c>
      <c r="G746" s="62"/>
      <c r="H746" s="63"/>
      <c r="I746" s="61"/>
      <c r="J746" s="61"/>
    </row>
    <row r="747" spans="1:29" ht="12" customHeight="1" x14ac:dyDescent="0.25">
      <c r="A747" s="126"/>
      <c r="B747" s="128"/>
      <c r="C747" s="52"/>
      <c r="D747" s="59"/>
      <c r="E747" s="60"/>
      <c r="F747" s="61" t="e">
        <f>INDEX(Teamlists!A:D,MATCH($F$738,Teamlists!B:B,0)+9,4)</f>
        <v>#N/A</v>
      </c>
      <c r="G747" s="62"/>
      <c r="H747" s="63"/>
      <c r="I747" s="61"/>
      <c r="J747" s="61"/>
    </row>
    <row r="748" spans="1:29" ht="12" customHeight="1" x14ac:dyDescent="0.25">
      <c r="A748" s="129" t="s">
        <v>157</v>
      </c>
      <c r="B748" s="130">
        <f>Roster!E32</f>
        <v>0</v>
      </c>
      <c r="C748" s="52"/>
      <c r="D748" s="59"/>
      <c r="E748" s="60"/>
      <c r="F748" s="61" t="e">
        <f>INDEX(Teamlists!A:D,MATCH($F$738,Teamlists!B:B,0)+10,4)</f>
        <v>#N/A</v>
      </c>
      <c r="G748" s="62"/>
      <c r="H748" s="63"/>
      <c r="I748" s="61"/>
      <c r="J748" s="61"/>
    </row>
    <row r="749" spans="1:29" ht="12" customHeight="1" x14ac:dyDescent="0.25">
      <c r="A749" s="129" t="s">
        <v>158</v>
      </c>
      <c r="B749" s="131"/>
      <c r="C749" s="52"/>
      <c r="D749" s="59"/>
      <c r="E749" s="60"/>
      <c r="F749" s="61" t="e">
        <f>INDEX(Teamlists!A:D,MATCH($F$738,Teamlists!B:B,0)+11,4)</f>
        <v>#N/A</v>
      </c>
      <c r="G749" s="62"/>
      <c r="H749" s="63"/>
      <c r="I749" s="61"/>
      <c r="J749" s="61"/>
    </row>
    <row r="750" spans="1:29" ht="12" customHeight="1" x14ac:dyDescent="0.25">
      <c r="A750" s="129"/>
      <c r="B750" s="131"/>
      <c r="C750" s="52"/>
      <c r="D750" s="59"/>
      <c r="E750" s="60"/>
      <c r="F750" s="61" t="e">
        <f>INDEX(Teamlists!A:D,MATCH($F$738,Teamlists!B:B,0)+12,4)</f>
        <v>#N/A</v>
      </c>
      <c r="G750" s="62"/>
      <c r="H750" s="63"/>
      <c r="I750" s="61"/>
      <c r="J750" s="61"/>
    </row>
    <row r="751" spans="1:29" ht="12" customHeight="1" x14ac:dyDescent="0.25">
      <c r="A751" s="132" t="s">
        <v>159</v>
      </c>
      <c r="B751" s="131"/>
      <c r="C751" s="52"/>
      <c r="D751" s="59"/>
      <c r="E751" s="60"/>
      <c r="F751" s="61" t="e">
        <f>INDEX(Teamlists!A:D,MATCH($F$738,Teamlists!B:B,0)+13,4)</f>
        <v>#N/A</v>
      </c>
      <c r="G751" s="62"/>
      <c r="H751" s="63"/>
      <c r="I751" s="61"/>
      <c r="J751" s="61"/>
    </row>
    <row r="752" spans="1:29" ht="14.1" customHeight="1" x14ac:dyDescent="0.25">
      <c r="A752" s="129" t="s">
        <v>160</v>
      </c>
      <c r="B752" s="131"/>
      <c r="C752" s="52"/>
      <c r="D752" s="59"/>
      <c r="E752" s="60"/>
      <c r="F752" s="61" t="e">
        <f>INDEX(Teamlists!A:D,MATCH($F$738,Teamlists!B:B,0)+14,4)</f>
        <v>#N/A</v>
      </c>
      <c r="G752" s="62"/>
      <c r="H752" s="63"/>
      <c r="I752" s="61"/>
      <c r="J752" s="61"/>
    </row>
    <row r="753" spans="1:13" ht="14.25" customHeight="1" x14ac:dyDescent="0.25">
      <c r="A753" s="129" t="s">
        <v>161</v>
      </c>
      <c r="B753" s="127"/>
      <c r="C753" s="52"/>
      <c r="D753" s="66"/>
      <c r="E753" s="67" t="s">
        <v>87</v>
      </c>
      <c r="F753" s="67" t="s">
        <v>162</v>
      </c>
      <c r="G753" s="68">
        <f>SUM(G739:G752)</f>
        <v>0</v>
      </c>
      <c r="H753" s="52"/>
      <c r="I753" s="52"/>
      <c r="J753" s="52"/>
    </row>
    <row r="754" spans="1:13" ht="8.25" customHeight="1" x14ac:dyDescent="0.25">
      <c r="A754" s="129"/>
      <c r="B754" s="131"/>
      <c r="C754" s="52"/>
    </row>
    <row r="755" spans="1:13" ht="15" customHeight="1" thickBot="1" x14ac:dyDescent="0.3">
      <c r="A755" s="129"/>
      <c r="B755" s="127"/>
      <c r="C755" s="52"/>
      <c r="D755" s="53"/>
      <c r="E755" s="54" t="s">
        <v>163</v>
      </c>
      <c r="F755" s="55">
        <f>Roster!E31</f>
        <v>0</v>
      </c>
      <c r="G755" s="56" t="s">
        <v>149</v>
      </c>
      <c r="H755" s="56" t="s">
        <v>150</v>
      </c>
      <c r="I755" s="56" t="s">
        <v>151</v>
      </c>
      <c r="J755" s="56" t="s">
        <v>152</v>
      </c>
    </row>
    <row r="756" spans="1:13" ht="12" customHeight="1" x14ac:dyDescent="0.25">
      <c r="A756" s="129"/>
      <c r="B756" s="131"/>
      <c r="C756" s="52"/>
      <c r="D756" s="70"/>
      <c r="E756" s="71"/>
      <c r="F756" s="61" t="e">
        <f>INDEX(Teamlists!A:D,MATCH($F$755,Teamlists!B:B,0)+1,4)</f>
        <v>#N/A</v>
      </c>
      <c r="G756" s="62"/>
      <c r="H756" s="63"/>
      <c r="I756" s="61"/>
      <c r="J756" s="61"/>
    </row>
    <row r="757" spans="1:13" ht="12" customHeight="1" x14ac:dyDescent="0.25">
      <c r="A757" s="129" t="s">
        <v>164</v>
      </c>
      <c r="B757" s="131"/>
      <c r="C757" s="52"/>
      <c r="D757" s="70"/>
      <c r="E757" s="72"/>
      <c r="F757" s="61" t="e">
        <f>INDEX(Teamlists!A:D,MATCH($F$755,Teamlists!B:B,0)+2,4)</f>
        <v>#N/A</v>
      </c>
      <c r="G757" s="62"/>
      <c r="H757" s="63"/>
      <c r="I757" s="61"/>
      <c r="J757" s="61"/>
    </row>
    <row r="758" spans="1:13" ht="12" customHeight="1" x14ac:dyDescent="0.25">
      <c r="A758" s="522">
        <f>Roster!E35</f>
        <v>0</v>
      </c>
      <c r="B758" s="523"/>
      <c r="C758" s="52"/>
      <c r="D758" s="70"/>
      <c r="E758" s="72"/>
      <c r="F758" s="61" t="e">
        <f>INDEX(Teamlists!A:D,MATCH($F$755,Teamlists!B:B,0)+3,4)</f>
        <v>#N/A</v>
      </c>
      <c r="G758" s="62"/>
      <c r="H758" s="63"/>
      <c r="I758" s="61"/>
      <c r="J758" s="61"/>
    </row>
    <row r="759" spans="1:13" ht="12" customHeight="1" x14ac:dyDescent="0.25">
      <c r="A759" s="522">
        <f>Roster!E36</f>
        <v>0</v>
      </c>
      <c r="B759" s="523"/>
      <c r="C759" s="52"/>
      <c r="D759" s="70"/>
      <c r="E759" s="60"/>
      <c r="F759" s="61" t="e">
        <f>INDEX(Teamlists!A:D,MATCH($F$755,Teamlists!B:B,0)+4,4)</f>
        <v>#N/A</v>
      </c>
      <c r="G759" s="62"/>
      <c r="H759" s="63"/>
      <c r="I759" s="61"/>
      <c r="J759" s="61"/>
      <c r="M759" s="73"/>
    </row>
    <row r="760" spans="1:13" ht="12" customHeight="1" x14ac:dyDescent="0.25">
      <c r="A760" s="141"/>
      <c r="B760" s="142"/>
      <c r="C760" s="52"/>
      <c r="D760" s="70"/>
      <c r="E760" s="60"/>
      <c r="F760" s="61" t="e">
        <f>INDEX(Teamlists!A:D,MATCH($F$755,Teamlists!B:B,0)+5,4)</f>
        <v>#N/A</v>
      </c>
      <c r="G760" s="62"/>
      <c r="H760" s="63"/>
      <c r="I760" s="61"/>
      <c r="J760" s="61"/>
    </row>
    <row r="761" spans="1:13" ht="12" customHeight="1" x14ac:dyDescent="0.25">
      <c r="A761" s="129"/>
      <c r="B761" s="131"/>
      <c r="C761" s="52"/>
      <c r="D761" s="70"/>
      <c r="E761" s="60"/>
      <c r="F761" s="61" t="e">
        <f>INDEX(Teamlists!A:D,MATCH($F$755,Teamlists!B:B,0)+6,4)</f>
        <v>#N/A</v>
      </c>
      <c r="G761" s="62"/>
      <c r="H761" s="63"/>
      <c r="I761" s="61"/>
      <c r="J761" s="61"/>
    </row>
    <row r="762" spans="1:13" ht="12" customHeight="1" x14ac:dyDescent="0.25">
      <c r="A762" s="129"/>
      <c r="B762" s="131"/>
      <c r="C762" s="52"/>
      <c r="D762" s="70"/>
      <c r="E762" s="60"/>
      <c r="F762" s="61" t="e">
        <f>INDEX(Teamlists!A:D,MATCH($F$755,Teamlists!B:B,0)+7,4)</f>
        <v>#N/A</v>
      </c>
      <c r="G762" s="62"/>
      <c r="H762" s="63"/>
      <c r="I762" s="61"/>
      <c r="J762" s="61"/>
    </row>
    <row r="763" spans="1:13" ht="12" customHeight="1" x14ac:dyDescent="0.25">
      <c r="A763" s="129"/>
      <c r="B763" s="131"/>
      <c r="C763" s="52"/>
      <c r="D763" s="70"/>
      <c r="E763" s="60"/>
      <c r="F763" s="61" t="e">
        <f>INDEX(Teamlists!A:D,MATCH($F$755,Teamlists!B:B,0)+8,4)</f>
        <v>#N/A</v>
      </c>
      <c r="G763" s="62"/>
      <c r="H763" s="63"/>
      <c r="I763" s="61"/>
      <c r="J763" s="61"/>
    </row>
    <row r="764" spans="1:13" ht="12" customHeight="1" x14ac:dyDescent="0.25">
      <c r="A764" s="129"/>
      <c r="B764" s="131"/>
      <c r="C764" s="52"/>
      <c r="D764" s="70"/>
      <c r="E764" s="60"/>
      <c r="F764" s="61" t="e">
        <f>INDEX(Teamlists!A:D,MATCH($F$755,Teamlists!B:B,0)+9,4)</f>
        <v>#N/A</v>
      </c>
      <c r="G764" s="62"/>
      <c r="H764" s="63"/>
      <c r="I764" s="61"/>
      <c r="J764" s="61"/>
    </row>
    <row r="765" spans="1:13" ht="12" customHeight="1" x14ac:dyDescent="0.25">
      <c r="A765" s="129"/>
      <c r="B765" s="131"/>
      <c r="C765" s="52"/>
      <c r="D765" s="70"/>
      <c r="E765" s="60"/>
      <c r="F765" s="61" t="e">
        <f>INDEX(Teamlists!A:D,MATCH($F$755,Teamlists!B:B,0)+10,4)</f>
        <v>#N/A</v>
      </c>
      <c r="G765" s="62"/>
      <c r="H765" s="63"/>
      <c r="I765" s="61"/>
      <c r="J765" s="61"/>
    </row>
    <row r="766" spans="1:13" ht="12" customHeight="1" x14ac:dyDescent="0.25">
      <c r="A766" s="129"/>
      <c r="B766" s="131"/>
      <c r="C766" s="52"/>
      <c r="D766" s="70"/>
      <c r="E766" s="60"/>
      <c r="F766" s="61" t="e">
        <f>INDEX(Teamlists!A:D,MATCH($F$755,Teamlists!B:B,0)+11,4)</f>
        <v>#N/A</v>
      </c>
      <c r="G766" s="62"/>
      <c r="H766" s="63"/>
      <c r="I766" s="61"/>
      <c r="J766" s="61"/>
    </row>
    <row r="767" spans="1:13" ht="12" customHeight="1" thickBot="1" x14ac:dyDescent="0.3">
      <c r="A767" s="143"/>
      <c r="B767" s="144"/>
      <c r="C767" s="52"/>
      <c r="D767" s="70"/>
      <c r="E767" s="60"/>
      <c r="F767" s="61" t="e">
        <f>INDEX(Teamlists!A:D,MATCH($F$755,Teamlists!B:B,0)+12,4)</f>
        <v>#N/A</v>
      </c>
      <c r="G767" s="62"/>
      <c r="H767" s="63"/>
      <c r="I767" s="61"/>
      <c r="J767" s="61"/>
    </row>
    <row r="768" spans="1:13" ht="14.1" customHeight="1" x14ac:dyDescent="0.25">
      <c r="A768" s="52"/>
      <c r="B768" s="66"/>
      <c r="C768" s="52"/>
      <c r="D768" s="70"/>
      <c r="E768" s="60"/>
      <c r="F768" s="61" t="e">
        <f>INDEX(Teamlists!A:D,MATCH($F$755,Teamlists!B:B,0)+13,4)</f>
        <v>#N/A</v>
      </c>
      <c r="G768" s="62"/>
      <c r="H768" s="63"/>
      <c r="I768" s="61"/>
      <c r="J768" s="61"/>
    </row>
    <row r="769" spans="1:10" ht="14.1" customHeight="1" x14ac:dyDescent="0.25">
      <c r="A769" s="52"/>
      <c r="B769" s="66"/>
      <c r="C769" s="52"/>
      <c r="D769" s="70"/>
      <c r="E769" s="60"/>
      <c r="F769" s="61" t="e">
        <f>INDEX(Teamlists!A:D,MATCH($F$755,Teamlists!B:B,0)+14,4)</f>
        <v>#N/A</v>
      </c>
      <c r="G769" s="62"/>
      <c r="H769" s="63"/>
      <c r="I769" s="61"/>
      <c r="J769" s="61"/>
    </row>
    <row r="770" spans="1:10" ht="14.1" customHeight="1" x14ac:dyDescent="0.25">
      <c r="B770" s="66"/>
      <c r="C770" s="52"/>
      <c r="D770" s="66"/>
      <c r="E770" s="67" t="s">
        <v>87</v>
      </c>
      <c r="F770" s="67" t="s">
        <v>162</v>
      </c>
      <c r="G770" s="68">
        <f>SUM(G756:G769)</f>
        <v>0</v>
      </c>
      <c r="H770" s="52"/>
      <c r="I770" s="52"/>
      <c r="J770" s="52"/>
    </row>
    <row r="771" spans="1:10" ht="14.1" customHeight="1" x14ac:dyDescent="0.3">
      <c r="A771" s="74" t="s">
        <v>165</v>
      </c>
      <c r="B771" s="66"/>
      <c r="C771" s="52"/>
      <c r="D771" s="66"/>
      <c r="E771" s="67"/>
      <c r="F771" s="67"/>
      <c r="G771" s="66"/>
      <c r="H771" s="52"/>
      <c r="I771" s="52"/>
      <c r="J771" s="52"/>
    </row>
    <row r="772" spans="1:10" s="80" customFormat="1" ht="15.75" customHeight="1" x14ac:dyDescent="0.25">
      <c r="A772" s="75" t="s">
        <v>166</v>
      </c>
      <c r="B772" s="76"/>
      <c r="C772" s="77"/>
      <c r="D772" s="78"/>
      <c r="E772" s="79"/>
      <c r="F772" s="79"/>
      <c r="G772" s="78"/>
      <c r="H772" s="77"/>
      <c r="I772" s="77"/>
      <c r="J772" s="77"/>
    </row>
    <row r="773" spans="1:10" s="80" customFormat="1" ht="6" customHeight="1" x14ac:dyDescent="0.25">
      <c r="A773" s="81"/>
      <c r="B773" s="76"/>
      <c r="C773" s="77"/>
      <c r="D773" s="78"/>
      <c r="E773" s="79"/>
      <c r="F773" s="79"/>
      <c r="G773" s="78"/>
      <c r="H773" s="77"/>
      <c r="I773" s="77"/>
      <c r="J773" s="77"/>
    </row>
    <row r="774" spans="1:10" s="80" customFormat="1" ht="15.75" customHeight="1" x14ac:dyDescent="0.25">
      <c r="A774" s="82" t="s">
        <v>167</v>
      </c>
      <c r="B774" s="76"/>
      <c r="C774" s="77"/>
      <c r="D774" s="78"/>
      <c r="E774" s="79"/>
      <c r="F774" s="79"/>
      <c r="G774" s="78"/>
      <c r="H774" s="77"/>
      <c r="I774" s="77"/>
      <c r="J774" s="77"/>
    </row>
    <row r="775" spans="1:10" s="80" customFormat="1" ht="12" customHeight="1" x14ac:dyDescent="0.25">
      <c r="A775" s="81" t="s">
        <v>168</v>
      </c>
      <c r="B775" s="76"/>
      <c r="C775" s="77"/>
      <c r="D775" s="78"/>
      <c r="E775" s="79"/>
      <c r="F775" s="79"/>
      <c r="G775" s="78"/>
      <c r="H775" s="77"/>
      <c r="I775" s="77"/>
      <c r="J775" s="77"/>
    </row>
    <row r="776" spans="1:10" s="80" customFormat="1" ht="12" customHeight="1" x14ac:dyDescent="0.25">
      <c r="A776" s="81" t="s">
        <v>169</v>
      </c>
      <c r="B776" s="76"/>
      <c r="C776" s="77"/>
      <c r="D776" s="78"/>
      <c r="E776" s="79"/>
      <c r="F776" s="79"/>
      <c r="G776" s="78"/>
      <c r="H776" s="77"/>
      <c r="I776" s="77"/>
      <c r="J776" s="77"/>
    </row>
    <row r="777" spans="1:10" s="80" customFormat="1" ht="12" customHeight="1" x14ac:dyDescent="0.25">
      <c r="A777" s="81" t="s">
        <v>170</v>
      </c>
      <c r="B777" s="76"/>
      <c r="C777" s="77"/>
      <c r="D777" s="78"/>
      <c r="E777" s="79"/>
      <c r="F777" s="79"/>
      <c r="G777" s="78"/>
      <c r="H777" s="77"/>
      <c r="I777" s="77"/>
      <c r="J777" s="77"/>
    </row>
    <row r="778" spans="1:10" s="80" customFormat="1" ht="12" customHeight="1" x14ac:dyDescent="0.25">
      <c r="A778" s="83" t="s">
        <v>171</v>
      </c>
      <c r="B778" s="76"/>
      <c r="C778" s="77"/>
      <c r="D778" s="78"/>
      <c r="E778" s="79"/>
      <c r="F778" s="79"/>
      <c r="G778" s="78"/>
      <c r="H778" s="77"/>
      <c r="I778" s="77"/>
      <c r="J778" s="77"/>
    </row>
    <row r="779" spans="1:10" s="80" customFormat="1" ht="6" customHeight="1" x14ac:dyDescent="0.25">
      <c r="A779" s="81"/>
      <c r="B779" s="76"/>
      <c r="C779" s="77"/>
      <c r="D779" s="78"/>
      <c r="E779" s="79"/>
      <c r="F779" s="79"/>
      <c r="G779" s="78"/>
      <c r="H779" s="77"/>
      <c r="I779" s="77"/>
      <c r="J779" s="77"/>
    </row>
    <row r="780" spans="1:10" s="80" customFormat="1" ht="12" customHeight="1" x14ac:dyDescent="0.25">
      <c r="A780" s="81" t="s">
        <v>172</v>
      </c>
      <c r="B780" s="76"/>
      <c r="C780" s="77"/>
      <c r="D780" s="78"/>
      <c r="E780" s="79"/>
      <c r="F780" s="79"/>
      <c r="G780" s="78"/>
      <c r="H780" s="77"/>
      <c r="I780" s="77"/>
      <c r="J780" s="77"/>
    </row>
    <row r="781" spans="1:10" s="80" customFormat="1" ht="12" customHeight="1" x14ac:dyDescent="0.25">
      <c r="A781" s="81" t="s">
        <v>173</v>
      </c>
      <c r="B781" s="76"/>
      <c r="C781" s="77"/>
      <c r="D781" s="78"/>
      <c r="E781" s="79"/>
      <c r="F781" s="79"/>
      <c r="G781" s="78"/>
      <c r="H781" s="77"/>
      <c r="I781" s="77"/>
      <c r="J781" s="77"/>
    </row>
    <row r="782" spans="1:10" s="80" customFormat="1" ht="6" customHeight="1" x14ac:dyDescent="0.25">
      <c r="A782" s="81"/>
      <c r="B782" s="76"/>
      <c r="C782" s="77"/>
      <c r="D782" s="78"/>
      <c r="E782" s="79"/>
      <c r="F782" s="79"/>
      <c r="G782" s="78"/>
      <c r="H782" s="77"/>
      <c r="I782" s="77"/>
      <c r="J782" s="77"/>
    </row>
    <row r="783" spans="1:10" s="80" customFormat="1" ht="12" customHeight="1" x14ac:dyDescent="0.25">
      <c r="A783" s="81" t="s">
        <v>174</v>
      </c>
      <c r="B783" s="76"/>
      <c r="C783" s="77"/>
      <c r="D783" s="78"/>
      <c r="E783" s="79"/>
      <c r="F783" s="79"/>
      <c r="G783" s="78"/>
      <c r="H783" s="77"/>
      <c r="I783" s="77"/>
      <c r="J783" s="77"/>
    </row>
    <row r="784" spans="1:10" s="80" customFormat="1" ht="6" customHeight="1" x14ac:dyDescent="0.25">
      <c r="A784" s="81"/>
      <c r="B784" s="76"/>
      <c r="C784" s="77"/>
      <c r="D784" s="78"/>
      <c r="E784" s="79"/>
      <c r="F784" s="79"/>
      <c r="G784" s="78"/>
      <c r="H784" s="77"/>
      <c r="I784" s="77"/>
      <c r="J784" s="77"/>
    </row>
    <row r="785" spans="1:29" s="80" customFormat="1" ht="11.25" customHeight="1" x14ac:dyDescent="0.25">
      <c r="A785" s="81" t="s">
        <v>175</v>
      </c>
      <c r="B785" s="76"/>
      <c r="C785" s="77"/>
      <c r="D785" s="78"/>
      <c r="E785" s="79"/>
      <c r="F785" s="79"/>
      <c r="G785" s="78"/>
      <c r="H785" s="77"/>
      <c r="I785" s="77"/>
      <c r="J785" s="77"/>
    </row>
    <row r="786" spans="1:29" s="80" customFormat="1" ht="12" customHeight="1" x14ac:dyDescent="0.25">
      <c r="A786" s="81" t="s">
        <v>176</v>
      </c>
      <c r="B786" s="76"/>
      <c r="C786" s="77"/>
      <c r="D786" s="78"/>
      <c r="E786" s="79"/>
      <c r="F786" s="79"/>
      <c r="G786" s="78"/>
      <c r="H786" s="77"/>
      <c r="I786" s="77"/>
      <c r="J786" s="77"/>
    </row>
    <row r="787" spans="1:29" s="80" customFormat="1" ht="6" customHeight="1" x14ac:dyDescent="0.25">
      <c r="A787" s="81"/>
      <c r="B787" s="76"/>
      <c r="C787" s="77"/>
      <c r="D787" s="78"/>
      <c r="E787" s="79"/>
      <c r="F787" s="79"/>
      <c r="G787" s="78"/>
      <c r="H787" s="77"/>
      <c r="I787" s="77"/>
      <c r="J787" s="77"/>
    </row>
    <row r="788" spans="1:29" s="80" customFormat="1" ht="12" customHeight="1" x14ac:dyDescent="0.25">
      <c r="A788" s="81" t="s">
        <v>177</v>
      </c>
      <c r="B788" s="76"/>
      <c r="C788" s="77"/>
      <c r="D788" s="78"/>
      <c r="E788" s="79"/>
      <c r="F788" s="79"/>
      <c r="G788" s="78"/>
      <c r="H788" s="77"/>
      <c r="I788" s="77"/>
      <c r="J788" s="77"/>
    </row>
    <row r="789" spans="1:29" s="80" customFormat="1" ht="12" customHeight="1" x14ac:dyDescent="0.25">
      <c r="A789" s="81" t="s">
        <v>178</v>
      </c>
      <c r="B789" s="76"/>
      <c r="C789" s="77"/>
      <c r="D789" s="78"/>
      <c r="E789" s="79"/>
      <c r="F789" s="79"/>
      <c r="G789" s="78"/>
      <c r="H789" s="77"/>
      <c r="I789" s="77"/>
      <c r="J789" s="77"/>
    </row>
    <row r="790" spans="1:29" s="80" customFormat="1" ht="12" customHeight="1" x14ac:dyDescent="0.25">
      <c r="A790" s="81" t="s">
        <v>179</v>
      </c>
      <c r="B790" s="76"/>
      <c r="C790" s="77"/>
      <c r="D790" s="78"/>
      <c r="E790" s="79"/>
      <c r="F790" s="79"/>
      <c r="G790" s="78"/>
      <c r="H790" s="77"/>
      <c r="I790" s="77"/>
      <c r="J790" s="77"/>
    </row>
    <row r="791" spans="1:29" s="80" customFormat="1" ht="6" customHeight="1" x14ac:dyDescent="0.25">
      <c r="A791" s="81"/>
      <c r="B791" s="76"/>
      <c r="C791" s="77"/>
      <c r="D791" s="78"/>
      <c r="E791" s="79"/>
      <c r="F791" s="79"/>
      <c r="G791" s="78"/>
      <c r="H791" s="77"/>
      <c r="I791" s="77"/>
      <c r="J791" s="77"/>
    </row>
    <row r="792" spans="1:29" s="80" customFormat="1" ht="15.75" customHeight="1" x14ac:dyDescent="0.25">
      <c r="A792" s="82" t="s">
        <v>180</v>
      </c>
      <c r="B792" s="76"/>
      <c r="C792" s="77"/>
      <c r="D792" s="78"/>
      <c r="E792" s="79"/>
      <c r="F792" s="79"/>
      <c r="G792" s="78"/>
      <c r="H792" s="77"/>
      <c r="I792" s="77"/>
      <c r="J792" s="77"/>
    </row>
    <row r="793" spans="1:29" s="80" customFormat="1" ht="12" customHeight="1" x14ac:dyDescent="0.25">
      <c r="A793" s="81" t="s">
        <v>181</v>
      </c>
      <c r="B793" s="76"/>
      <c r="C793" s="77"/>
      <c r="D793" s="78"/>
      <c r="E793" s="79"/>
      <c r="F793" s="79"/>
      <c r="G793" s="78"/>
      <c r="H793" s="77"/>
      <c r="I793" s="77"/>
      <c r="J793" s="77"/>
    </row>
    <row r="794" spans="1:29" s="80" customFormat="1" ht="6" customHeight="1" x14ac:dyDescent="0.25">
      <c r="A794" s="81"/>
      <c r="B794" s="76"/>
      <c r="C794" s="77"/>
      <c r="D794" s="78"/>
      <c r="E794" s="79"/>
      <c r="F794" s="79"/>
      <c r="G794" s="78"/>
      <c r="H794" s="77"/>
      <c r="I794" s="77"/>
      <c r="J794" s="77"/>
    </row>
    <row r="795" spans="1:29" s="80" customFormat="1" ht="12" customHeight="1" x14ac:dyDescent="0.25">
      <c r="A795" s="81" t="s">
        <v>182</v>
      </c>
      <c r="B795" s="76"/>
      <c r="C795" s="77"/>
      <c r="D795" s="78"/>
      <c r="E795" s="79"/>
      <c r="F795" s="79"/>
      <c r="G795" s="78"/>
      <c r="H795" s="77"/>
      <c r="I795" s="77"/>
      <c r="J795" s="77"/>
    </row>
    <row r="796" spans="1:29" s="80" customFormat="1" ht="6" customHeight="1" x14ac:dyDescent="0.25">
      <c r="A796" s="81"/>
      <c r="B796" s="76"/>
      <c r="C796" s="77"/>
      <c r="D796" s="78"/>
      <c r="E796" s="79"/>
      <c r="F796" s="79"/>
      <c r="G796" s="78"/>
      <c r="H796" s="77"/>
      <c r="I796" s="77"/>
      <c r="J796" s="77"/>
    </row>
    <row r="797" spans="1:29" s="80" customFormat="1" ht="4.5" customHeight="1" x14ac:dyDescent="0.25">
      <c r="A797" s="81"/>
      <c r="B797" s="76"/>
      <c r="C797" s="77"/>
      <c r="D797" s="78"/>
      <c r="E797" s="79"/>
      <c r="F797" s="79"/>
      <c r="G797" s="78"/>
      <c r="H797" s="77"/>
      <c r="I797" s="77"/>
      <c r="J797" s="77"/>
    </row>
    <row r="798" spans="1:29" s="86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</row>
    <row r="799" spans="1:29" s="86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</row>
    <row r="800" spans="1:29" s="86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</row>
    <row r="801" spans="1:29" s="85" customFormat="1" ht="6" customHeight="1" x14ac:dyDescent="0.25">
      <c r="A801" s="81"/>
      <c r="B801" s="84"/>
      <c r="C801" s="84"/>
      <c r="D801" s="84"/>
      <c r="E801" s="84"/>
      <c r="F801" s="84"/>
      <c r="G801" s="84"/>
      <c r="H801" s="84"/>
      <c r="I801" s="84"/>
      <c r="J801" s="84"/>
    </row>
    <row r="802" spans="1:29" s="86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</row>
    <row r="803" spans="1:29" s="86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</row>
    <row r="804" spans="1:29" s="86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</row>
    <row r="805" spans="1:29" ht="15.75" customHeight="1" x14ac:dyDescent="0.25">
      <c r="B805" s="57"/>
      <c r="D805" s="57"/>
      <c r="E805" s="57"/>
      <c r="G805" s="57"/>
    </row>
    <row r="806" spans="1:29" ht="12" customHeight="1" x14ac:dyDescent="0.25">
      <c r="B806" s="57"/>
      <c r="D806" s="57"/>
      <c r="E806" s="57"/>
      <c r="G806" s="57"/>
    </row>
    <row r="807" spans="1:29" ht="12" customHeight="1" x14ac:dyDescent="0.25">
      <c r="B807" s="57"/>
      <c r="D807" s="57"/>
      <c r="E807" s="57"/>
      <c r="G807" s="57"/>
    </row>
    <row r="808" spans="1:29" ht="12" customHeight="1" x14ac:dyDescent="0.25">
      <c r="B808" s="57"/>
      <c r="D808" s="57"/>
      <c r="E808" s="57"/>
      <c r="G808" s="57"/>
    </row>
    <row r="809" spans="1:29" ht="12" customHeight="1" x14ac:dyDescent="0.25">
      <c r="B809" s="57"/>
      <c r="D809" s="57"/>
      <c r="E809" s="57"/>
      <c r="G809" s="57"/>
    </row>
    <row r="810" spans="1:29" ht="12" customHeight="1" x14ac:dyDescent="0.25">
      <c r="B810" s="57"/>
      <c r="D810" s="57"/>
      <c r="E810" s="57"/>
      <c r="G810" s="57"/>
    </row>
    <row r="811" spans="1:29" ht="12" customHeight="1" x14ac:dyDescent="0.25">
      <c r="B811" s="57"/>
      <c r="D811" s="57"/>
      <c r="E811" s="57"/>
      <c r="G811" s="57"/>
    </row>
    <row r="812" spans="1:29" ht="12" customHeight="1" x14ac:dyDescent="0.25">
      <c r="B812" s="57"/>
      <c r="D812" s="57"/>
      <c r="E812" s="57"/>
      <c r="G812" s="57"/>
    </row>
    <row r="813" spans="1:29" ht="12" customHeight="1" x14ac:dyDescent="0.25">
      <c r="B813" s="57"/>
      <c r="D813" s="57"/>
      <c r="E813" s="57"/>
      <c r="G813" s="57"/>
    </row>
    <row r="814" spans="1:29" ht="12" customHeight="1" x14ac:dyDescent="0.25">
      <c r="B814" s="57"/>
      <c r="D814" s="57"/>
      <c r="E814" s="57"/>
      <c r="G814" s="57"/>
    </row>
    <row r="815" spans="1:29" ht="12" customHeight="1" x14ac:dyDescent="0.25">
      <c r="B815" s="57"/>
      <c r="D815" s="57"/>
      <c r="E815" s="57"/>
      <c r="G815" s="57"/>
    </row>
    <row r="816" spans="1:29" ht="12" customHeight="1" x14ac:dyDescent="0.25">
      <c r="B816" s="57"/>
      <c r="D816" s="57"/>
      <c r="E816" s="57"/>
      <c r="G816" s="57"/>
    </row>
    <row r="817" spans="2:7" ht="12" customHeight="1" x14ac:dyDescent="0.25">
      <c r="B817" s="57"/>
      <c r="D817" s="57"/>
      <c r="E817" s="57"/>
      <c r="G817" s="57"/>
    </row>
    <row r="818" spans="2:7" ht="12" customHeight="1" x14ac:dyDescent="0.25">
      <c r="B818" s="57"/>
      <c r="D818" s="57"/>
      <c r="E818" s="57"/>
      <c r="G818" s="57"/>
    </row>
    <row r="819" spans="2:7" ht="14.1" customHeight="1" x14ac:dyDescent="0.25">
      <c r="B819" s="57"/>
      <c r="D819" s="57"/>
      <c r="E819" s="57"/>
      <c r="G819" s="57"/>
    </row>
    <row r="820" spans="2:7" ht="14.25" customHeight="1" x14ac:dyDescent="0.25">
      <c r="B820" s="57"/>
      <c r="D820" s="57"/>
      <c r="E820" s="57"/>
      <c r="G820" s="57"/>
    </row>
    <row r="821" spans="2:7" ht="8.25" customHeight="1" x14ac:dyDescent="0.25">
      <c r="B821" s="57"/>
      <c r="D821" s="57"/>
      <c r="E821" s="57"/>
      <c r="G821" s="57"/>
    </row>
    <row r="822" spans="2:7" ht="15" customHeight="1" x14ac:dyDescent="0.25">
      <c r="B822" s="57"/>
      <c r="D822" s="57"/>
      <c r="E822" s="57"/>
      <c r="G822" s="57"/>
    </row>
    <row r="823" spans="2:7" ht="12" customHeight="1" x14ac:dyDescent="0.25">
      <c r="B823" s="57"/>
      <c r="D823" s="57"/>
      <c r="E823" s="57"/>
      <c r="G823" s="57"/>
    </row>
    <row r="824" spans="2:7" ht="12" customHeight="1" x14ac:dyDescent="0.25">
      <c r="B824" s="57"/>
      <c r="D824" s="57"/>
      <c r="E824" s="57"/>
      <c r="G824" s="57"/>
    </row>
    <row r="825" spans="2:7" ht="12" customHeight="1" x14ac:dyDescent="0.25">
      <c r="B825" s="57"/>
      <c r="D825" s="57"/>
      <c r="E825" s="57"/>
      <c r="G825" s="57"/>
    </row>
    <row r="826" spans="2:7" ht="12" customHeight="1" x14ac:dyDescent="0.25">
      <c r="B826" s="57"/>
      <c r="D826" s="57"/>
      <c r="E826" s="57"/>
      <c r="G826" s="57"/>
    </row>
    <row r="827" spans="2:7" ht="12" customHeight="1" x14ac:dyDescent="0.25">
      <c r="B827" s="57"/>
      <c r="D827" s="57"/>
      <c r="E827" s="57"/>
      <c r="G827" s="57"/>
    </row>
    <row r="828" spans="2:7" ht="12" customHeight="1" x14ac:dyDescent="0.25">
      <c r="B828" s="57"/>
      <c r="D828" s="57"/>
      <c r="E828" s="57"/>
      <c r="G828" s="57"/>
    </row>
    <row r="829" spans="2:7" ht="12" customHeight="1" x14ac:dyDescent="0.25">
      <c r="B829" s="57"/>
      <c r="D829" s="57"/>
      <c r="E829" s="57"/>
      <c r="G829" s="57"/>
    </row>
    <row r="830" spans="2:7" ht="12" customHeight="1" x14ac:dyDescent="0.25">
      <c r="B830" s="57"/>
      <c r="D830" s="57"/>
      <c r="E830" s="57"/>
      <c r="G830" s="57"/>
    </row>
    <row r="831" spans="2:7" ht="12" customHeight="1" x14ac:dyDescent="0.25">
      <c r="B831" s="57"/>
      <c r="D831" s="57"/>
      <c r="E831" s="57"/>
      <c r="G831" s="57"/>
    </row>
    <row r="832" spans="2:7" ht="12" customHeight="1" x14ac:dyDescent="0.25">
      <c r="B832" s="57"/>
      <c r="D832" s="57"/>
      <c r="E832" s="57"/>
      <c r="G832" s="57"/>
    </row>
    <row r="833" spans="1:13" ht="12" customHeight="1" x14ac:dyDescent="0.25">
      <c r="B833" s="57"/>
      <c r="D833" s="57"/>
      <c r="E833" s="57"/>
      <c r="G833" s="57"/>
    </row>
    <row r="834" spans="1:13" ht="12" customHeight="1" x14ac:dyDescent="0.25">
      <c r="B834" s="57"/>
      <c r="D834" s="57"/>
      <c r="E834" s="57"/>
      <c r="G834" s="57"/>
    </row>
    <row r="835" spans="1:13" ht="14.1" customHeight="1" x14ac:dyDescent="0.25">
      <c r="B835" s="57"/>
      <c r="D835" s="57"/>
      <c r="E835" s="57"/>
      <c r="G835" s="57"/>
    </row>
    <row r="836" spans="1:13" ht="14.1" customHeight="1" x14ac:dyDescent="0.25">
      <c r="B836" s="57"/>
      <c r="D836" s="57"/>
      <c r="E836" s="57"/>
      <c r="G836" s="57"/>
    </row>
    <row r="837" spans="1:13" ht="14.1" customHeight="1" x14ac:dyDescent="0.25">
      <c r="B837" s="57"/>
      <c r="D837" s="57"/>
      <c r="E837" s="57"/>
      <c r="G837" s="57"/>
    </row>
    <row r="838" spans="1:13" ht="14.1" customHeight="1" x14ac:dyDescent="0.25">
      <c r="B838" s="57"/>
      <c r="D838" s="57"/>
      <c r="E838" s="57"/>
      <c r="G838" s="57"/>
    </row>
    <row r="839" spans="1:13" s="80" customFormat="1" ht="15.75" customHeight="1" x14ac:dyDescent="0.25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</row>
    <row r="840" spans="1:13" s="80" customFormat="1" ht="6" customHeight="1" x14ac:dyDescent="0.25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</row>
    <row r="841" spans="1:13" s="80" customFormat="1" ht="15.75" customHeight="1" x14ac:dyDescent="0.25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</row>
    <row r="842" spans="1:13" s="80" customFormat="1" ht="12" customHeight="1" x14ac:dyDescent="0.25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</row>
    <row r="843" spans="1:13" s="80" customFormat="1" ht="12" customHeight="1" x14ac:dyDescent="0.25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</row>
    <row r="844" spans="1:13" s="80" customFormat="1" ht="12" customHeight="1" x14ac:dyDescent="0.25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</row>
    <row r="845" spans="1:13" s="80" customFormat="1" ht="12" customHeight="1" x14ac:dyDescent="0.25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</row>
    <row r="846" spans="1:13" s="80" customFormat="1" ht="6" customHeight="1" x14ac:dyDescent="0.25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</row>
    <row r="847" spans="1:13" s="80" customFormat="1" ht="12" customHeight="1" x14ac:dyDescent="0.25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</row>
    <row r="848" spans="1:13" s="80" customFormat="1" ht="12" customHeight="1" x14ac:dyDescent="0.25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</row>
    <row r="849" spans="1:13" s="80" customFormat="1" ht="6" customHeight="1" x14ac:dyDescent="0.25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</row>
    <row r="850" spans="1:13" s="80" customFormat="1" ht="12" customHeight="1" x14ac:dyDescent="0.25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</row>
    <row r="851" spans="1:13" s="80" customFormat="1" ht="6" customHeight="1" x14ac:dyDescent="0.25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</row>
    <row r="852" spans="1:13" s="80" customFormat="1" ht="11.25" customHeight="1" x14ac:dyDescent="0.25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</row>
    <row r="853" spans="1:13" s="80" customFormat="1" ht="12" customHeight="1" x14ac:dyDescent="0.25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</row>
    <row r="854" spans="1:13" s="80" customFormat="1" ht="6" customHeight="1" x14ac:dyDescent="0.25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</row>
    <row r="855" spans="1:13" s="80" customFormat="1" ht="12" customHeight="1" x14ac:dyDescent="0.25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</row>
    <row r="856" spans="1:13" s="80" customFormat="1" ht="12" customHeight="1" x14ac:dyDescent="0.25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</row>
    <row r="857" spans="1:13" s="80" customFormat="1" ht="12" customHeight="1" x14ac:dyDescent="0.25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</row>
    <row r="858" spans="1:13" s="80" customFormat="1" ht="6" customHeight="1" x14ac:dyDescent="0.25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</row>
    <row r="859" spans="1:13" s="80" customFormat="1" ht="15.75" customHeight="1" x14ac:dyDescent="0.25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</row>
    <row r="860" spans="1:13" s="80" customFormat="1" ht="12" customHeight="1" x14ac:dyDescent="0.25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</row>
    <row r="861" spans="1:13" s="80" customFormat="1" ht="6" customHeight="1" x14ac:dyDescent="0.25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</row>
    <row r="862" spans="1:13" s="80" customFormat="1" ht="12" customHeight="1" x14ac:dyDescent="0.25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</row>
    <row r="863" spans="1:13" s="80" customFormat="1" ht="6" customHeight="1" x14ac:dyDescent="0.25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</row>
    <row r="864" spans="1:13" s="80" customFormat="1" ht="4.5" customHeight="1" x14ac:dyDescent="0.25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</row>
    <row r="865" spans="1:29" s="86" customFormat="1" ht="15.75" customHeight="1" x14ac:dyDescent="0.25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</row>
    <row r="866" spans="1:29" s="86" customFormat="1" ht="15.75" customHeight="1" x14ac:dyDescent="0.25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</row>
    <row r="867" spans="1:29" s="86" customFormat="1" ht="15.75" customHeight="1" x14ac:dyDescent="0.25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</row>
    <row r="868" spans="1:29" s="85" customFormat="1" ht="6" customHeight="1" x14ac:dyDescent="0.25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</row>
    <row r="869" spans="1:29" s="86" customFormat="1" ht="15.75" customHeight="1" x14ac:dyDescent="0.25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</row>
    <row r="870" spans="1:29" s="86" customFormat="1" ht="15.75" customHeight="1" x14ac:dyDescent="0.25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</row>
    <row r="871" spans="1:29" s="86" customFormat="1" ht="15.75" customHeight="1" x14ac:dyDescent="0.25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</row>
    <row r="872" spans="1:29" ht="15.75" customHeight="1" x14ac:dyDescent="0.25">
      <c r="B872" s="57"/>
      <c r="D872" s="57"/>
      <c r="E872" s="57"/>
      <c r="G872" s="57"/>
    </row>
    <row r="873" spans="1:29" ht="12" customHeight="1" x14ac:dyDescent="0.25">
      <c r="B873" s="57"/>
      <c r="D873" s="57"/>
      <c r="E873" s="57"/>
      <c r="G873" s="57"/>
    </row>
    <row r="874" spans="1:29" ht="12" customHeight="1" x14ac:dyDescent="0.25">
      <c r="B874" s="57"/>
      <c r="D874" s="57"/>
      <c r="E874" s="57"/>
      <c r="G874" s="57"/>
    </row>
    <row r="875" spans="1:29" ht="12" customHeight="1" x14ac:dyDescent="0.25">
      <c r="B875" s="57"/>
      <c r="D875" s="57"/>
      <c r="E875" s="57"/>
      <c r="G875" s="57"/>
    </row>
    <row r="876" spans="1:29" ht="12" customHeight="1" x14ac:dyDescent="0.25">
      <c r="B876" s="57"/>
      <c r="D876" s="57"/>
      <c r="E876" s="57"/>
      <c r="G876" s="57"/>
    </row>
    <row r="877" spans="1:29" ht="12" customHeight="1" x14ac:dyDescent="0.25">
      <c r="B877" s="57"/>
      <c r="D877" s="57"/>
      <c r="E877" s="57"/>
      <c r="G877" s="57"/>
    </row>
    <row r="878" spans="1:29" ht="12" customHeight="1" x14ac:dyDescent="0.25">
      <c r="B878" s="57"/>
      <c r="D878" s="57"/>
      <c r="E878" s="57"/>
      <c r="G878" s="57"/>
    </row>
    <row r="879" spans="1:29" ht="12" customHeight="1" x14ac:dyDescent="0.25">
      <c r="B879" s="57"/>
      <c r="D879" s="57"/>
      <c r="E879" s="57"/>
      <c r="G879" s="57"/>
    </row>
    <row r="880" spans="1:29" ht="12" customHeight="1" x14ac:dyDescent="0.25">
      <c r="B880" s="57"/>
      <c r="D880" s="57"/>
      <c r="E880" s="57"/>
      <c r="G880" s="57"/>
    </row>
    <row r="881" spans="2:7" ht="12" customHeight="1" x14ac:dyDescent="0.25">
      <c r="B881" s="57"/>
      <c r="D881" s="57"/>
      <c r="E881" s="57"/>
      <c r="G881" s="57"/>
    </row>
    <row r="882" spans="2:7" ht="12" customHeight="1" x14ac:dyDescent="0.25">
      <c r="B882" s="57"/>
      <c r="D882" s="57"/>
      <c r="E882" s="57"/>
      <c r="G882" s="57"/>
    </row>
    <row r="883" spans="2:7" ht="12" customHeight="1" x14ac:dyDescent="0.25">
      <c r="B883" s="57"/>
      <c r="D883" s="57"/>
      <c r="E883" s="57"/>
      <c r="G883" s="57"/>
    </row>
    <row r="884" spans="2:7" ht="12" customHeight="1" x14ac:dyDescent="0.25">
      <c r="B884" s="57"/>
      <c r="D884" s="57"/>
      <c r="E884" s="57"/>
      <c r="G884" s="57"/>
    </row>
    <row r="885" spans="2:7" ht="12" customHeight="1" x14ac:dyDescent="0.25">
      <c r="B885" s="57"/>
      <c r="D885" s="57"/>
      <c r="E885" s="57"/>
      <c r="G885" s="57"/>
    </row>
    <row r="886" spans="2:7" ht="14.1" customHeight="1" x14ac:dyDescent="0.25">
      <c r="B886" s="57"/>
      <c r="D886" s="57"/>
      <c r="E886" s="57"/>
      <c r="G886" s="57"/>
    </row>
    <row r="887" spans="2:7" ht="14.25" customHeight="1" x14ac:dyDescent="0.25">
      <c r="B887" s="57"/>
      <c r="D887" s="57"/>
      <c r="E887" s="57"/>
      <c r="G887" s="57"/>
    </row>
    <row r="888" spans="2:7" ht="8.25" customHeight="1" x14ac:dyDescent="0.25">
      <c r="B888" s="57"/>
      <c r="D888" s="57"/>
      <c r="E888" s="57"/>
      <c r="G888" s="57"/>
    </row>
    <row r="889" spans="2:7" ht="15" customHeight="1" x14ac:dyDescent="0.25">
      <c r="B889" s="57"/>
      <c r="D889" s="57"/>
      <c r="E889" s="57"/>
      <c r="G889" s="57"/>
    </row>
    <row r="890" spans="2:7" ht="12" customHeight="1" x14ac:dyDescent="0.25">
      <c r="B890" s="57"/>
      <c r="D890" s="57"/>
      <c r="E890" s="57"/>
      <c r="G890" s="57"/>
    </row>
    <row r="891" spans="2:7" ht="12" customHeight="1" x14ac:dyDescent="0.25">
      <c r="B891" s="57"/>
      <c r="D891" s="57"/>
      <c r="E891" s="57"/>
      <c r="G891" s="57"/>
    </row>
    <row r="892" spans="2:7" ht="12" customHeight="1" x14ac:dyDescent="0.25">
      <c r="B892" s="57"/>
      <c r="D892" s="57"/>
      <c r="E892" s="57"/>
      <c r="G892" s="57"/>
    </row>
    <row r="893" spans="2:7" ht="12" customHeight="1" x14ac:dyDescent="0.25">
      <c r="B893" s="57"/>
      <c r="D893" s="57"/>
      <c r="E893" s="57"/>
      <c r="G893" s="57"/>
    </row>
    <row r="894" spans="2:7" ht="12" customHeight="1" x14ac:dyDescent="0.25">
      <c r="B894" s="57"/>
      <c r="D894" s="57"/>
      <c r="E894" s="57"/>
      <c r="G894" s="57"/>
    </row>
    <row r="895" spans="2:7" ht="12" customHeight="1" x14ac:dyDescent="0.25">
      <c r="B895" s="57"/>
      <c r="D895" s="57"/>
      <c r="E895" s="57"/>
      <c r="G895" s="57"/>
    </row>
    <row r="896" spans="2:7" ht="12" customHeight="1" x14ac:dyDescent="0.25">
      <c r="B896" s="57"/>
      <c r="D896" s="57"/>
      <c r="E896" s="57"/>
      <c r="G896" s="57"/>
    </row>
    <row r="897" spans="1:13" ht="12" customHeight="1" x14ac:dyDescent="0.25">
      <c r="B897" s="57"/>
      <c r="D897" s="57"/>
      <c r="E897" s="57"/>
      <c r="G897" s="57"/>
    </row>
    <row r="898" spans="1:13" ht="12" customHeight="1" x14ac:dyDescent="0.25">
      <c r="B898" s="57"/>
      <c r="D898" s="57"/>
      <c r="E898" s="57"/>
      <c r="G898" s="57"/>
    </row>
    <row r="899" spans="1:13" ht="12" customHeight="1" x14ac:dyDescent="0.25">
      <c r="B899" s="57"/>
      <c r="D899" s="57"/>
      <c r="E899" s="57"/>
      <c r="G899" s="57"/>
    </row>
    <row r="900" spans="1:13" ht="12" customHeight="1" x14ac:dyDescent="0.25">
      <c r="B900" s="57"/>
      <c r="D900" s="57"/>
      <c r="E900" s="57"/>
      <c r="G900" s="57"/>
    </row>
    <row r="901" spans="1:13" ht="12" customHeight="1" x14ac:dyDescent="0.25">
      <c r="B901" s="57"/>
      <c r="D901" s="57"/>
      <c r="E901" s="57"/>
      <c r="G901" s="57"/>
    </row>
    <row r="902" spans="1:13" ht="14.1" customHeight="1" x14ac:dyDescent="0.25">
      <c r="B902" s="57"/>
      <c r="D902" s="57"/>
      <c r="E902" s="57"/>
      <c r="G902" s="57"/>
    </row>
    <row r="903" spans="1:13" ht="14.1" customHeight="1" x14ac:dyDescent="0.25">
      <c r="B903" s="57"/>
      <c r="D903" s="57"/>
      <c r="E903" s="57"/>
      <c r="G903" s="57"/>
    </row>
    <row r="904" spans="1:13" ht="14.1" customHeight="1" x14ac:dyDescent="0.25">
      <c r="B904" s="57"/>
      <c r="D904" s="57"/>
      <c r="E904" s="57"/>
      <c r="G904" s="57"/>
    </row>
    <row r="905" spans="1:13" ht="14.1" customHeight="1" x14ac:dyDescent="0.25">
      <c r="B905" s="57"/>
      <c r="D905" s="57"/>
      <c r="E905" s="57"/>
      <c r="G905" s="57"/>
    </row>
    <row r="906" spans="1:13" s="80" customFormat="1" ht="15.75" customHeight="1" x14ac:dyDescent="0.25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</row>
    <row r="907" spans="1:13" s="80" customFormat="1" ht="6" customHeight="1" x14ac:dyDescent="0.25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</row>
    <row r="908" spans="1:13" s="80" customFormat="1" ht="15.75" customHeight="1" x14ac:dyDescent="0.25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</row>
    <row r="909" spans="1:13" s="80" customFormat="1" ht="12" customHeight="1" x14ac:dyDescent="0.25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</row>
    <row r="910" spans="1:13" s="80" customFormat="1" ht="12" customHeight="1" x14ac:dyDescent="0.25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</row>
    <row r="911" spans="1:13" s="80" customFormat="1" ht="12" customHeight="1" x14ac:dyDescent="0.25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</row>
    <row r="912" spans="1:13" s="80" customFormat="1" ht="12" customHeight="1" x14ac:dyDescent="0.25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</row>
    <row r="913" spans="1:13" s="80" customFormat="1" ht="6" customHeight="1" x14ac:dyDescent="0.25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</row>
    <row r="914" spans="1:13" s="80" customFormat="1" ht="12" customHeight="1" x14ac:dyDescent="0.25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</row>
    <row r="915" spans="1:13" s="80" customFormat="1" ht="12" customHeight="1" x14ac:dyDescent="0.25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</row>
    <row r="916" spans="1:13" s="80" customFormat="1" ht="6" customHeight="1" x14ac:dyDescent="0.25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</row>
    <row r="917" spans="1:13" s="80" customFormat="1" ht="12" customHeight="1" x14ac:dyDescent="0.25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</row>
    <row r="918" spans="1:13" s="80" customFormat="1" ht="6" customHeight="1" x14ac:dyDescent="0.25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</row>
    <row r="919" spans="1:13" s="80" customFormat="1" ht="11.25" customHeight="1" x14ac:dyDescent="0.25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</row>
    <row r="920" spans="1:13" s="80" customFormat="1" ht="12" customHeight="1" x14ac:dyDescent="0.25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</row>
    <row r="921" spans="1:13" s="80" customFormat="1" ht="6" customHeight="1" x14ac:dyDescent="0.25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</row>
    <row r="922" spans="1:13" s="80" customFormat="1" ht="12" customHeight="1" x14ac:dyDescent="0.25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</row>
    <row r="923" spans="1:13" s="80" customFormat="1" ht="12" customHeight="1" x14ac:dyDescent="0.25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</row>
    <row r="924" spans="1:13" s="80" customFormat="1" ht="12" customHeight="1" x14ac:dyDescent="0.25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</row>
    <row r="925" spans="1:13" s="80" customFormat="1" ht="6" customHeight="1" x14ac:dyDescent="0.25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</row>
    <row r="926" spans="1:13" s="80" customFormat="1" ht="15.75" customHeight="1" x14ac:dyDescent="0.25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</row>
    <row r="927" spans="1:13" s="80" customFormat="1" ht="12" customHeight="1" x14ac:dyDescent="0.25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</row>
    <row r="928" spans="1:13" s="80" customFormat="1" ht="6" customHeight="1" x14ac:dyDescent="0.25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</row>
    <row r="929" spans="1:29" s="80" customFormat="1" ht="12" customHeight="1" x14ac:dyDescent="0.25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</row>
    <row r="930" spans="1:29" s="80" customFormat="1" ht="6" customHeight="1" x14ac:dyDescent="0.25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</row>
    <row r="931" spans="1:29" s="80" customFormat="1" ht="4.5" customHeight="1" x14ac:dyDescent="0.25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</row>
    <row r="932" spans="1:29" s="86" customFormat="1" ht="15.75" customHeight="1" x14ac:dyDescent="0.25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</row>
    <row r="933" spans="1:29" s="86" customFormat="1" ht="15.75" customHeight="1" x14ac:dyDescent="0.25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</row>
    <row r="934" spans="1:29" s="86" customFormat="1" ht="15.75" customHeight="1" x14ac:dyDescent="0.25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</row>
    <row r="935" spans="1:29" s="85" customFormat="1" ht="6" customHeight="1" x14ac:dyDescent="0.25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</row>
    <row r="936" spans="1:29" s="86" customFormat="1" ht="15.75" customHeight="1" x14ac:dyDescent="0.25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</row>
    <row r="937" spans="1:29" s="86" customFormat="1" ht="15.75" customHeight="1" x14ac:dyDescent="0.25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</row>
    <row r="938" spans="1:29" s="86" customFormat="1" ht="15.75" customHeight="1" x14ac:dyDescent="0.25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</row>
    <row r="939" spans="1:29" ht="15.75" customHeight="1" x14ac:dyDescent="0.25">
      <c r="B939" s="57"/>
      <c r="D939" s="57"/>
      <c r="E939" s="57"/>
      <c r="G939" s="57"/>
    </row>
    <row r="940" spans="1:29" ht="12" customHeight="1" x14ac:dyDescent="0.25">
      <c r="B940" s="57"/>
      <c r="D940" s="57"/>
      <c r="E940" s="57"/>
      <c r="G940" s="57"/>
    </row>
    <row r="941" spans="1:29" ht="12" customHeight="1" x14ac:dyDescent="0.25">
      <c r="B941" s="57"/>
      <c r="D941" s="57"/>
      <c r="E941" s="57"/>
      <c r="G941" s="57"/>
    </row>
    <row r="942" spans="1:29" ht="12" customHeight="1" x14ac:dyDescent="0.25">
      <c r="B942" s="57"/>
      <c r="D942" s="57"/>
      <c r="E942" s="57"/>
      <c r="G942" s="57"/>
    </row>
    <row r="943" spans="1:29" ht="12" customHeight="1" x14ac:dyDescent="0.25">
      <c r="B943" s="57"/>
      <c r="D943" s="57"/>
      <c r="E943" s="57"/>
      <c r="G943" s="57"/>
    </row>
    <row r="944" spans="1:29" ht="12" customHeight="1" x14ac:dyDescent="0.25">
      <c r="B944" s="57"/>
      <c r="D944" s="57"/>
      <c r="E944" s="57"/>
      <c r="G944" s="57"/>
    </row>
    <row r="945" spans="2:7" ht="12" customHeight="1" x14ac:dyDescent="0.25">
      <c r="B945" s="57"/>
      <c r="D945" s="57"/>
      <c r="E945" s="57"/>
      <c r="G945" s="57"/>
    </row>
    <row r="946" spans="2:7" ht="12" customHeight="1" x14ac:dyDescent="0.25">
      <c r="B946" s="57"/>
      <c r="D946" s="57"/>
      <c r="E946" s="57"/>
      <c r="G946" s="57"/>
    </row>
    <row r="947" spans="2:7" ht="12" customHeight="1" x14ac:dyDescent="0.25">
      <c r="B947" s="57"/>
      <c r="D947" s="57"/>
      <c r="E947" s="57"/>
      <c r="G947" s="57"/>
    </row>
    <row r="948" spans="2:7" ht="12" customHeight="1" x14ac:dyDescent="0.25">
      <c r="B948" s="57"/>
      <c r="D948" s="57"/>
      <c r="E948" s="57"/>
      <c r="G948" s="57"/>
    </row>
    <row r="949" spans="2:7" ht="12" customHeight="1" x14ac:dyDescent="0.25">
      <c r="B949" s="57"/>
      <c r="D949" s="57"/>
      <c r="E949" s="57"/>
      <c r="G949" s="57"/>
    </row>
    <row r="950" spans="2:7" ht="12" customHeight="1" x14ac:dyDescent="0.25">
      <c r="B950" s="57"/>
      <c r="D950" s="57"/>
      <c r="E950" s="57"/>
      <c r="G950" s="57"/>
    </row>
    <row r="951" spans="2:7" ht="12" customHeight="1" x14ac:dyDescent="0.25">
      <c r="B951" s="57"/>
      <c r="D951" s="57"/>
      <c r="E951" s="57"/>
      <c r="G951" s="57"/>
    </row>
    <row r="952" spans="2:7" ht="12" customHeight="1" x14ac:dyDescent="0.25">
      <c r="B952" s="57"/>
      <c r="D952" s="57"/>
      <c r="E952" s="57"/>
      <c r="G952" s="57"/>
    </row>
    <row r="953" spans="2:7" ht="14.1" customHeight="1" x14ac:dyDescent="0.25">
      <c r="B953" s="57"/>
      <c r="D953" s="57"/>
      <c r="E953" s="57"/>
      <c r="G953" s="57"/>
    </row>
    <row r="954" spans="2:7" ht="14.25" customHeight="1" x14ac:dyDescent="0.25">
      <c r="B954" s="57"/>
      <c r="D954" s="57"/>
      <c r="E954" s="57"/>
      <c r="G954" s="57"/>
    </row>
    <row r="955" spans="2:7" ht="8.25" customHeight="1" x14ac:dyDescent="0.25">
      <c r="B955" s="57"/>
      <c r="D955" s="57"/>
      <c r="E955" s="57"/>
      <c r="G955" s="57"/>
    </row>
    <row r="956" spans="2:7" ht="15" customHeight="1" x14ac:dyDescent="0.25">
      <c r="B956" s="57"/>
      <c r="D956" s="57"/>
      <c r="E956" s="57"/>
      <c r="G956" s="57"/>
    </row>
    <row r="957" spans="2:7" ht="12" customHeight="1" x14ac:dyDescent="0.25">
      <c r="B957" s="57"/>
      <c r="D957" s="57"/>
      <c r="E957" s="57"/>
      <c r="G957" s="57"/>
    </row>
    <row r="958" spans="2:7" ht="12" customHeight="1" x14ac:dyDescent="0.25">
      <c r="B958" s="57"/>
      <c r="D958" s="57"/>
      <c r="E958" s="57"/>
      <c r="G958" s="57"/>
    </row>
    <row r="959" spans="2:7" ht="12" customHeight="1" x14ac:dyDescent="0.25">
      <c r="B959" s="57"/>
      <c r="D959" s="57"/>
      <c r="E959" s="57"/>
      <c r="G959" s="57"/>
    </row>
    <row r="960" spans="2:7" ht="12" customHeight="1" x14ac:dyDescent="0.25">
      <c r="B960" s="57"/>
      <c r="D960" s="57"/>
      <c r="E960" s="57"/>
      <c r="G960" s="57"/>
    </row>
    <row r="961" spans="1:13" ht="12" customHeight="1" x14ac:dyDescent="0.25">
      <c r="B961" s="57"/>
      <c r="D961" s="57"/>
      <c r="E961" s="57"/>
      <c r="G961" s="57"/>
    </row>
    <row r="962" spans="1:13" ht="12" customHeight="1" x14ac:dyDescent="0.25">
      <c r="B962" s="57"/>
      <c r="D962" s="57"/>
      <c r="E962" s="57"/>
      <c r="G962" s="57"/>
    </row>
    <row r="963" spans="1:13" ht="12" customHeight="1" x14ac:dyDescent="0.25">
      <c r="B963" s="57"/>
      <c r="D963" s="57"/>
      <c r="E963" s="57"/>
      <c r="G963" s="57"/>
    </row>
    <row r="964" spans="1:13" ht="12" customHeight="1" x14ac:dyDescent="0.25">
      <c r="B964" s="57"/>
      <c r="D964" s="57"/>
      <c r="E964" s="57"/>
      <c r="G964" s="57"/>
    </row>
    <row r="965" spans="1:13" ht="12" customHeight="1" x14ac:dyDescent="0.25">
      <c r="B965" s="57"/>
      <c r="D965" s="57"/>
      <c r="E965" s="57"/>
      <c r="G965" s="57"/>
    </row>
    <row r="966" spans="1:13" ht="12" customHeight="1" x14ac:dyDescent="0.25">
      <c r="B966" s="57"/>
      <c r="D966" s="57"/>
      <c r="E966" s="57"/>
      <c r="G966" s="57"/>
    </row>
    <row r="967" spans="1:13" ht="12" customHeight="1" x14ac:dyDescent="0.25">
      <c r="B967" s="57"/>
      <c r="D967" s="57"/>
      <c r="E967" s="57"/>
      <c r="G967" s="57"/>
    </row>
    <row r="968" spans="1:13" ht="12" customHeight="1" x14ac:dyDescent="0.25">
      <c r="B968" s="57"/>
      <c r="D968" s="57"/>
      <c r="E968" s="57"/>
      <c r="G968" s="57"/>
    </row>
    <row r="969" spans="1:13" ht="14.1" customHeight="1" x14ac:dyDescent="0.25">
      <c r="B969" s="57"/>
      <c r="D969" s="57"/>
      <c r="E969" s="57"/>
      <c r="G969" s="57"/>
    </row>
    <row r="970" spans="1:13" ht="14.1" customHeight="1" x14ac:dyDescent="0.25">
      <c r="B970" s="57"/>
      <c r="D970" s="57"/>
      <c r="E970" s="57"/>
      <c r="G970" s="57"/>
    </row>
    <row r="971" spans="1:13" ht="14.1" customHeight="1" x14ac:dyDescent="0.25">
      <c r="B971" s="57"/>
      <c r="D971" s="57"/>
      <c r="E971" s="57"/>
      <c r="G971" s="57"/>
    </row>
    <row r="972" spans="1:13" ht="14.1" customHeight="1" x14ac:dyDescent="0.25">
      <c r="B972" s="57"/>
      <c r="D972" s="57"/>
      <c r="E972" s="57"/>
      <c r="G972" s="57"/>
    </row>
    <row r="973" spans="1:13" s="80" customFormat="1" ht="15.75" customHeight="1" x14ac:dyDescent="0.25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</row>
    <row r="974" spans="1:13" s="80" customFormat="1" ht="6" customHeight="1" x14ac:dyDescent="0.25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</row>
    <row r="975" spans="1:13" s="80" customFormat="1" ht="15.75" customHeight="1" x14ac:dyDescent="0.25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</row>
    <row r="976" spans="1:13" s="80" customFormat="1" ht="12" customHeight="1" x14ac:dyDescent="0.25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</row>
    <row r="977" spans="1:13" s="80" customFormat="1" ht="12" customHeight="1" x14ac:dyDescent="0.25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</row>
    <row r="978" spans="1:13" s="80" customFormat="1" ht="12" customHeight="1" x14ac:dyDescent="0.25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</row>
    <row r="979" spans="1:13" s="80" customFormat="1" ht="12" customHeight="1" x14ac:dyDescent="0.25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</row>
    <row r="980" spans="1:13" s="80" customFormat="1" ht="6" customHeight="1" x14ac:dyDescent="0.25">
      <c r="A980" s="81"/>
      <c r="B980" s="76"/>
      <c r="C980" s="77"/>
      <c r="D980" s="78"/>
      <c r="E980" s="79"/>
      <c r="F980" s="79"/>
      <c r="G980" s="78"/>
      <c r="H980" s="77"/>
      <c r="I980" s="77"/>
      <c r="J980" s="77"/>
    </row>
    <row r="981" spans="1:13" s="80" customFormat="1" ht="12" customHeight="1" x14ac:dyDescent="0.25">
      <c r="A981" s="81"/>
      <c r="B981" s="76"/>
      <c r="C981" s="77"/>
      <c r="D981" s="78"/>
      <c r="E981" s="79"/>
      <c r="F981" s="79"/>
      <c r="G981" s="78"/>
      <c r="H981" s="77"/>
      <c r="I981" s="77"/>
      <c r="J981" s="77"/>
    </row>
    <row r="982" spans="1:13" s="80" customFormat="1" ht="12" customHeight="1" x14ac:dyDescent="0.25">
      <c r="A982" s="81"/>
      <c r="B982" s="76"/>
      <c r="C982" s="77"/>
      <c r="D982" s="78"/>
      <c r="E982" s="79"/>
      <c r="F982" s="79"/>
      <c r="G982" s="78"/>
      <c r="H982" s="77"/>
      <c r="I982" s="77"/>
      <c r="J982" s="77"/>
    </row>
    <row r="983" spans="1:13" s="80" customFormat="1" ht="6" customHeight="1" x14ac:dyDescent="0.25">
      <c r="A983" s="81"/>
      <c r="B983" s="76"/>
      <c r="C983" s="77"/>
      <c r="D983" s="78"/>
      <c r="E983" s="79"/>
      <c r="F983" s="79"/>
      <c r="G983" s="78"/>
      <c r="H983" s="77"/>
      <c r="I983" s="77"/>
      <c r="J983" s="77"/>
    </row>
    <row r="984" spans="1:13" s="80" customFormat="1" ht="12" customHeight="1" x14ac:dyDescent="0.25">
      <c r="A984" s="81"/>
      <c r="B984" s="76"/>
      <c r="C984" s="77"/>
      <c r="D984" s="78"/>
      <c r="E984" s="79"/>
      <c r="F984" s="79"/>
      <c r="G984" s="78"/>
      <c r="H984" s="77"/>
      <c r="I984" s="77"/>
      <c r="J984" s="77"/>
    </row>
    <row r="985" spans="1:13" s="80" customFormat="1" ht="6" customHeight="1" x14ac:dyDescent="0.25">
      <c r="A985" s="81"/>
      <c r="B985" s="76"/>
      <c r="C985" s="77"/>
      <c r="D985" s="78"/>
      <c r="E985" s="79"/>
      <c r="F985" s="79"/>
      <c r="G985" s="78"/>
      <c r="H985" s="77"/>
      <c r="I985" s="77"/>
      <c r="J985" s="77"/>
    </row>
    <row r="986" spans="1:13" s="80" customFormat="1" ht="11.25" customHeight="1" x14ac:dyDescent="0.25">
      <c r="A986" s="81"/>
      <c r="B986" s="76"/>
      <c r="C986" s="77"/>
      <c r="D986" s="78"/>
      <c r="E986" s="79"/>
      <c r="F986" s="79"/>
      <c r="G986" s="78"/>
      <c r="H986" s="77"/>
      <c r="I986" s="77"/>
      <c r="J986" s="77"/>
    </row>
    <row r="987" spans="1:13" s="80" customFormat="1" ht="12" customHeight="1" x14ac:dyDescent="0.25">
      <c r="A987" s="81"/>
      <c r="B987" s="76"/>
      <c r="C987" s="77"/>
      <c r="D987" s="78"/>
      <c r="E987" s="79"/>
      <c r="F987" s="79"/>
      <c r="G987" s="78"/>
      <c r="H987" s="77"/>
      <c r="I987" s="77"/>
      <c r="J987" s="77"/>
    </row>
    <row r="988" spans="1:13" s="80" customFormat="1" ht="6" customHeight="1" x14ac:dyDescent="0.25">
      <c r="A988" s="81"/>
      <c r="B988" s="76"/>
      <c r="C988" s="77"/>
      <c r="D988" s="78"/>
      <c r="E988" s="79"/>
      <c r="F988" s="79"/>
      <c r="G988" s="78"/>
      <c r="H988" s="77"/>
      <c r="I988" s="77"/>
      <c r="J988" s="77"/>
    </row>
    <row r="989" spans="1:13" s="80" customFormat="1" ht="12" customHeight="1" x14ac:dyDescent="0.25">
      <c r="A989" s="81"/>
      <c r="B989" s="76"/>
      <c r="C989" s="77"/>
      <c r="D989" s="78"/>
      <c r="E989" s="79"/>
      <c r="F989" s="79"/>
      <c r="G989" s="78"/>
      <c r="H989" s="77"/>
      <c r="I989" s="77"/>
      <c r="J989" s="77"/>
    </row>
    <row r="990" spans="1:13" s="80" customFormat="1" ht="12" customHeight="1" x14ac:dyDescent="0.25">
      <c r="A990" s="81"/>
      <c r="B990" s="76"/>
      <c r="C990" s="77"/>
      <c r="D990" s="78"/>
      <c r="E990" s="79"/>
      <c r="F990" s="79"/>
      <c r="G990" s="78"/>
      <c r="H990" s="77"/>
      <c r="I990" s="77"/>
      <c r="J990" s="77"/>
    </row>
    <row r="991" spans="1:13" s="80" customFormat="1" ht="12" customHeight="1" x14ac:dyDescent="0.25">
      <c r="A991" s="81"/>
      <c r="B991" s="76"/>
      <c r="C991" s="77"/>
      <c r="D991" s="78"/>
      <c r="E991" s="79"/>
      <c r="F991" s="79"/>
      <c r="G991" s="78"/>
      <c r="H991" s="77"/>
      <c r="I991" s="77"/>
      <c r="J991" s="77"/>
    </row>
    <row r="992" spans="1:13" s="80" customFormat="1" ht="6" customHeight="1" x14ac:dyDescent="0.25">
      <c r="A992" s="81"/>
      <c r="B992" s="76"/>
      <c r="C992" s="77"/>
      <c r="D992" s="78"/>
      <c r="E992" s="79"/>
      <c r="F992" s="79"/>
      <c r="G992" s="78"/>
      <c r="H992" s="77"/>
      <c r="I992" s="77"/>
      <c r="J992" s="77"/>
    </row>
    <row r="993" spans="1:29" s="80" customFormat="1" ht="15.75" customHeight="1" x14ac:dyDescent="0.25">
      <c r="A993" s="82"/>
      <c r="B993" s="76"/>
      <c r="C993" s="77"/>
      <c r="D993" s="78"/>
      <c r="E993" s="79"/>
      <c r="F993" s="79"/>
      <c r="G993" s="78"/>
      <c r="H993" s="77"/>
      <c r="I993" s="77"/>
      <c r="J993" s="77"/>
    </row>
    <row r="994" spans="1:29" s="80" customFormat="1" ht="12" customHeight="1" x14ac:dyDescent="0.25">
      <c r="A994" s="81"/>
      <c r="B994" s="76"/>
      <c r="C994" s="77"/>
      <c r="D994" s="78"/>
      <c r="E994" s="79"/>
      <c r="F994" s="79"/>
      <c r="G994" s="78"/>
      <c r="H994" s="77"/>
      <c r="I994" s="77"/>
      <c r="J994" s="77"/>
    </row>
    <row r="995" spans="1:29" s="80" customFormat="1" ht="6" customHeight="1" x14ac:dyDescent="0.25">
      <c r="A995" s="81"/>
      <c r="B995" s="76"/>
      <c r="C995" s="77"/>
      <c r="D995" s="78"/>
      <c r="E995" s="79"/>
      <c r="F995" s="79"/>
      <c r="G995" s="78"/>
      <c r="H995" s="77"/>
      <c r="I995" s="77"/>
      <c r="J995" s="77"/>
    </row>
    <row r="996" spans="1:29" s="80" customFormat="1" ht="12" customHeight="1" x14ac:dyDescent="0.25">
      <c r="A996" s="81"/>
      <c r="B996" s="76"/>
      <c r="C996" s="77"/>
      <c r="D996" s="78"/>
      <c r="E996" s="79"/>
      <c r="F996" s="79"/>
      <c r="G996" s="78"/>
      <c r="H996" s="77"/>
      <c r="I996" s="77"/>
      <c r="J996" s="77"/>
    </row>
    <row r="997" spans="1:29" s="80" customFormat="1" ht="6" customHeight="1" x14ac:dyDescent="0.25">
      <c r="A997" s="81"/>
      <c r="B997" s="76"/>
      <c r="C997" s="77"/>
      <c r="D997" s="78"/>
      <c r="E997" s="79"/>
      <c r="F997" s="79"/>
      <c r="G997" s="78"/>
      <c r="H997" s="77"/>
      <c r="I997" s="77"/>
      <c r="J997" s="77"/>
    </row>
    <row r="998" spans="1:29" s="80" customFormat="1" ht="4.5" customHeight="1" x14ac:dyDescent="0.25">
      <c r="A998" s="81"/>
      <c r="B998" s="76"/>
      <c r="C998" s="77"/>
      <c r="D998" s="78"/>
      <c r="E998" s="79"/>
      <c r="F998" s="79"/>
      <c r="G998" s="78"/>
      <c r="H998" s="77"/>
      <c r="I998" s="77"/>
      <c r="J998" s="77"/>
    </row>
    <row r="999" spans="1:29" s="86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</row>
    <row r="1000" spans="1:29" s="86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  <row r="1001" spans="1:29" s="86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85"/>
      <c r="L1001" s="85"/>
      <c r="M1001" s="85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</row>
    <row r="1002" spans="1:29" s="85" customFormat="1" ht="6" customHeight="1" x14ac:dyDescent="0.25">
      <c r="A1002" s="81"/>
      <c r="B1002" s="84"/>
      <c r="C1002" s="84"/>
      <c r="D1002" s="84"/>
      <c r="E1002" s="84"/>
      <c r="F1002" s="84"/>
      <c r="G1002" s="84"/>
      <c r="H1002" s="84"/>
      <c r="I1002" s="84"/>
      <c r="J1002" s="84"/>
    </row>
    <row r="1003" spans="1:29" s="86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85"/>
      <c r="L1003" s="85"/>
      <c r="M1003" s="85"/>
      <c r="N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</row>
    <row r="1004" spans="1:29" s="86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85"/>
      <c r="L1004" s="85"/>
      <c r="M1004" s="85"/>
      <c r="N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</row>
    <row r="1005" spans="1:29" s="86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85"/>
      <c r="L1005" s="85"/>
      <c r="M1005" s="85"/>
      <c r="N1005" s="85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</row>
  </sheetData>
  <customSheetViews>
    <customSheetView guid="{031DA523-8E6A-4262-BB89-7429D574AA23}">
      <selection activeCell="A4" sqref="A4:B4"/>
      <pageMargins left="0.7" right="0.7" top="0.75" bottom="0.75" header="0.3" footer="0.3"/>
    </customSheetView>
  </customSheetViews>
  <mergeCells count="150">
    <mergeCell ref="A1:B1"/>
    <mergeCell ref="A2:B2"/>
    <mergeCell ref="A3:B3"/>
    <mergeCell ref="A4:B4"/>
    <mergeCell ref="A21:B21"/>
    <mergeCell ref="A22:B22"/>
    <mergeCell ref="A71:B71"/>
    <mergeCell ref="A138:B138"/>
    <mergeCell ref="A88:B88"/>
    <mergeCell ref="A89:B89"/>
    <mergeCell ref="A61:J61"/>
    <mergeCell ref="A62:J62"/>
    <mergeCell ref="A63:J63"/>
    <mergeCell ref="A65:J65"/>
    <mergeCell ref="A66:J66"/>
    <mergeCell ref="A67:J67"/>
    <mergeCell ref="A70:B70"/>
    <mergeCell ref="A68:B68"/>
    <mergeCell ref="A69:B69"/>
    <mergeCell ref="A128:J128"/>
    <mergeCell ref="A129:J129"/>
    <mergeCell ref="A130:J130"/>
    <mergeCell ref="A132:J132"/>
    <mergeCell ref="A133:J133"/>
    <mergeCell ref="A134:J134"/>
    <mergeCell ref="A135:B135"/>
    <mergeCell ref="A136:B136"/>
    <mergeCell ref="A137:B137"/>
    <mergeCell ref="A195:J195"/>
    <mergeCell ref="A196:J196"/>
    <mergeCell ref="A197:J197"/>
    <mergeCell ref="A199:J199"/>
    <mergeCell ref="A200:J200"/>
    <mergeCell ref="A201:J201"/>
    <mergeCell ref="A269:B269"/>
    <mergeCell ref="A155:B155"/>
    <mergeCell ref="A156:B156"/>
    <mergeCell ref="A202:B202"/>
    <mergeCell ref="A203:B203"/>
    <mergeCell ref="A204:B204"/>
    <mergeCell ref="A205:B205"/>
    <mergeCell ref="A262:J262"/>
    <mergeCell ref="A263:J263"/>
    <mergeCell ref="A264:J264"/>
    <mergeCell ref="A266:J266"/>
    <mergeCell ref="A222:B222"/>
    <mergeCell ref="A223:B223"/>
    <mergeCell ref="A267:J267"/>
    <mergeCell ref="A268:J268"/>
    <mergeCell ref="A357:B357"/>
    <mergeCell ref="A329:J329"/>
    <mergeCell ref="A330:J330"/>
    <mergeCell ref="A331:J331"/>
    <mergeCell ref="A333:J333"/>
    <mergeCell ref="A271:B271"/>
    <mergeCell ref="A272:B272"/>
    <mergeCell ref="A289:B289"/>
    <mergeCell ref="A290:B290"/>
    <mergeCell ref="A336:B336"/>
    <mergeCell ref="A337:B337"/>
    <mergeCell ref="A334:J334"/>
    <mergeCell ref="A335:J335"/>
    <mergeCell ref="A270:B270"/>
    <mergeCell ref="A463:J463"/>
    <mergeCell ref="A464:J464"/>
    <mergeCell ref="A465:J465"/>
    <mergeCell ref="A467:J467"/>
    <mergeCell ref="A468:J468"/>
    <mergeCell ref="A469:J469"/>
    <mergeCell ref="A470:B470"/>
    <mergeCell ref="A471:B471"/>
    <mergeCell ref="A338:B338"/>
    <mergeCell ref="A339:B339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03:B403"/>
    <mergeCell ref="A404:B404"/>
    <mergeCell ref="A405:B405"/>
    <mergeCell ref="A406:B406"/>
    <mergeCell ref="A356:B356"/>
    <mergeCell ref="A472:B472"/>
    <mergeCell ref="A473:B473"/>
    <mergeCell ref="A530:J530"/>
    <mergeCell ref="A531:J531"/>
    <mergeCell ref="A532:J532"/>
    <mergeCell ref="A534:J534"/>
    <mergeCell ref="A535:J535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6:J536"/>
    <mergeCell ref="A490:B490"/>
    <mergeCell ref="A491:B491"/>
    <mergeCell ref="A671:B671"/>
    <mergeCell ref="A538:B538"/>
    <mergeCell ref="A539:B539"/>
    <mergeCell ref="A540:B540"/>
    <mergeCell ref="A557:B557"/>
    <mergeCell ref="A558:B558"/>
    <mergeCell ref="A604:B604"/>
    <mergeCell ref="A605:B605"/>
    <mergeCell ref="A606:B606"/>
    <mergeCell ref="A607:B607"/>
    <mergeCell ref="A624:B624"/>
    <mergeCell ref="A664:J664"/>
    <mergeCell ref="A665:J665"/>
    <mergeCell ref="A666:J666"/>
    <mergeCell ref="A668:J668"/>
    <mergeCell ref="A669:J669"/>
    <mergeCell ref="A670:J670"/>
    <mergeCell ref="A672:B672"/>
    <mergeCell ref="A673:B673"/>
    <mergeCell ref="A674:B674"/>
    <mergeCell ref="A731:J731"/>
    <mergeCell ref="A732:J732"/>
    <mergeCell ref="A733:J733"/>
    <mergeCell ref="A735:J735"/>
    <mergeCell ref="A741:B741"/>
    <mergeCell ref="A803:J803"/>
    <mergeCell ref="A798:J798"/>
    <mergeCell ref="A799:J799"/>
    <mergeCell ref="A758:B758"/>
    <mergeCell ref="A759:B759"/>
    <mergeCell ref="A738:B738"/>
    <mergeCell ref="A739:B739"/>
    <mergeCell ref="A740:B740"/>
    <mergeCell ref="A736:J736"/>
    <mergeCell ref="A737:J737"/>
    <mergeCell ref="A691:B691"/>
    <mergeCell ref="A692:B692"/>
    <mergeCell ref="A804:J804"/>
    <mergeCell ref="A1001:J1001"/>
    <mergeCell ref="A1003:J1003"/>
    <mergeCell ref="A1004:J1004"/>
    <mergeCell ref="A1005:J1005"/>
    <mergeCell ref="A999:J999"/>
    <mergeCell ref="A1000:J1000"/>
    <mergeCell ref="A800:J800"/>
    <mergeCell ref="A802:J802"/>
  </mergeCells>
  <phoneticPr fontId="0" type="noConversion"/>
  <conditionalFormatting sqref="A22:B22 A14:A16 A71:B71 A20:A21 A23:A32 A1006:XFD65536 B760:B804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771:A804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K1:IV1005 C1:C1005 B961:B1005 A972:A1005 A202:B214 A269:B281 A336:B348 A403:B415 A470:B482 A537:B549 A604:B616 A671:B683 A738:B750 D956:J1005 A805:M979 D1:J16 D18:J83 D152:J217 D219:J284 D286:J351 D353:J418 D420:J485 D487:J552 D554:J619 D621:J686 D688:J753 D755:J820 D85:J150">
    <cfRule type="cellIs" dxfId="1076" priority="49" stopIfTrue="1" operator="equal">
      <formula>0</formula>
    </cfRule>
  </conditionalFormatting>
  <conditionalFormatting sqref="G2:N2 F2:F15">
    <cfRule type="cellIs" dxfId="1075" priority="48" stopIfTrue="1" operator="equal">
      <formula>0</formula>
    </cfRule>
  </conditionalFormatting>
  <conditionalFormatting sqref="G2:N2 F2:F15">
    <cfRule type="cellIs" dxfId="1074" priority="47" stopIfTrue="1" operator="equal">
      <formula>0</formula>
    </cfRule>
  </conditionalFormatting>
  <conditionalFormatting sqref="F19:F32">
    <cfRule type="cellIs" dxfId="1073" priority="46" stopIfTrue="1" operator="equal">
      <formula>0</formula>
    </cfRule>
  </conditionalFormatting>
  <conditionalFormatting sqref="F19:F32">
    <cfRule type="cellIs" dxfId="1072" priority="45" stopIfTrue="1" operator="equal">
      <formula>0</formula>
    </cfRule>
  </conditionalFormatting>
  <conditionalFormatting sqref="F69:F82">
    <cfRule type="cellIs" dxfId="1071" priority="44" stopIfTrue="1" operator="equal">
      <formula>0</formula>
    </cfRule>
  </conditionalFormatting>
  <conditionalFormatting sqref="F69:F82">
    <cfRule type="cellIs" dxfId="1070" priority="43" stopIfTrue="1" operator="equal">
      <formula>0</formula>
    </cfRule>
  </conditionalFormatting>
  <conditionalFormatting sqref="F86:F99">
    <cfRule type="cellIs" dxfId="1069" priority="42" stopIfTrue="1" operator="equal">
      <formula>0</formula>
    </cfRule>
  </conditionalFormatting>
  <conditionalFormatting sqref="F86:F99">
    <cfRule type="cellIs" dxfId="1068" priority="41" stopIfTrue="1" operator="equal">
      <formula>0</formula>
    </cfRule>
  </conditionalFormatting>
  <conditionalFormatting sqref="F136:F149">
    <cfRule type="cellIs" dxfId="1067" priority="40" stopIfTrue="1" operator="equal">
      <formula>0</formula>
    </cfRule>
  </conditionalFormatting>
  <conditionalFormatting sqref="F136:F149">
    <cfRule type="cellIs" dxfId="1066" priority="39" stopIfTrue="1" operator="equal">
      <formula>0</formula>
    </cfRule>
  </conditionalFormatting>
  <conditionalFormatting sqref="F153:F166">
    <cfRule type="cellIs" dxfId="1065" priority="38" stopIfTrue="1" operator="equal">
      <formula>0</formula>
    </cfRule>
  </conditionalFormatting>
  <conditionalFormatting sqref="F153:F166">
    <cfRule type="cellIs" dxfId="1064" priority="37" stopIfTrue="1" operator="equal">
      <formula>0</formula>
    </cfRule>
  </conditionalFormatting>
  <conditionalFormatting sqref="F203:F216">
    <cfRule type="cellIs" dxfId="1063" priority="36" stopIfTrue="1" operator="equal">
      <formula>0</formula>
    </cfRule>
  </conditionalFormatting>
  <conditionalFormatting sqref="F203:F216">
    <cfRule type="cellIs" dxfId="1062" priority="35" stopIfTrue="1" operator="equal">
      <formula>0</formula>
    </cfRule>
  </conditionalFormatting>
  <conditionalFormatting sqref="F220:F233">
    <cfRule type="cellIs" dxfId="1061" priority="34" stopIfTrue="1" operator="equal">
      <formula>0</formula>
    </cfRule>
  </conditionalFormatting>
  <conditionalFormatting sqref="F220:F233">
    <cfRule type="cellIs" dxfId="1060" priority="33" stopIfTrue="1" operator="equal">
      <formula>0</formula>
    </cfRule>
  </conditionalFormatting>
  <conditionalFormatting sqref="F270:F283">
    <cfRule type="cellIs" dxfId="1059" priority="32" stopIfTrue="1" operator="equal">
      <formula>0</formula>
    </cfRule>
  </conditionalFormatting>
  <conditionalFormatting sqref="F270:F283">
    <cfRule type="cellIs" dxfId="1058" priority="31" stopIfTrue="1" operator="equal">
      <formula>0</formula>
    </cfRule>
  </conditionalFormatting>
  <conditionalFormatting sqref="F287:F300">
    <cfRule type="cellIs" dxfId="1057" priority="30" stopIfTrue="1" operator="equal">
      <formula>0</formula>
    </cfRule>
  </conditionalFormatting>
  <conditionalFormatting sqref="F287:F300">
    <cfRule type="cellIs" dxfId="1056" priority="29" stopIfTrue="1" operator="equal">
      <formula>0</formula>
    </cfRule>
  </conditionalFormatting>
  <conditionalFormatting sqref="F337:F350">
    <cfRule type="cellIs" dxfId="1055" priority="28" stopIfTrue="1" operator="equal">
      <formula>0</formula>
    </cfRule>
  </conditionalFormatting>
  <conditionalFormatting sqref="F337:F350">
    <cfRule type="cellIs" dxfId="1054" priority="27" stopIfTrue="1" operator="equal">
      <formula>0</formula>
    </cfRule>
  </conditionalFormatting>
  <conditionalFormatting sqref="F354:F367">
    <cfRule type="cellIs" dxfId="1053" priority="26" stopIfTrue="1" operator="equal">
      <formula>0</formula>
    </cfRule>
  </conditionalFormatting>
  <conditionalFormatting sqref="F354:F367">
    <cfRule type="cellIs" dxfId="1052" priority="25" stopIfTrue="1" operator="equal">
      <formula>0</formula>
    </cfRule>
  </conditionalFormatting>
  <conditionalFormatting sqref="F404:F417">
    <cfRule type="cellIs" dxfId="1051" priority="24" stopIfTrue="1" operator="equal">
      <formula>0</formula>
    </cfRule>
  </conditionalFormatting>
  <conditionalFormatting sqref="F404:F417">
    <cfRule type="cellIs" dxfId="1050" priority="23" stopIfTrue="1" operator="equal">
      <formula>0</formula>
    </cfRule>
  </conditionalFormatting>
  <conditionalFormatting sqref="F421:F434">
    <cfRule type="cellIs" dxfId="1049" priority="22" stopIfTrue="1" operator="equal">
      <formula>0</formula>
    </cfRule>
  </conditionalFormatting>
  <conditionalFormatting sqref="F421:F434">
    <cfRule type="cellIs" dxfId="1048" priority="21" stopIfTrue="1" operator="equal">
      <formula>0</formula>
    </cfRule>
  </conditionalFormatting>
  <conditionalFormatting sqref="F471:F484">
    <cfRule type="cellIs" dxfId="1047" priority="20" stopIfTrue="1" operator="equal">
      <formula>0</formula>
    </cfRule>
  </conditionalFormatting>
  <conditionalFormatting sqref="F471:F484">
    <cfRule type="cellIs" dxfId="1046" priority="19" stopIfTrue="1" operator="equal">
      <formula>0</formula>
    </cfRule>
  </conditionalFormatting>
  <conditionalFormatting sqref="F488:F501">
    <cfRule type="cellIs" dxfId="1045" priority="18" stopIfTrue="1" operator="equal">
      <formula>0</formula>
    </cfRule>
  </conditionalFormatting>
  <conditionalFormatting sqref="F488:F501">
    <cfRule type="cellIs" dxfId="1044" priority="17" stopIfTrue="1" operator="equal">
      <formula>0</formula>
    </cfRule>
  </conditionalFormatting>
  <conditionalFormatting sqref="F538:F551">
    <cfRule type="cellIs" dxfId="1043" priority="16" stopIfTrue="1" operator="equal">
      <formula>0</formula>
    </cfRule>
  </conditionalFormatting>
  <conditionalFormatting sqref="F538:F551">
    <cfRule type="cellIs" dxfId="1042" priority="15" stopIfTrue="1" operator="equal">
      <formula>0</formula>
    </cfRule>
  </conditionalFormatting>
  <conditionalFormatting sqref="F555:F568">
    <cfRule type="cellIs" dxfId="1041" priority="14" stopIfTrue="1" operator="equal">
      <formula>0</formula>
    </cfRule>
  </conditionalFormatting>
  <conditionalFormatting sqref="F555:F568">
    <cfRule type="cellIs" dxfId="1040" priority="13" stopIfTrue="1" operator="equal">
      <formula>0</formula>
    </cfRule>
  </conditionalFormatting>
  <conditionalFormatting sqref="F605:F618">
    <cfRule type="cellIs" dxfId="1039" priority="12" stopIfTrue="1" operator="equal">
      <formula>0</formula>
    </cfRule>
  </conditionalFormatting>
  <conditionalFormatting sqref="F605:F618">
    <cfRule type="cellIs" dxfId="1038" priority="11" stopIfTrue="1" operator="equal">
      <formula>0</formula>
    </cfRule>
  </conditionalFormatting>
  <conditionalFormatting sqref="F622:F635">
    <cfRule type="cellIs" dxfId="1037" priority="10" stopIfTrue="1" operator="equal">
      <formula>0</formula>
    </cfRule>
  </conditionalFormatting>
  <conditionalFormatting sqref="F622:F635">
    <cfRule type="cellIs" dxfId="1036" priority="9" stopIfTrue="1" operator="equal">
      <formula>0</formula>
    </cfRule>
  </conditionalFormatting>
  <conditionalFormatting sqref="F672:F685">
    <cfRule type="cellIs" dxfId="1035" priority="8" stopIfTrue="1" operator="equal">
      <formula>0</formula>
    </cfRule>
  </conditionalFormatting>
  <conditionalFormatting sqref="F672:F685">
    <cfRule type="cellIs" dxfId="1034" priority="7" stopIfTrue="1" operator="equal">
      <formula>0</formula>
    </cfRule>
  </conditionalFormatting>
  <conditionalFormatting sqref="F689:F702">
    <cfRule type="cellIs" dxfId="1033" priority="6" stopIfTrue="1" operator="equal">
      <formula>0</formula>
    </cfRule>
  </conditionalFormatting>
  <conditionalFormatting sqref="F689:F702">
    <cfRule type="cellIs" dxfId="1032" priority="5" stopIfTrue="1" operator="equal">
      <formula>0</formula>
    </cfRule>
  </conditionalFormatting>
  <conditionalFormatting sqref="F739:F752">
    <cfRule type="cellIs" dxfId="1031" priority="4" stopIfTrue="1" operator="equal">
      <formula>0</formula>
    </cfRule>
  </conditionalFormatting>
  <conditionalFormatting sqref="F739:F752">
    <cfRule type="cellIs" dxfId="1030" priority="3" stopIfTrue="1" operator="equal">
      <formula>0</formula>
    </cfRule>
  </conditionalFormatting>
  <conditionalFormatting sqref="F756:F769">
    <cfRule type="cellIs" dxfId="1029" priority="2" stopIfTrue="1" operator="equal">
      <formula>0</formula>
    </cfRule>
  </conditionalFormatting>
  <conditionalFormatting sqref="F756:F769">
    <cfRule type="cellIs" dxfId="1028" priority="1" stopIfTrue="1" operator="equal">
      <formula>0</formula>
    </cfRule>
  </conditionalFormatting>
  <pageMargins left="0.47" right="0.36" top="0.5" bottom="0.47" header="0.31496062992125984" footer="0.31496062992125984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zoomScale="78" zoomScaleNormal="78" workbookViewId="0">
      <selection activeCell="A3" sqref="A3:B3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6.33203125" style="117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Roster!F6</f>
        <v>SOS</v>
      </c>
      <c r="G1" s="116" t="s">
        <v>149</v>
      </c>
      <c r="H1" s="116" t="s">
        <v>150</v>
      </c>
      <c r="I1" s="116" t="s">
        <v>151</v>
      </c>
      <c r="J1" s="116" t="s">
        <v>152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Andrew Winch</v>
      </c>
      <c r="G2" s="122"/>
      <c r="H2" s="123"/>
      <c r="I2" s="121"/>
      <c r="J2" s="121"/>
    </row>
    <row r="3" spans="1:13" ht="12.75" customHeight="1" x14ac:dyDescent="0.3">
      <c r="A3" s="518" t="s">
        <v>506</v>
      </c>
      <c r="B3" s="519"/>
      <c r="C3" s="112"/>
      <c r="D3" s="119"/>
      <c r="E3" s="120"/>
      <c r="F3" s="121" t="str">
        <f>INDEX(Teamlists!A:D,MATCH($F$1,Teamlists!B:B,0)+2,4)</f>
        <v>Bob Schlesinger</v>
      </c>
      <c r="G3" s="122"/>
      <c r="H3" s="123"/>
      <c r="I3" s="121"/>
      <c r="J3" s="121"/>
    </row>
    <row r="4" spans="1:13" ht="12.75" customHeight="1" thickBot="1" x14ac:dyDescent="0.35">
      <c r="A4" s="520">
        <f>Roster!F3</f>
        <v>42207</v>
      </c>
      <c r="B4" s="521"/>
      <c r="C4" s="112"/>
      <c r="D4" s="119"/>
      <c r="E4" s="120"/>
      <c r="F4" s="121" t="str">
        <f>INDEX(Teamlists!A:D,MATCH($F$1,Teamlists!B:B,0)+3,4)</f>
        <v>Chris Schuecker</v>
      </c>
      <c r="G4" s="122"/>
      <c r="H4" s="123"/>
      <c r="I4" s="121"/>
      <c r="J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Damien Jacobs</v>
      </c>
      <c r="G5" s="122"/>
      <c r="H5" s="123"/>
      <c r="I5" s="121"/>
      <c r="J5" s="121"/>
    </row>
    <row r="6" spans="1:13" ht="12.75" customHeight="1" x14ac:dyDescent="0.25">
      <c r="A6" s="186" t="s">
        <v>154</v>
      </c>
      <c r="B6" s="187" t="str">
        <f>Roster!F5</f>
        <v>B Grade</v>
      </c>
      <c r="C6" s="112"/>
      <c r="D6" s="119"/>
      <c r="E6" s="120"/>
      <c r="F6" s="121" t="str">
        <f>INDEX(Teamlists!A:D,MATCH($F$1,Teamlists!B:B,0)+5,4)</f>
        <v>David Moody</v>
      </c>
      <c r="G6" s="122"/>
      <c r="H6" s="123"/>
      <c r="I6" s="121"/>
      <c r="J6" s="121"/>
    </row>
    <row r="7" spans="1:13" ht="12.75" customHeight="1" x14ac:dyDescent="0.25">
      <c r="A7" s="126" t="s">
        <v>155</v>
      </c>
      <c r="B7" s="127" t="str">
        <f>Roster!F4</f>
        <v>Court 1</v>
      </c>
      <c r="C7" s="112"/>
      <c r="D7" s="119"/>
      <c r="E7" s="120"/>
      <c r="F7" s="121" t="str">
        <f>INDEX(Teamlists!A:D,MATCH($F$1,Teamlists!B:B,0)+6,4)</f>
        <v>Ed Jamieson</v>
      </c>
      <c r="G7" s="122"/>
      <c r="H7" s="123"/>
      <c r="I7" s="121"/>
      <c r="J7" s="121"/>
    </row>
    <row r="8" spans="1:13" ht="12.75" customHeight="1" x14ac:dyDescent="0.25">
      <c r="A8" s="126" t="s">
        <v>156</v>
      </c>
      <c r="B8" s="128" t="str">
        <f>Roster!B5</f>
        <v>7:15pm</v>
      </c>
      <c r="C8" s="112"/>
      <c r="D8" s="119"/>
      <c r="E8" s="120"/>
      <c r="F8" s="121" t="str">
        <f>INDEX(Teamlists!A:D,MATCH($F$1,Teamlists!B:B,0)+7,4)</f>
        <v>Paul McCartney</v>
      </c>
      <c r="G8" s="122"/>
      <c r="H8" s="123"/>
      <c r="I8" s="121"/>
      <c r="J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Rohan Thurstans</v>
      </c>
      <c r="G9" s="122"/>
      <c r="H9" s="123"/>
      <c r="I9" s="121"/>
      <c r="J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Scott Cooper</v>
      </c>
      <c r="G10" s="122"/>
      <c r="H10" s="123"/>
      <c r="I10" s="121"/>
      <c r="J10" s="121"/>
    </row>
    <row r="11" spans="1:13" ht="12.75" customHeight="1" x14ac:dyDescent="0.25">
      <c r="A11" s="129" t="s">
        <v>157</v>
      </c>
      <c r="B11" s="130" t="str">
        <f>Roster!F8</f>
        <v>Depth Charges</v>
      </c>
      <c r="C11" s="112"/>
      <c r="D11" s="119"/>
      <c r="E11" s="120"/>
      <c r="F11" s="121" t="str">
        <f>INDEX(Teamlists!A:D,MATCH($F$1,Teamlists!B:B,0)+10,4)</f>
        <v>Sven Doedens</v>
      </c>
      <c r="G11" s="122"/>
      <c r="H11" s="123"/>
      <c r="I11" s="121"/>
      <c r="J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</row>
    <row r="13" spans="1:13" ht="12.75" customHeight="1" x14ac:dyDescent="0.25">
      <c r="A13" s="129"/>
      <c r="B13" s="131"/>
      <c r="C13" s="112"/>
      <c r="D13" s="119"/>
      <c r="E13" s="120"/>
      <c r="F13" s="121">
        <f>INDEX(Teamlists!A:D,MATCH($F$1,Teamlists!B:B,0)+12,4)</f>
        <v>0</v>
      </c>
      <c r="G13" s="122"/>
      <c r="H13" s="123"/>
      <c r="I13" s="121"/>
      <c r="J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Roster!F7</f>
        <v>Hot Chilli Prawns</v>
      </c>
      <c r="G18" s="116" t="s">
        <v>149</v>
      </c>
      <c r="H18" s="116" t="s">
        <v>150</v>
      </c>
      <c r="I18" s="116" t="s">
        <v>151</v>
      </c>
      <c r="J18" s="116" t="s">
        <v>152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Shaun Quin ©</v>
      </c>
      <c r="G19" s="122"/>
      <c r="H19" s="123"/>
      <c r="I19" s="121"/>
      <c r="J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Chris Lohberger</v>
      </c>
      <c r="G20" s="122"/>
      <c r="H20" s="123"/>
      <c r="I20" s="121"/>
      <c r="J20" s="121"/>
    </row>
    <row r="21" spans="1:13" ht="12.75" customHeight="1" x14ac:dyDescent="0.25">
      <c r="A21" s="522">
        <f>Roster!F11</f>
        <v>0</v>
      </c>
      <c r="B21" s="523"/>
      <c r="C21" s="112"/>
      <c r="D21" s="137"/>
      <c r="E21" s="139"/>
      <c r="F21" s="121" t="str">
        <f>INDEX(Teamlists!A:D,MATCH($F$18,Teamlists!B:B,0)+3,4)</f>
        <v>Craig Sanderson</v>
      </c>
      <c r="G21" s="122"/>
      <c r="H21" s="123"/>
      <c r="I21" s="121"/>
      <c r="J21" s="121"/>
    </row>
    <row r="22" spans="1:13" ht="12.75" customHeight="1" x14ac:dyDescent="0.25">
      <c r="A22" s="522" t="str">
        <f>Roster!F12</f>
        <v>Harry vdW</v>
      </c>
      <c r="B22" s="523"/>
      <c r="C22" s="112"/>
      <c r="D22" s="137"/>
      <c r="E22" s="120"/>
      <c r="F22" s="121" t="str">
        <f>INDEX(Teamlists!A:D,MATCH($F$18,Teamlists!B:B,0)+4,4)</f>
        <v>Rudy Kloser</v>
      </c>
      <c r="G22" s="122"/>
      <c r="H22" s="123"/>
      <c r="I22" s="121"/>
      <c r="J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Matt Sherlock</v>
      </c>
      <c r="G23" s="122"/>
      <c r="H23" s="123"/>
      <c r="I23" s="121"/>
      <c r="J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Matt Webb</v>
      </c>
      <c r="G24" s="122"/>
      <c r="H24" s="123"/>
      <c r="I24" s="121"/>
      <c r="J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Piete Vanderwoude</v>
      </c>
      <c r="G25" s="122"/>
      <c r="H25" s="123"/>
      <c r="I25" s="121"/>
      <c r="J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Ray Brereton</v>
      </c>
      <c r="G26" s="122"/>
      <c r="H26" s="123"/>
      <c r="I26" s="121"/>
      <c r="J26" s="121"/>
    </row>
    <row r="27" spans="1:13" ht="12.75" customHeight="1" x14ac:dyDescent="0.2">
      <c r="A27" s="129"/>
      <c r="B27" s="131"/>
      <c r="C27" s="112"/>
      <c r="D27" s="137"/>
      <c r="E27" s="120"/>
      <c r="F27" s="121">
        <f>INDEX(Teamlists!A:D,MATCH($F$18,Teamlists!B:B,0)+9,4)</f>
        <v>0</v>
      </c>
      <c r="G27" s="122"/>
      <c r="H27" s="123"/>
      <c r="I27" s="121"/>
      <c r="J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</row>
    <row r="30" spans="1:13" ht="12.75" customHeight="1" thickBot="1" x14ac:dyDescent="0.3">
      <c r="A30" s="143"/>
      <c r="B30" s="144"/>
      <c r="C30" s="112"/>
      <c r="D30" s="137"/>
      <c r="E30" s="120"/>
      <c r="F30" s="121" t="str">
        <f>INDEX(Teamlists!A:D,MATCH($F$18,Teamlists!B:B,0)+12,4)</f>
        <v xml:space="preserve"> </v>
      </c>
      <c r="G30" s="122"/>
      <c r="H30" s="123"/>
      <c r="I30" s="121"/>
      <c r="J30" s="121"/>
    </row>
    <row r="31" spans="1:13" ht="12.75" customHeight="1" x14ac:dyDescent="0.25">
      <c r="A31" s="112"/>
      <c r="B31" s="133"/>
      <c r="C31" s="112"/>
      <c r="D31" s="137"/>
      <c r="E31" s="120"/>
      <c r="F31" s="121" t="str">
        <f>INDEX(Teamlists!A:D,MATCH($F$18,Teamlists!B:B,0)+13,4)</f>
        <v xml:space="preserve"> </v>
      </c>
      <c r="G31" s="122"/>
      <c r="H31" s="123"/>
      <c r="I31" s="121"/>
      <c r="J31" s="121"/>
    </row>
    <row r="32" spans="1:13" ht="12.75" customHeight="1" x14ac:dyDescent="0.25">
      <c r="A32" s="112"/>
      <c r="B32" s="133"/>
      <c r="C32" s="112"/>
      <c r="D32" s="137"/>
      <c r="E32" s="120"/>
      <c r="F32" s="121" t="str">
        <f>INDEX(Teamlists!A:D,MATCH($F$18,Teamlists!B:B,0)+14,4)</f>
        <v xml:space="preserve"> </v>
      </c>
      <c r="G32" s="122"/>
      <c r="H32" s="123"/>
      <c r="I32" s="121"/>
      <c r="J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244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57" customFormat="1" ht="15.75" customHeight="1" x14ac:dyDescent="0.3">
      <c r="A61" s="515" t="s">
        <v>245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57" customFormat="1" ht="9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57" customFormat="1" ht="9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55"/>
      <c r="C64" s="155"/>
      <c r="D64" s="155"/>
      <c r="E64" s="155"/>
      <c r="F64" s="155"/>
      <c r="G64" s="155"/>
      <c r="H64" s="155"/>
      <c r="I64" s="155"/>
      <c r="J64" s="155"/>
    </row>
    <row r="65" spans="1:29" s="157" customFormat="1" ht="15.75" customHeight="1" x14ac:dyDescent="0.3">
      <c r="A65" s="515" t="s">
        <v>246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57" customFormat="1" ht="12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57" customFormat="1" ht="18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Roster!G6</f>
        <v>Trojans</v>
      </c>
      <c r="G68" s="116" t="s">
        <v>149</v>
      </c>
      <c r="H68" s="116" t="s">
        <v>150</v>
      </c>
      <c r="I68" s="116" t="s">
        <v>151</v>
      </c>
      <c r="J68" s="116" t="s">
        <v>152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Nate Brennan ©</v>
      </c>
      <c r="G69" s="122"/>
      <c r="H69" s="123"/>
      <c r="I69" s="121"/>
      <c r="J69" s="121"/>
    </row>
    <row r="70" spans="1:29" ht="12.75" customHeight="1" x14ac:dyDescent="0.3">
      <c r="A70" s="518" t="str">
        <f>$A$3</f>
        <v>Pennant 2 2015 Week 2</v>
      </c>
      <c r="B70" s="519"/>
      <c r="C70" s="112"/>
      <c r="D70" s="119"/>
      <c r="E70" s="120"/>
      <c r="F70" s="121" t="str">
        <f>INDEX(Teamlists!A:D,MATCH($F$68,Teamlists!B:B,0)+2,4)</f>
        <v>Eddy Rand (vc)</v>
      </c>
      <c r="G70" s="122"/>
      <c r="H70" s="123"/>
      <c r="I70" s="121"/>
      <c r="J70" s="121"/>
    </row>
    <row r="71" spans="1:29" ht="12.75" customHeight="1" thickBot="1" x14ac:dyDescent="0.35">
      <c r="A71" s="520">
        <f>Roster!F3</f>
        <v>42207</v>
      </c>
      <c r="B71" s="521"/>
      <c r="C71" s="112"/>
      <c r="D71" s="119"/>
      <c r="E71" s="120"/>
      <c r="F71" s="121" t="str">
        <f>INDEX(Teamlists!A:D,MATCH($F$68,Teamlists!B:B,0)+3,4)</f>
        <v>Izzy Dunn</v>
      </c>
      <c r="G71" s="122"/>
      <c r="H71" s="123"/>
      <c r="I71" s="121"/>
      <c r="J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 xml:space="preserve">Jessica Cowen </v>
      </c>
      <c r="G72" s="122"/>
      <c r="H72" s="123"/>
      <c r="I72" s="121"/>
      <c r="J72" s="121"/>
    </row>
    <row r="73" spans="1:29" ht="12.75" customHeight="1" x14ac:dyDescent="0.25">
      <c r="A73" s="186" t="s">
        <v>154</v>
      </c>
      <c r="B73" s="188" t="str">
        <f>Roster!G5</f>
        <v>D Grade</v>
      </c>
      <c r="C73" s="112"/>
      <c r="D73" s="119"/>
      <c r="E73" s="120"/>
      <c r="F73" s="121" t="str">
        <f>INDEX(Teamlists!A:D,MATCH($F$68,Teamlists!B:B,0)+5,4)</f>
        <v>Ethan Bradford</v>
      </c>
      <c r="G73" s="122"/>
      <c r="H73" s="123"/>
      <c r="I73" s="121"/>
      <c r="J73" s="121"/>
    </row>
    <row r="74" spans="1:29" ht="12.75" customHeight="1" x14ac:dyDescent="0.25">
      <c r="A74" s="126" t="s">
        <v>155</v>
      </c>
      <c r="B74" s="127" t="str">
        <f>Roster!G4</f>
        <v>Court 2</v>
      </c>
      <c r="C74" s="112"/>
      <c r="D74" s="119"/>
      <c r="E74" s="120"/>
      <c r="F74" s="121" t="str">
        <f>INDEX(Teamlists!A:D,MATCH($F$68,Teamlists!B:B,0)+6,4)</f>
        <v>Samuel Bedloe</v>
      </c>
      <c r="G74" s="122"/>
      <c r="H74" s="123"/>
      <c r="I74" s="121"/>
      <c r="J74" s="121"/>
    </row>
    <row r="75" spans="1:29" ht="12.75" customHeight="1" x14ac:dyDescent="0.25">
      <c r="A75" s="126" t="s">
        <v>156</v>
      </c>
      <c r="B75" s="128" t="str">
        <f>Roster!B5</f>
        <v>7:15pm</v>
      </c>
      <c r="C75" s="112"/>
      <c r="D75" s="119"/>
      <c r="E75" s="120"/>
      <c r="F75" s="121" t="str">
        <f>INDEX(Teamlists!A:D,MATCH($F$68,Teamlists!B:B,0)+7,4)</f>
        <v xml:space="preserve">Rohan Ploughman </v>
      </c>
      <c r="G75" s="122"/>
      <c r="H75" s="123"/>
      <c r="I75" s="121"/>
      <c r="J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Sophie Williams</v>
      </c>
      <c r="G76" s="122"/>
      <c r="H76" s="123"/>
      <c r="I76" s="121"/>
      <c r="J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Harry  Winch</v>
      </c>
      <c r="G77" s="122"/>
      <c r="H77" s="123"/>
      <c r="I77" s="121"/>
      <c r="J77" s="121"/>
    </row>
    <row r="78" spans="1:29" ht="12.75" customHeight="1" x14ac:dyDescent="0.25">
      <c r="A78" s="129" t="s">
        <v>157</v>
      </c>
      <c r="B78" s="130" t="str">
        <f>Roster!G8</f>
        <v>UTAS Flounders</v>
      </c>
      <c r="C78" s="112"/>
      <c r="D78" s="119"/>
      <c r="E78" s="120"/>
      <c r="F78" s="121">
        <f>INDEX(Teamlists!A:D,MATCH($F$68,Teamlists!B:B,0)+10,4)</f>
        <v>0</v>
      </c>
      <c r="G78" s="122"/>
      <c r="H78" s="123"/>
      <c r="I78" s="121"/>
      <c r="J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>
        <f>INDEX(Teamlists!A:D,MATCH($F$68,Teamlists!B:B,0)+14,4)</f>
        <v>0</v>
      </c>
      <c r="G82" s="122"/>
      <c r="H82" s="123"/>
      <c r="I82" s="121"/>
      <c r="J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</row>
    <row r="84" spans="1:13" x14ac:dyDescent="0.25">
      <c r="A84" s="129"/>
      <c r="B84" s="131"/>
      <c r="C84" s="112"/>
    </row>
    <row r="85" spans="1:13" ht="27" thickBot="1" x14ac:dyDescent="0.3">
      <c r="A85" s="129"/>
      <c r="B85" s="127"/>
      <c r="C85" s="112"/>
      <c r="D85" s="113"/>
      <c r="E85" s="114" t="s">
        <v>163</v>
      </c>
      <c r="F85" s="115" t="str">
        <f>Roster!G7</f>
        <v xml:space="preserve">Vikings </v>
      </c>
      <c r="G85" s="116" t="s">
        <v>149</v>
      </c>
      <c r="H85" s="116" t="s">
        <v>150</v>
      </c>
      <c r="I85" s="116" t="s">
        <v>151</v>
      </c>
      <c r="J85" s="116" t="s">
        <v>152</v>
      </c>
    </row>
    <row r="86" spans="1:13" ht="12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Hunter Smalley ©</v>
      </c>
      <c r="G86" s="122"/>
      <c r="H86" s="123"/>
      <c r="I86" s="121"/>
      <c r="J86" s="121"/>
    </row>
    <row r="87" spans="1:13" ht="12" customHeight="1" x14ac:dyDescent="0.25">
      <c r="A87" s="129" t="s">
        <v>164</v>
      </c>
      <c r="B87" s="131">
        <f>Roster!G9</f>
        <v>0</v>
      </c>
      <c r="C87" s="112"/>
      <c r="D87" s="137"/>
      <c r="E87" s="139"/>
      <c r="F87" s="121" t="str">
        <f>INDEX(Teamlists!A:D,MATCH($F$85,Teamlists!B:B,0)+2,4)</f>
        <v>Holly Russell (vc)</v>
      </c>
      <c r="G87" s="122"/>
      <c r="H87" s="123"/>
      <c r="I87" s="121"/>
      <c r="J87" s="121"/>
    </row>
    <row r="88" spans="1:13" ht="12" customHeight="1" x14ac:dyDescent="0.25">
      <c r="A88" s="522">
        <f>Roster!G11</f>
        <v>0</v>
      </c>
      <c r="B88" s="523"/>
      <c r="C88" s="112"/>
      <c r="D88" s="137"/>
      <c r="E88" s="139"/>
      <c r="F88" s="121" t="str">
        <f>INDEX(Teamlists!A:D,MATCH($F$85,Teamlists!B:B,0)+3,4)</f>
        <v>Louis Crowe</v>
      </c>
      <c r="G88" s="122"/>
      <c r="H88" s="123"/>
      <c r="I88" s="121"/>
      <c r="J88" s="121"/>
    </row>
    <row r="89" spans="1:13" ht="12" customHeight="1" x14ac:dyDescent="0.25">
      <c r="A89" s="522">
        <f>Roster!G12</f>
        <v>0</v>
      </c>
      <c r="B89" s="523"/>
      <c r="C89" s="112"/>
      <c r="D89" s="137"/>
      <c r="E89" s="120"/>
      <c r="F89" s="121" t="str">
        <f>INDEX(Teamlists!A:D,MATCH($F$85,Teamlists!B:B,0)+4,4)</f>
        <v>Bronte Abell</v>
      </c>
      <c r="G89" s="122"/>
      <c r="H89" s="123"/>
      <c r="I89" s="121"/>
      <c r="J89" s="121"/>
      <c r="M89" s="140"/>
    </row>
    <row r="90" spans="1:13" ht="12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Jaidyn Estcourt</v>
      </c>
      <c r="G90" s="122"/>
      <c r="H90" s="123"/>
      <c r="I90" s="121"/>
      <c r="J90" s="121"/>
    </row>
    <row r="91" spans="1:13" ht="12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Emily Taylor</v>
      </c>
      <c r="G91" s="122"/>
      <c r="H91" s="123"/>
      <c r="I91" s="121"/>
      <c r="J91" s="121"/>
    </row>
    <row r="92" spans="1:13" ht="12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Jordan Struthers</v>
      </c>
      <c r="G92" s="122"/>
      <c r="H92" s="123"/>
      <c r="I92" s="121"/>
      <c r="J92" s="121"/>
    </row>
    <row r="93" spans="1:13" ht="12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Ellie Bowd</v>
      </c>
      <c r="G93" s="122"/>
      <c r="H93" s="123"/>
      <c r="I93" s="121"/>
      <c r="J93" s="121"/>
    </row>
    <row r="94" spans="1:13" ht="12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James Trotter</v>
      </c>
      <c r="G94" s="122"/>
      <c r="H94" s="123"/>
      <c r="I94" s="121"/>
      <c r="J94" s="121"/>
    </row>
    <row r="95" spans="1:13" ht="12" customHeight="1" x14ac:dyDescent="0.25">
      <c r="A95" s="129"/>
      <c r="B95" s="131"/>
      <c r="C95" s="112"/>
      <c r="D95" s="137"/>
      <c r="E95" s="120"/>
      <c r="F95" s="121" t="str">
        <f>INDEX(Teamlists!A:D,MATCH($F$85,Teamlists!B:B,0)+10,4)</f>
        <v>Joe Waddington</v>
      </c>
      <c r="G95" s="122"/>
      <c r="H95" s="123"/>
      <c r="I95" s="121"/>
      <c r="J95" s="121"/>
    </row>
    <row r="96" spans="1:13" ht="12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</row>
    <row r="97" spans="1:10" ht="12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</row>
    <row r="98" spans="1:10" ht="12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</row>
    <row r="99" spans="1:10" ht="12" customHeight="1" x14ac:dyDescent="0.25">
      <c r="A99" s="112"/>
      <c r="B99" s="133"/>
      <c r="C99" s="112"/>
      <c r="D99" s="137"/>
      <c r="E99" s="120"/>
      <c r="F99" s="121" t="str">
        <f>INDEX(Teamlists!A:D,MATCH($F$85,Teamlists!B:B,0)+14,4)</f>
        <v xml:space="preserve"> </v>
      </c>
      <c r="G99" s="122"/>
      <c r="H99" s="123"/>
      <c r="I99" s="121"/>
      <c r="J99" s="121"/>
    </row>
    <row r="100" spans="1:10" ht="12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0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0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0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0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0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0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0" s="151" customFormat="1" ht="12" x14ac:dyDescent="0.25">
      <c r="A107" s="152" t="s">
        <v>244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0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0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0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0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0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customHeight="1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6" customHeight="1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1.25" customHeight="1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57" customFormat="1" ht="15.75" customHeight="1" x14ac:dyDescent="0.3">
      <c r="A128" s="515" t="s">
        <v>245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57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57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55"/>
      <c r="C131" s="155"/>
      <c r="D131" s="155"/>
      <c r="E131" s="155"/>
      <c r="F131" s="155"/>
      <c r="G131" s="155"/>
      <c r="H131" s="155"/>
      <c r="I131" s="155"/>
      <c r="J131" s="155"/>
    </row>
    <row r="132" spans="1:29" s="157" customFormat="1" ht="15.75" customHeight="1" x14ac:dyDescent="0.3">
      <c r="A132" s="515" t="s">
        <v>246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57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57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Roster!H6</f>
        <v>Barbarians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M135" s="118"/>
    </row>
    <row r="136" spans="1:29" ht="12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Heather Fenderson ©</v>
      </c>
      <c r="G136" s="122"/>
      <c r="H136" s="123"/>
      <c r="I136" s="121"/>
      <c r="J136" s="121"/>
    </row>
    <row r="137" spans="1:29" ht="12" customHeight="1" x14ac:dyDescent="0.3">
      <c r="A137" s="518" t="str">
        <f>$A$3</f>
        <v>Pennant 2 2015 Week 2</v>
      </c>
      <c r="B137" s="519"/>
      <c r="C137" s="112"/>
      <c r="D137" s="119"/>
      <c r="E137" s="120"/>
      <c r="F137" s="121" t="str">
        <f>INDEX(Teamlists!A:D,MATCH($F$135,Teamlists!B:B,0)+2,4)</f>
        <v>Ben Linton (vc)</v>
      </c>
      <c r="G137" s="122"/>
      <c r="H137" s="123"/>
      <c r="I137" s="121"/>
      <c r="J137" s="121"/>
    </row>
    <row r="138" spans="1:29" ht="12" customHeight="1" thickBot="1" x14ac:dyDescent="0.35">
      <c r="A138" s="520">
        <f>Roster!F3</f>
        <v>42207</v>
      </c>
      <c r="B138" s="521"/>
      <c r="C138" s="112"/>
      <c r="D138" s="119"/>
      <c r="E138" s="120"/>
      <c r="F138" s="121" t="str">
        <f>INDEX(Teamlists!A:D,MATCH($F$135,Teamlists!B:B,0)+3,4)</f>
        <v>Harry  Owens</v>
      </c>
      <c r="G138" s="122"/>
      <c r="H138" s="123"/>
      <c r="I138" s="121"/>
      <c r="J138" s="121"/>
    </row>
    <row r="139" spans="1:29" ht="12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Mahala Fannon</v>
      </c>
      <c r="G139" s="122"/>
      <c r="H139" s="123"/>
      <c r="I139" s="121"/>
      <c r="J139" s="121"/>
    </row>
    <row r="140" spans="1:29" ht="12" customHeight="1" x14ac:dyDescent="0.25">
      <c r="A140" s="186" t="s">
        <v>154</v>
      </c>
      <c r="B140" s="187" t="str">
        <f>Roster!H5</f>
        <v>D Grade</v>
      </c>
      <c r="C140" s="112"/>
      <c r="D140" s="119"/>
      <c r="E140" s="120"/>
      <c r="F140" s="121" t="str">
        <f>INDEX(Teamlists!A:D,MATCH($F$135,Teamlists!B:B,0)+5,4)</f>
        <v>Erik Roberts</v>
      </c>
      <c r="G140" s="122"/>
      <c r="H140" s="123"/>
      <c r="I140" s="121"/>
      <c r="J140" s="121"/>
    </row>
    <row r="141" spans="1:29" ht="12" customHeight="1" x14ac:dyDescent="0.25">
      <c r="A141" s="126" t="s">
        <v>155</v>
      </c>
      <c r="B141" s="127" t="str">
        <f>Roster!H4</f>
        <v>Court 3</v>
      </c>
      <c r="C141" s="112"/>
      <c r="D141" s="119"/>
      <c r="E141" s="120"/>
      <c r="F141" s="121" t="str">
        <f>INDEX(Teamlists!A:D,MATCH($F$135,Teamlists!B:B,0)+6,4)</f>
        <v>Maia Medhurst</v>
      </c>
      <c r="G141" s="122"/>
      <c r="H141" s="123"/>
      <c r="I141" s="121"/>
      <c r="J141" s="121"/>
    </row>
    <row r="142" spans="1:29" ht="12" customHeight="1" x14ac:dyDescent="0.25">
      <c r="A142" s="126" t="s">
        <v>156</v>
      </c>
      <c r="B142" s="128" t="str">
        <f>Roster!B5</f>
        <v>7:15pm</v>
      </c>
      <c r="C142" s="112"/>
      <c r="D142" s="119"/>
      <c r="E142" s="120"/>
      <c r="F142" s="121" t="str">
        <f>INDEX(Teamlists!A:D,MATCH($F$135,Teamlists!B:B,0)+7,4)</f>
        <v>Tasman Inglis</v>
      </c>
      <c r="G142" s="122"/>
      <c r="H142" s="123"/>
      <c r="I142" s="121"/>
      <c r="J142" s="121"/>
    </row>
    <row r="143" spans="1:29" ht="12" customHeight="1" x14ac:dyDescent="0.25">
      <c r="A143" s="126"/>
      <c r="B143" s="128"/>
      <c r="C143" s="112"/>
      <c r="D143" s="119"/>
      <c r="E143" s="120"/>
      <c r="F143" s="121" t="str">
        <f>INDEX(Teamlists!A:D,MATCH($F$18,Teamlists!B:B,0)+8,4)</f>
        <v>Ray Brereton</v>
      </c>
      <c r="G143" s="122"/>
      <c r="H143" s="123"/>
      <c r="I143" s="121"/>
      <c r="J143" s="121"/>
    </row>
    <row r="144" spans="1:29" ht="12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Brumby Smalley</v>
      </c>
      <c r="G144" s="122"/>
      <c r="H144" s="123"/>
      <c r="I144" s="121"/>
      <c r="J144" s="121"/>
    </row>
    <row r="145" spans="1:13" ht="12" customHeight="1" x14ac:dyDescent="0.25">
      <c r="A145" s="129" t="s">
        <v>157</v>
      </c>
      <c r="B145" s="130" t="str">
        <f>Roster!H8</f>
        <v>Crabs</v>
      </c>
      <c r="C145" s="112"/>
      <c r="D145" s="119"/>
      <c r="E145" s="120"/>
      <c r="F145" s="121">
        <f>INDEX(Teamlists!A:D,MATCH($F$135,Teamlists!B:B,0)+10,4)</f>
        <v>0</v>
      </c>
      <c r="G145" s="122"/>
      <c r="H145" s="123"/>
      <c r="I145" s="121"/>
      <c r="J145" s="121"/>
    </row>
    <row r="146" spans="1:13" ht="12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</row>
    <row r="147" spans="1:13" ht="12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</row>
    <row r="148" spans="1:13" ht="12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</row>
    <row r="149" spans="1:13" ht="12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</row>
    <row r="150" spans="1:13" ht="12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</row>
    <row r="151" spans="1:13" ht="11.25" customHeight="1" x14ac:dyDescent="0.25">
      <c r="A151" s="129"/>
      <c r="B151" s="131"/>
      <c r="C151" s="112"/>
    </row>
    <row r="152" spans="1:13" ht="27" thickBot="1" x14ac:dyDescent="0.3">
      <c r="A152" s="129"/>
      <c r="B152" s="127"/>
      <c r="C152" s="112"/>
      <c r="D152" s="113"/>
      <c r="E152" s="114" t="s">
        <v>163</v>
      </c>
      <c r="F152" s="115" t="str">
        <f>Roster!H7</f>
        <v>Gladiators</v>
      </c>
      <c r="G152" s="116" t="s">
        <v>149</v>
      </c>
      <c r="H152" s="116" t="s">
        <v>150</v>
      </c>
      <c r="I152" s="116" t="s">
        <v>151</v>
      </c>
      <c r="J152" s="116" t="s">
        <v>152</v>
      </c>
    </row>
    <row r="153" spans="1:13" ht="12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Maisey  Fraser-Easton ©</v>
      </c>
      <c r="G153" s="122"/>
      <c r="H153" s="123"/>
      <c r="I153" s="121"/>
      <c r="J153" s="121"/>
    </row>
    <row r="154" spans="1:13" ht="12" customHeight="1" x14ac:dyDescent="0.25">
      <c r="A154" s="129" t="s">
        <v>164</v>
      </c>
      <c r="B154" s="131">
        <f>Roster!H9</f>
        <v>0</v>
      </c>
      <c r="C154" s="112"/>
      <c r="D154" s="137"/>
      <c r="E154" s="139"/>
      <c r="F154" s="121" t="str">
        <f>INDEX(Teamlists!A:D,MATCH($F$152,Teamlists!B:B,0)+2,4)</f>
        <v>Alex  Davies (vc)</v>
      </c>
      <c r="G154" s="122"/>
      <c r="H154" s="123"/>
      <c r="I154" s="121"/>
      <c r="J154" s="121"/>
    </row>
    <row r="155" spans="1:13" ht="12" customHeight="1" x14ac:dyDescent="0.25">
      <c r="A155" s="522">
        <f>Roster!H11</f>
        <v>0</v>
      </c>
      <c r="B155" s="523"/>
      <c r="C155" s="112"/>
      <c r="D155" s="137"/>
      <c r="E155" s="139"/>
      <c r="F155" s="121" t="str">
        <f>INDEX(Teamlists!A:D,MATCH($F$152,Teamlists!B:B,0)+3,4)</f>
        <v>Simon Watt</v>
      </c>
      <c r="G155" s="122"/>
      <c r="H155" s="123"/>
      <c r="I155" s="121"/>
      <c r="J155" s="121"/>
    </row>
    <row r="156" spans="1:13" ht="12" customHeight="1" x14ac:dyDescent="0.25">
      <c r="A156" s="522">
        <f>Roster!H12</f>
        <v>0</v>
      </c>
      <c r="B156" s="523"/>
      <c r="C156" s="112"/>
      <c r="D156" s="137"/>
      <c r="E156" s="120"/>
      <c r="F156" s="121" t="str">
        <f>INDEX(Teamlists!A:D,MATCH($F$152,Teamlists!B:B,0)+4,4)</f>
        <v>Elise Cleary</v>
      </c>
      <c r="G156" s="122"/>
      <c r="H156" s="123"/>
      <c r="I156" s="121"/>
      <c r="J156" s="121"/>
      <c r="M156" s="140"/>
    </row>
    <row r="157" spans="1:13" ht="12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Matthew French</v>
      </c>
      <c r="G157" s="122"/>
      <c r="H157" s="123"/>
      <c r="I157" s="121"/>
      <c r="J157" s="121"/>
    </row>
    <row r="158" spans="1:13" ht="12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Maddie Lohrey</v>
      </c>
      <c r="G158" s="122"/>
      <c r="H158" s="123"/>
      <c r="I158" s="121"/>
      <c r="J158" s="121"/>
    </row>
    <row r="159" spans="1:13" ht="12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>Max Chung</v>
      </c>
      <c r="G159" s="122"/>
      <c r="H159" s="123"/>
      <c r="I159" s="121"/>
      <c r="J159" s="121"/>
    </row>
    <row r="160" spans="1:13" ht="12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Katie Hamilton</v>
      </c>
      <c r="G160" s="122"/>
      <c r="H160" s="123"/>
      <c r="I160" s="121"/>
      <c r="J160" s="121"/>
    </row>
    <row r="161" spans="1:10" ht="12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Jerry Eaton</v>
      </c>
      <c r="G161" s="122"/>
      <c r="H161" s="123"/>
      <c r="I161" s="121"/>
      <c r="J161" s="121"/>
    </row>
    <row r="162" spans="1:10" ht="12" customHeight="1" x14ac:dyDescent="0.25">
      <c r="A162" s="129"/>
      <c r="B162" s="131"/>
      <c r="C162" s="112"/>
      <c r="D162" s="137"/>
      <c r="E162" s="120"/>
      <c r="F162" s="121" t="str">
        <f>INDEX(Teamlists!A:D,MATCH($F$152,Teamlists!B:B,0)+10,4)</f>
        <v>Oliver Wareing</v>
      </c>
      <c r="G162" s="122"/>
      <c r="H162" s="123"/>
      <c r="I162" s="121"/>
      <c r="J162" s="121"/>
    </row>
    <row r="163" spans="1:10" ht="12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</row>
    <row r="164" spans="1:10" ht="12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</row>
    <row r="165" spans="1:10" ht="12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</row>
    <row r="166" spans="1:10" ht="12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</row>
    <row r="167" spans="1:10" ht="12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0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0" s="151" customFormat="1" ht="12.75" customHeight="1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0" s="151" customFormat="1" ht="6" customHeight="1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0" s="151" customFormat="1" ht="13.5" customHeight="1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0" s="151" customFormat="1" ht="12.75" customHeight="1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0" s="151" customFormat="1" ht="12.75" customHeight="1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0" s="151" customFormat="1" ht="12.75" customHeight="1" x14ac:dyDescent="0.25">
      <c r="A174" s="152" t="s">
        <v>244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0" s="151" customFormat="1" ht="12.75" customHeight="1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0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.75" customHeight="1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.75" customHeight="1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.75" customHeight="1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6.75" customHeight="1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.75" customHeight="1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.75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.75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12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2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.75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12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.75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5.25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5.2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57" customFormat="1" ht="16.5" customHeight="1" x14ac:dyDescent="0.3">
      <c r="A195" s="515" t="s">
        <v>245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57" customFormat="1" ht="16.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57" customFormat="1" ht="16.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55"/>
      <c r="C198" s="155"/>
      <c r="D198" s="155"/>
      <c r="E198" s="155"/>
      <c r="F198" s="155"/>
      <c r="G198" s="155"/>
      <c r="H198" s="155"/>
      <c r="I198" s="155"/>
      <c r="J198" s="155"/>
    </row>
    <row r="199" spans="1:29" s="157" customFormat="1" ht="16.5" customHeight="1" x14ac:dyDescent="0.3">
      <c r="A199" s="515" t="s">
        <v>246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57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57" customFormat="1" ht="16.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Roster!F14</f>
        <v>Depth Charges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M202" s="118"/>
    </row>
    <row r="203" spans="1:29" ht="12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Harry Van Der Woude ©</v>
      </c>
      <c r="G203" s="122"/>
      <c r="H203" s="123"/>
      <c r="I203" s="121"/>
      <c r="J203" s="121"/>
    </row>
    <row r="204" spans="1:29" ht="12" customHeight="1" x14ac:dyDescent="0.3">
      <c r="A204" s="518" t="str">
        <f>$A$3</f>
        <v>Pennant 2 2015 Week 2</v>
      </c>
      <c r="B204" s="519"/>
      <c r="C204" s="112"/>
      <c r="D204" s="119"/>
      <c r="E204" s="120"/>
      <c r="F204" s="121" t="str">
        <f>INDEX(Teamlists!A:D,MATCH($F$202,Teamlists!B:B,0)+2,4)</f>
        <v>Craig Granquist</v>
      </c>
      <c r="G204" s="122"/>
      <c r="H204" s="123"/>
      <c r="I204" s="121"/>
      <c r="J204" s="121"/>
    </row>
    <row r="205" spans="1:29" ht="12" customHeight="1" thickBot="1" x14ac:dyDescent="0.35">
      <c r="A205" s="520">
        <f>Roster!F3</f>
        <v>42207</v>
      </c>
      <c r="B205" s="521"/>
      <c r="C205" s="112"/>
      <c r="D205" s="119"/>
      <c r="E205" s="120"/>
      <c r="F205" s="121" t="str">
        <f>INDEX(Teamlists!A:D,MATCH($F$202,Teamlists!B:B,0)+3,4)</f>
        <v>Glenn Wickham</v>
      </c>
      <c r="G205" s="122"/>
      <c r="H205" s="123"/>
      <c r="I205" s="121"/>
      <c r="J205" s="121"/>
    </row>
    <row r="206" spans="1:29" ht="12" customHeight="1" thickBot="1" x14ac:dyDescent="0.3">
      <c r="A206" s="189"/>
      <c r="B206" s="190"/>
      <c r="C206" s="112"/>
      <c r="D206" s="119"/>
      <c r="E206" s="120"/>
      <c r="F206" s="121" t="str">
        <f>INDEX(Teamlists!A:D,MATCH($F$202,Teamlists!B:B,0)+4,4)</f>
        <v>Colin Hepher</v>
      </c>
      <c r="G206" s="122"/>
      <c r="H206" s="123"/>
      <c r="I206" s="121"/>
      <c r="J206" s="121"/>
    </row>
    <row r="207" spans="1:29" ht="12" customHeight="1" x14ac:dyDescent="0.25">
      <c r="A207" s="186" t="s">
        <v>154</v>
      </c>
      <c r="B207" s="187" t="str">
        <f>Roster!F13</f>
        <v>A Grade</v>
      </c>
      <c r="C207" s="112"/>
      <c r="D207" s="119"/>
      <c r="E207" s="120"/>
      <c r="F207" s="121" t="str">
        <f>INDEX(Teamlists!A:D,MATCH($F$202,Teamlists!B:B,0)+5,4)</f>
        <v>Ian Shanahan</v>
      </c>
      <c r="G207" s="122"/>
      <c r="H207" s="123"/>
      <c r="I207" s="121"/>
      <c r="J207" s="121"/>
    </row>
    <row r="208" spans="1:29" ht="12" customHeight="1" x14ac:dyDescent="0.25">
      <c r="A208" s="126" t="s">
        <v>155</v>
      </c>
      <c r="B208" s="127" t="str">
        <f>Roster!F4</f>
        <v>Court 1</v>
      </c>
      <c r="C208" s="112"/>
      <c r="D208" s="119"/>
      <c r="E208" s="120"/>
      <c r="F208" s="121" t="str">
        <f>INDEX(Teamlists!A:D,MATCH($F$202,Teamlists!B:B,0)+6,4)</f>
        <v>Matt McCartney</v>
      </c>
      <c r="G208" s="122"/>
      <c r="H208" s="123"/>
      <c r="I208" s="121"/>
      <c r="J208" s="121"/>
    </row>
    <row r="209" spans="1:13" ht="12" customHeight="1" x14ac:dyDescent="0.25">
      <c r="A209" s="126" t="s">
        <v>156</v>
      </c>
      <c r="B209" s="128" t="str">
        <f>Roster!B13</f>
        <v>7:53pm</v>
      </c>
      <c r="C209" s="112"/>
      <c r="D209" s="119"/>
      <c r="E209" s="120"/>
      <c r="F209" s="121" t="str">
        <f>INDEX(Teamlists!A:D,MATCH($F$202,Teamlists!B:B,0)+7,4)</f>
        <v>Simon Talbot</v>
      </c>
      <c r="G209" s="122"/>
      <c r="H209" s="123"/>
      <c r="I209" s="121"/>
      <c r="J209" s="121"/>
    </row>
    <row r="210" spans="1:13" ht="12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Tori Wickham</v>
      </c>
      <c r="G210" s="122"/>
      <c r="H210" s="123"/>
      <c r="I210" s="121"/>
      <c r="J210" s="121"/>
    </row>
    <row r="211" spans="1:13" ht="12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Fiona Walsh</v>
      </c>
      <c r="G211" s="122"/>
      <c r="H211" s="123"/>
      <c r="I211" s="121"/>
      <c r="J211" s="121"/>
    </row>
    <row r="212" spans="1:13" ht="12" customHeight="1" x14ac:dyDescent="0.25">
      <c r="A212" s="129" t="s">
        <v>157</v>
      </c>
      <c r="B212" s="130" t="str">
        <f>Roster!F16</f>
        <v>Aquaholics</v>
      </c>
      <c r="C212" s="112"/>
      <c r="D212" s="119"/>
      <c r="E212" s="120"/>
      <c r="F212" s="121" t="str">
        <f>INDEX(Teamlists!A:D,MATCH($F$202,Teamlists!B:B,0)+10,4)</f>
        <v>James Milner</v>
      </c>
      <c r="G212" s="122"/>
      <c r="H212" s="123"/>
      <c r="I212" s="121"/>
      <c r="J212" s="121"/>
    </row>
    <row r="213" spans="1:13" ht="12" customHeight="1" x14ac:dyDescent="0.25">
      <c r="A213" s="129" t="s">
        <v>158</v>
      </c>
      <c r="B213" s="131"/>
      <c r="C213" s="112"/>
      <c r="D213" s="119"/>
      <c r="E213" s="120"/>
      <c r="F213" s="121" t="str">
        <f>INDEX(Teamlists!A:D,MATCH($F$202,Teamlists!B:B,0)+11,4)</f>
        <v xml:space="preserve"> </v>
      </c>
      <c r="G213" s="122"/>
      <c r="H213" s="123"/>
      <c r="I213" s="121"/>
      <c r="J213" s="121"/>
    </row>
    <row r="214" spans="1:13" ht="12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</row>
    <row r="215" spans="1:13" ht="12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</row>
    <row r="216" spans="1:13" ht="12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</row>
    <row r="217" spans="1:13" ht="12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</row>
    <row r="218" spans="1:13" ht="6" customHeight="1" x14ac:dyDescent="0.25">
      <c r="A218" s="129"/>
      <c r="B218" s="131"/>
      <c r="C218" s="112"/>
    </row>
    <row r="219" spans="1:13" ht="27" thickBot="1" x14ac:dyDescent="0.3">
      <c r="A219" s="129"/>
      <c r="B219" s="127"/>
      <c r="C219" s="112"/>
      <c r="D219" s="113"/>
      <c r="E219" s="114" t="s">
        <v>163</v>
      </c>
      <c r="F219" s="115" t="str">
        <f>Roster!F15</f>
        <v>Turbo Taddies</v>
      </c>
      <c r="G219" s="116" t="s">
        <v>149</v>
      </c>
      <c r="H219" s="116" t="s">
        <v>150</v>
      </c>
      <c r="I219" s="116" t="s">
        <v>151</v>
      </c>
      <c r="J219" s="116" t="s">
        <v>152</v>
      </c>
    </row>
    <row r="220" spans="1:13" ht="12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Nick Yong ©</v>
      </c>
      <c r="G220" s="122"/>
      <c r="H220" s="123"/>
      <c r="I220" s="121"/>
      <c r="J220" s="121"/>
    </row>
    <row r="221" spans="1:13" ht="12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Aidan Young</v>
      </c>
      <c r="G221" s="122"/>
      <c r="H221" s="123"/>
      <c r="I221" s="121"/>
      <c r="J221" s="121"/>
    </row>
    <row r="222" spans="1:13" ht="12" customHeight="1" x14ac:dyDescent="0.25">
      <c r="A222" s="522">
        <f>Roster!F19</f>
        <v>0</v>
      </c>
      <c r="B222" s="523"/>
      <c r="C222" s="112"/>
      <c r="D222" s="137"/>
      <c r="E222" s="139"/>
      <c r="F222" s="121" t="str">
        <f>INDEX(Teamlists!A:D,MATCH($F$219,Teamlists!B:B,0)+3,4)</f>
        <v>Cameron Lewis</v>
      </c>
      <c r="G222" s="122"/>
      <c r="H222" s="123"/>
      <c r="I222" s="121"/>
      <c r="J222" s="121"/>
    </row>
    <row r="223" spans="1:13" ht="12" customHeight="1" x14ac:dyDescent="0.25">
      <c r="A223" s="522" t="str">
        <f>Roster!F20</f>
        <v>RobbieK</v>
      </c>
      <c r="B223" s="523"/>
      <c r="C223" s="112"/>
      <c r="D223" s="137"/>
      <c r="E223" s="120"/>
      <c r="F223" s="121" t="str">
        <f>INDEX(Teamlists!A:D,MATCH($F$219,Teamlists!B:B,0)+4,4)</f>
        <v>Olivia Johnson</v>
      </c>
      <c r="G223" s="122"/>
      <c r="H223" s="123"/>
      <c r="I223" s="121"/>
      <c r="J223" s="121"/>
      <c r="M223" s="140"/>
    </row>
    <row r="224" spans="1:13" ht="12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Jason Whelan</v>
      </c>
      <c r="G224" s="122"/>
      <c r="H224" s="123"/>
      <c r="I224" s="121"/>
      <c r="J224" s="121"/>
    </row>
    <row r="225" spans="1:10" ht="12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Job Carr-Turbitt</v>
      </c>
      <c r="G225" s="122"/>
      <c r="H225" s="123"/>
      <c r="I225" s="121"/>
      <c r="J225" s="121"/>
    </row>
    <row r="226" spans="1:10" ht="12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Ben Coombe</v>
      </c>
      <c r="G226" s="122"/>
      <c r="H226" s="123"/>
      <c r="I226" s="121"/>
      <c r="J226" s="121"/>
    </row>
    <row r="227" spans="1:10" ht="12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Nathan Whelan</v>
      </c>
      <c r="G227" s="122"/>
      <c r="H227" s="123"/>
      <c r="I227" s="121"/>
      <c r="J227" s="121"/>
    </row>
    <row r="228" spans="1:10" ht="12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Matt Iiles ®</v>
      </c>
      <c r="G228" s="122"/>
      <c r="H228" s="123"/>
      <c r="I228" s="121"/>
      <c r="J228" s="121"/>
    </row>
    <row r="229" spans="1:10" ht="12" customHeight="1" x14ac:dyDescent="0.25">
      <c r="A229" s="129"/>
      <c r="B229" s="131"/>
      <c r="C229" s="112"/>
      <c r="D229" s="137"/>
      <c r="E229" s="120"/>
      <c r="F229" s="121">
        <f>INDEX(Teamlists!A:D,MATCH($F$219,Teamlists!B:B,0)+10,4)</f>
        <v>0</v>
      </c>
      <c r="G229" s="122"/>
      <c r="H229" s="123"/>
      <c r="I229" s="121"/>
      <c r="J229" s="121"/>
    </row>
    <row r="230" spans="1:10" ht="12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</row>
    <row r="231" spans="1:10" ht="12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</row>
    <row r="232" spans="1:10" ht="12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</row>
    <row r="233" spans="1:10" ht="12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</row>
    <row r="234" spans="1:10" ht="12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0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0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0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0" s="151" customFormat="1" ht="12.75" customHeight="1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0" s="151" customFormat="1" ht="12.75" customHeight="1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0" s="151" customFormat="1" ht="12.75" customHeight="1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.75" customHeight="1" x14ac:dyDescent="0.25">
      <c r="A241" s="152" t="s">
        <v>244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.75" customHeight="1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.75" customHeight="1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.75" customHeight="1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6" customHeight="1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.75" customHeight="1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6" customHeight="1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.75" customHeight="1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.75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.75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.75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.75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5.25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2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.75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.75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57" customFormat="1" ht="16.5" customHeight="1" x14ac:dyDescent="0.3">
      <c r="A262" s="515" t="s">
        <v>245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57" customFormat="1" ht="16.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57" customFormat="1" ht="16.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8.25" customHeight="1" x14ac:dyDescent="0.25">
      <c r="A265" s="152"/>
      <c r="B265" s="155"/>
      <c r="C265" s="155"/>
      <c r="D265" s="155"/>
      <c r="E265" s="155"/>
      <c r="F265" s="155"/>
      <c r="G265" s="155"/>
      <c r="H265" s="155"/>
      <c r="I265" s="155"/>
      <c r="J265" s="155"/>
    </row>
    <row r="266" spans="1:29" s="157" customFormat="1" ht="16.5" customHeight="1" x14ac:dyDescent="0.3">
      <c r="A266" s="515" t="s">
        <v>246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57" customFormat="1" ht="16.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57" customFormat="1" ht="16.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.7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Roster!G14</f>
        <v>UTAS Flounders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M269" s="118"/>
    </row>
    <row r="270" spans="1:29" ht="12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Eddy Rand</v>
      </c>
      <c r="G270" s="122"/>
      <c r="H270" s="123"/>
      <c r="I270" s="121"/>
      <c r="J270" s="121"/>
    </row>
    <row r="271" spans="1:29" ht="12" customHeight="1" x14ac:dyDescent="0.3">
      <c r="A271" s="518" t="str">
        <f>$A$3</f>
        <v>Pennant 2 2015 Week 2</v>
      </c>
      <c r="B271" s="519"/>
      <c r="C271" s="112"/>
      <c r="D271" s="119"/>
      <c r="E271" s="120"/>
      <c r="F271" s="121" t="str">
        <f>INDEX(Teamlists!A:D,MATCH($F$269,Teamlists!B:B,0)+2,4)</f>
        <v>Ben Linton</v>
      </c>
      <c r="G271" s="122"/>
      <c r="H271" s="123"/>
      <c r="I271" s="121"/>
      <c r="J271" s="121"/>
    </row>
    <row r="272" spans="1:29" ht="12" customHeight="1" thickBot="1" x14ac:dyDescent="0.35">
      <c r="A272" s="520">
        <f>Roster!F3</f>
        <v>42207</v>
      </c>
      <c r="B272" s="521"/>
      <c r="C272" s="112"/>
      <c r="D272" s="119"/>
      <c r="E272" s="120"/>
      <c r="F272" s="121" t="str">
        <f>INDEX(Teamlists!A:D,MATCH($F$269,Teamlists!B:B,0)+3,4)</f>
        <v>Nate Brennan</v>
      </c>
      <c r="G272" s="122"/>
      <c r="H272" s="123"/>
      <c r="I272" s="121"/>
      <c r="J272" s="121"/>
    </row>
    <row r="273" spans="1:10" ht="13.8" thickBot="1" x14ac:dyDescent="0.3">
      <c r="A273" s="189"/>
      <c r="B273" s="190"/>
      <c r="C273" s="112"/>
      <c r="D273" s="119"/>
      <c r="E273" s="120"/>
      <c r="F273" s="121">
        <f>INDEX(Teamlists!A:D,MATCH($F$269,Teamlists!B:B,0)+4,4)</f>
        <v>0</v>
      </c>
      <c r="G273" s="122"/>
      <c r="H273" s="123"/>
      <c r="I273" s="121"/>
      <c r="J273" s="121"/>
    </row>
    <row r="274" spans="1:10" x14ac:dyDescent="0.25">
      <c r="A274" s="186" t="s">
        <v>154</v>
      </c>
      <c r="B274" s="187" t="str">
        <f>Roster!G13</f>
        <v>C Grade</v>
      </c>
      <c r="C274" s="112"/>
      <c r="D274" s="119"/>
      <c r="E274" s="120"/>
      <c r="F274" s="121">
        <f>INDEX(Teamlists!A:D,MATCH($F$269,Teamlists!B:B,0)+5,4)</f>
        <v>0</v>
      </c>
      <c r="G274" s="122"/>
      <c r="H274" s="123"/>
      <c r="I274" s="121"/>
      <c r="J274" s="121"/>
    </row>
    <row r="275" spans="1:10" x14ac:dyDescent="0.25">
      <c r="A275" s="126" t="s">
        <v>155</v>
      </c>
      <c r="B275" s="127" t="str">
        <f>Roster!G4</f>
        <v>Court 2</v>
      </c>
      <c r="C275" s="112"/>
      <c r="D275" s="119"/>
      <c r="E275" s="120"/>
      <c r="F275" s="121">
        <f>INDEX(Teamlists!A:D,MATCH($F$269,Teamlists!B:B,0)+6,4)</f>
        <v>0</v>
      </c>
      <c r="G275" s="122"/>
      <c r="H275" s="123"/>
      <c r="I275" s="121"/>
      <c r="J275" s="121"/>
    </row>
    <row r="276" spans="1:10" x14ac:dyDescent="0.25">
      <c r="A276" s="126" t="s">
        <v>156</v>
      </c>
      <c r="B276" s="128" t="str">
        <f>Roster!B13</f>
        <v>7:53pm</v>
      </c>
      <c r="C276" s="112"/>
      <c r="D276" s="119"/>
      <c r="E276" s="120"/>
      <c r="F276" s="121">
        <f>INDEX(Teamlists!A:D,MATCH($F$269,Teamlists!B:B,0)+7,4)</f>
        <v>0</v>
      </c>
      <c r="G276" s="122"/>
      <c r="H276" s="123"/>
      <c r="I276" s="121"/>
      <c r="J276" s="121"/>
    </row>
    <row r="277" spans="1:10" x14ac:dyDescent="0.25">
      <c r="A277" s="126"/>
      <c r="B277" s="128"/>
      <c r="C277" s="112"/>
      <c r="D277" s="119"/>
      <c r="E277" s="120"/>
      <c r="F277" s="121">
        <f>INDEX(Teamlists!A:D,MATCH($F$269,Teamlists!B:B,0)+8,4)</f>
        <v>0</v>
      </c>
      <c r="G277" s="122"/>
      <c r="H277" s="123"/>
      <c r="I277" s="121"/>
      <c r="J277" s="121"/>
    </row>
    <row r="278" spans="1:10" x14ac:dyDescent="0.25">
      <c r="A278" s="126"/>
      <c r="B278" s="128"/>
      <c r="C278" s="112"/>
      <c r="D278" s="119"/>
      <c r="E278" s="120"/>
      <c r="F278" s="121">
        <f>INDEX(Teamlists!A:D,MATCH($F$269,Teamlists!B:B,0)+9,4)</f>
        <v>0</v>
      </c>
      <c r="G278" s="122"/>
      <c r="H278" s="123"/>
      <c r="I278" s="121"/>
      <c r="J278" s="121"/>
    </row>
    <row r="279" spans="1:10" x14ac:dyDescent="0.25">
      <c r="A279" s="129" t="s">
        <v>157</v>
      </c>
      <c r="B279" s="130" t="str">
        <f>Roster!G16</f>
        <v>Plying Pucksters</v>
      </c>
      <c r="C279" s="112"/>
      <c r="D279" s="119"/>
      <c r="E279" s="120"/>
      <c r="F279" s="121">
        <f>INDEX(Teamlists!A:D,MATCH($F$269,Teamlists!B:B,0)+10,4)</f>
        <v>0</v>
      </c>
      <c r="G279" s="122"/>
      <c r="H279" s="123"/>
      <c r="I279" s="121"/>
      <c r="J279" s="121"/>
    </row>
    <row r="280" spans="1:10" x14ac:dyDescent="0.25">
      <c r="A280" s="129" t="s">
        <v>158</v>
      </c>
      <c r="B280" s="131"/>
      <c r="C280" s="112"/>
      <c r="D280" s="119"/>
      <c r="E280" s="120"/>
      <c r="F280" s="121">
        <f>INDEX(Teamlists!A:D,MATCH($F$269,Teamlists!B:B,0)+11,4)</f>
        <v>0</v>
      </c>
      <c r="G280" s="122"/>
      <c r="H280" s="123"/>
      <c r="I280" s="121"/>
      <c r="J280" s="121"/>
    </row>
    <row r="281" spans="1:10" x14ac:dyDescent="0.25">
      <c r="A281" s="129"/>
      <c r="B281" s="131"/>
      <c r="C281" s="112"/>
      <c r="D281" s="119"/>
      <c r="E281" s="120"/>
      <c r="F281" s="121">
        <f>INDEX(Teamlists!A:D,MATCH($F$269,Teamlists!B:B,0)+12,4)</f>
        <v>0</v>
      </c>
      <c r="G281" s="122"/>
      <c r="H281" s="123"/>
      <c r="I281" s="121"/>
      <c r="J281" s="121"/>
    </row>
    <row r="282" spans="1:10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</row>
    <row r="283" spans="1:10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</row>
    <row r="284" spans="1:10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</row>
    <row r="285" spans="1:10" x14ac:dyDescent="0.25">
      <c r="A285" s="129"/>
      <c r="B285" s="131"/>
      <c r="C285" s="112"/>
    </row>
    <row r="286" spans="1:10" ht="27" thickBot="1" x14ac:dyDescent="0.3">
      <c r="A286" s="129"/>
      <c r="B286" s="127"/>
      <c r="C286" s="112"/>
      <c r="D286" s="113"/>
      <c r="E286" s="114" t="s">
        <v>163</v>
      </c>
      <c r="F286" s="115" t="str">
        <f>Roster!G15</f>
        <v>What the Puck?</v>
      </c>
      <c r="G286" s="116" t="s">
        <v>149</v>
      </c>
      <c r="H286" s="116" t="s">
        <v>150</v>
      </c>
      <c r="I286" s="116" t="s">
        <v>151</v>
      </c>
      <c r="J286" s="116" t="s">
        <v>152</v>
      </c>
    </row>
    <row r="287" spans="1:10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 xml:space="preserve">Izzy Dunn © </v>
      </c>
      <c r="G287" s="122"/>
      <c r="H287" s="123"/>
      <c r="I287" s="121"/>
      <c r="J287" s="121"/>
    </row>
    <row r="288" spans="1:10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Louis Roberts</v>
      </c>
      <c r="G288" s="122"/>
      <c r="H288" s="123"/>
      <c r="I288" s="121"/>
      <c r="J288" s="121"/>
    </row>
    <row r="289" spans="1:13" ht="14.4" x14ac:dyDescent="0.25">
      <c r="A289" s="522">
        <f>Roster!G19</f>
        <v>0</v>
      </c>
      <c r="B289" s="523"/>
      <c r="C289" s="112"/>
      <c r="D289" s="137"/>
      <c r="E289" s="139"/>
      <c r="F289" s="121" t="str">
        <f>INDEX(Teamlists!A:D,MATCH($F$286,Teamlists!B:B,0)+3,4)</f>
        <v>Lauren Davidson</v>
      </c>
      <c r="G289" s="122"/>
      <c r="H289" s="123"/>
      <c r="I289" s="121"/>
      <c r="J289" s="121"/>
    </row>
    <row r="290" spans="1:13" ht="14.4" x14ac:dyDescent="0.25">
      <c r="A290" s="522" t="str">
        <f>Roster!G20</f>
        <v>GaryD</v>
      </c>
      <c r="B290" s="523"/>
      <c r="C290" s="112"/>
      <c r="D290" s="137"/>
      <c r="E290" s="120"/>
      <c r="F290" s="121" t="str">
        <f>INDEX(Teamlists!A:D,MATCH($F$286,Teamlists!B:B,0)+4,4)</f>
        <v>Emma Condie</v>
      </c>
      <c r="G290" s="122"/>
      <c r="H290" s="123"/>
      <c r="I290" s="121"/>
      <c r="J290" s="121"/>
      <c r="M290" s="140"/>
    </row>
    <row r="291" spans="1:13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Harry Owens</v>
      </c>
      <c r="G291" s="122"/>
      <c r="H291" s="123"/>
      <c r="I291" s="121"/>
      <c r="J291" s="121"/>
    </row>
    <row r="292" spans="1:13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Harry Payne</v>
      </c>
      <c r="G292" s="122"/>
      <c r="H292" s="123"/>
      <c r="I292" s="121"/>
      <c r="J292" s="121"/>
    </row>
    <row r="293" spans="1:13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Miriam Roberts</v>
      </c>
      <c r="G293" s="122"/>
      <c r="H293" s="123"/>
      <c r="I293" s="121"/>
      <c r="J293" s="121"/>
    </row>
    <row r="294" spans="1:13" x14ac:dyDescent="0.25">
      <c r="A294" s="129"/>
      <c r="B294" s="131"/>
      <c r="C294" s="112"/>
      <c r="D294" s="137"/>
      <c r="E294" s="120"/>
      <c r="F294" s="121" t="str">
        <f>INDEX(Teamlists!A:D,MATCH($F$286,Teamlists!B:B,0)+8,4)</f>
        <v>Phillida Bridley</v>
      </c>
      <c r="G294" s="122"/>
      <c r="H294" s="123"/>
      <c r="I294" s="121"/>
      <c r="J294" s="121"/>
    </row>
    <row r="295" spans="1:13" x14ac:dyDescent="0.25">
      <c r="A295" s="129"/>
      <c r="B295" s="131"/>
      <c r="C295" s="112"/>
      <c r="D295" s="137"/>
      <c r="E295" s="120"/>
      <c r="F295" s="121" t="str">
        <f>INDEX(Teamlists!A:D,MATCH($F$286,Teamlists!B:B,0)+9,4)</f>
        <v>Maisey Fraser-Easton</v>
      </c>
      <c r="G295" s="122"/>
      <c r="H295" s="123"/>
      <c r="I295" s="121"/>
      <c r="J295" s="121"/>
    </row>
    <row r="296" spans="1:13" x14ac:dyDescent="0.25">
      <c r="A296" s="129"/>
      <c r="B296" s="131"/>
      <c r="C296" s="112"/>
      <c r="D296" s="137"/>
      <c r="E296" s="120"/>
      <c r="F296" s="121">
        <f>INDEX(Teamlists!A:D,MATCH($F$286,Teamlists!B:B,0)+10,4)</f>
        <v>0</v>
      </c>
      <c r="G296" s="122"/>
      <c r="H296" s="123"/>
      <c r="I296" s="121"/>
      <c r="J296" s="121"/>
    </row>
    <row r="297" spans="1:13" x14ac:dyDescent="0.25">
      <c r="A297" s="129"/>
      <c r="B297" s="131"/>
      <c r="C297" s="112"/>
      <c r="D297" s="137"/>
      <c r="E297" s="120"/>
      <c r="F297" s="121">
        <f>INDEX(Teamlists!A:D,MATCH($F$286,Teamlists!B:B,0)+11,4)</f>
        <v>0</v>
      </c>
      <c r="G297" s="122"/>
      <c r="H297" s="123"/>
      <c r="I297" s="121"/>
      <c r="J297" s="121"/>
    </row>
    <row r="298" spans="1:13" ht="13.8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</row>
    <row r="299" spans="1:13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</row>
    <row r="300" spans="1:13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</row>
    <row r="301" spans="1:13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244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12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57" customFormat="1" ht="15.75" customHeight="1" x14ac:dyDescent="0.3">
      <c r="A329" s="515" t="s">
        <v>245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57" customFormat="1" ht="9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57" customFormat="1" ht="9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55"/>
      <c r="C332" s="155"/>
      <c r="D332" s="155"/>
      <c r="E332" s="155"/>
      <c r="F332" s="155"/>
      <c r="G332" s="155"/>
      <c r="H332" s="155"/>
      <c r="I332" s="155"/>
      <c r="J332" s="155"/>
    </row>
    <row r="333" spans="1:29" s="157" customFormat="1" ht="15.75" customHeight="1" x14ac:dyDescent="0.3">
      <c r="A333" s="515" t="s">
        <v>246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57" customFormat="1" ht="9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57" customFormat="1" ht="9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.7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Roster!H14</f>
        <v>Old Puckers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M336" s="118"/>
    </row>
    <row r="337" spans="1:10" ht="14.4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Edward Forbes ©</v>
      </c>
      <c r="G337" s="122"/>
      <c r="H337" s="123"/>
      <c r="I337" s="121"/>
      <c r="J337" s="121"/>
    </row>
    <row r="338" spans="1:10" ht="14.4" x14ac:dyDescent="0.3">
      <c r="A338" s="518" t="str">
        <f>$A$3</f>
        <v>Pennant 2 2015 Week 2</v>
      </c>
      <c r="B338" s="519"/>
      <c r="C338" s="112"/>
      <c r="D338" s="119"/>
      <c r="E338" s="120"/>
      <c r="F338" s="121" t="str">
        <f>INDEX(Teamlists!A:D,MATCH($F$336,Teamlists!B:B,0)+2,4)</f>
        <v>Adam Bridley</v>
      </c>
      <c r="G338" s="122"/>
      <c r="H338" s="123"/>
      <c r="I338" s="121"/>
      <c r="J338" s="121"/>
    </row>
    <row r="339" spans="1:10" ht="15" thickBot="1" x14ac:dyDescent="0.35">
      <c r="A339" s="520">
        <f>Roster!F3</f>
        <v>42207</v>
      </c>
      <c r="B339" s="521"/>
      <c r="C339" s="112"/>
      <c r="D339" s="119"/>
      <c r="E339" s="120"/>
      <c r="F339" s="121" t="str">
        <f>INDEX(Teamlists!A:D,MATCH($F$336,Teamlists!B:B,0)+3,4)</f>
        <v>Andrew Cawthorn</v>
      </c>
      <c r="G339" s="122"/>
      <c r="H339" s="123"/>
      <c r="I339" s="121"/>
      <c r="J339" s="121"/>
    </row>
    <row r="340" spans="1:10" ht="13.8" thickBot="1" x14ac:dyDescent="0.3">
      <c r="A340" s="189"/>
      <c r="B340" s="190"/>
      <c r="C340" s="112"/>
      <c r="D340" s="119"/>
      <c r="E340" s="120"/>
      <c r="F340" s="121" t="str">
        <f>INDEX(Teamlists!A:D,MATCH($F$336,Teamlists!B:B,0)+4,4)</f>
        <v>Brett Muir</v>
      </c>
      <c r="G340" s="122"/>
      <c r="H340" s="123"/>
      <c r="I340" s="121"/>
      <c r="J340" s="121"/>
    </row>
    <row r="341" spans="1:10" x14ac:dyDescent="0.25">
      <c r="A341" s="186" t="s">
        <v>154</v>
      </c>
      <c r="B341" s="187" t="str">
        <f>Roster!H13</f>
        <v>B Grade</v>
      </c>
      <c r="C341" s="112"/>
      <c r="D341" s="119"/>
      <c r="E341" s="120"/>
      <c r="F341" s="121" t="str">
        <f>INDEX(Teamlists!A:D,MATCH($F$336,Teamlists!B:B,0)+5,4)</f>
        <v>Curtis Pizzalotto</v>
      </c>
      <c r="G341" s="122"/>
      <c r="H341" s="123"/>
      <c r="I341" s="121"/>
      <c r="J341" s="121"/>
    </row>
    <row r="342" spans="1:10" x14ac:dyDescent="0.25">
      <c r="A342" s="126" t="s">
        <v>155</v>
      </c>
      <c r="B342" s="127" t="str">
        <f>Roster!H4</f>
        <v>Court 3</v>
      </c>
      <c r="C342" s="112"/>
      <c r="D342" s="119"/>
      <c r="E342" s="120"/>
      <c r="F342" s="121" t="str">
        <f>INDEX(Teamlists!A:D,MATCH($F$336,Teamlists!B:B,0)+6,4)</f>
        <v>Mark Packer</v>
      </c>
      <c r="G342" s="122"/>
      <c r="H342" s="123"/>
      <c r="I342" s="121"/>
      <c r="J342" s="121"/>
    </row>
    <row r="343" spans="1:10" x14ac:dyDescent="0.25">
      <c r="A343" s="126" t="s">
        <v>156</v>
      </c>
      <c r="B343" s="128" t="str">
        <f>Roster!B13</f>
        <v>7:53pm</v>
      </c>
      <c r="C343" s="112"/>
      <c r="D343" s="119"/>
      <c r="E343" s="120"/>
      <c r="F343" s="121" t="str">
        <f>INDEX(Teamlists!A:D,MATCH($F$336,Teamlists!B:B,0)+7,4)</f>
        <v>Jamie McAllister</v>
      </c>
      <c r="G343" s="122"/>
      <c r="H343" s="123"/>
      <c r="I343" s="121"/>
      <c r="J343" s="121"/>
    </row>
    <row r="344" spans="1:10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Joe Valentine</v>
      </c>
      <c r="G344" s="122"/>
      <c r="H344" s="123"/>
      <c r="I344" s="121"/>
      <c r="J344" s="121"/>
    </row>
    <row r="345" spans="1:10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Mark Stalker</v>
      </c>
      <c r="G345" s="122"/>
      <c r="H345" s="123"/>
      <c r="I345" s="121"/>
      <c r="J345" s="121"/>
    </row>
    <row r="346" spans="1:10" x14ac:dyDescent="0.25">
      <c r="A346" s="129" t="s">
        <v>157</v>
      </c>
      <c r="B346" s="130" t="str">
        <f>Roster!H16</f>
        <v>Hot Chilli Prawns</v>
      </c>
      <c r="C346" s="112"/>
      <c r="D346" s="119"/>
      <c r="E346" s="120"/>
      <c r="F346" s="121">
        <f>INDEX(Teamlists!A:D,MATCH($F$336,Teamlists!B:B,0)+10,4)</f>
        <v>0</v>
      </c>
      <c r="G346" s="122"/>
      <c r="H346" s="123"/>
      <c r="I346" s="121"/>
      <c r="J346" s="121"/>
    </row>
    <row r="347" spans="1:10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</row>
    <row r="348" spans="1:10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</row>
    <row r="349" spans="1:10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</row>
    <row r="350" spans="1:10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</row>
    <row r="351" spans="1:10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</row>
    <row r="352" spans="1:10" x14ac:dyDescent="0.25">
      <c r="A352" s="129"/>
      <c r="B352" s="131"/>
      <c r="C352" s="112"/>
    </row>
    <row r="353" spans="1:13" ht="27" thickBot="1" x14ac:dyDescent="0.3">
      <c r="A353" s="129"/>
      <c r="B353" s="127"/>
      <c r="C353" s="112"/>
      <c r="D353" s="113"/>
      <c r="E353" s="114" t="s">
        <v>163</v>
      </c>
      <c r="F353" s="115" t="str">
        <f>Roster!H15</f>
        <v>Crabs</v>
      </c>
      <c r="G353" s="116" t="s">
        <v>149</v>
      </c>
      <c r="H353" s="116" t="s">
        <v>150</v>
      </c>
      <c r="I353" s="116" t="s">
        <v>151</v>
      </c>
      <c r="J353" s="116" t="s">
        <v>152</v>
      </c>
    </row>
    <row r="354" spans="1:13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Bruce Maher ©</v>
      </c>
      <c r="G354" s="122"/>
      <c r="H354" s="123"/>
      <c r="I354" s="121"/>
      <c r="J354" s="121"/>
    </row>
    <row r="355" spans="1:13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Andy Maver</v>
      </c>
      <c r="G355" s="122"/>
      <c r="H355" s="123"/>
      <c r="I355" s="121"/>
      <c r="J355" s="121"/>
    </row>
    <row r="356" spans="1:13" ht="14.4" x14ac:dyDescent="0.25">
      <c r="A356" s="522">
        <f>Roster!H19</f>
        <v>0</v>
      </c>
      <c r="B356" s="523"/>
      <c r="C356" s="112"/>
      <c r="D356" s="137"/>
      <c r="E356" s="139"/>
      <c r="F356" s="121" t="str">
        <f>INDEX(Teamlists!A:D,MATCH($F$353,Teamlists!B:B,0)+3,4)</f>
        <v>Lea Fannon</v>
      </c>
      <c r="G356" s="122"/>
      <c r="H356" s="123"/>
      <c r="I356" s="121"/>
      <c r="J356" s="121"/>
    </row>
    <row r="357" spans="1:13" ht="14.4" x14ac:dyDescent="0.25">
      <c r="A357" s="522" t="str">
        <f>Roster!H20</f>
        <v>PietervdW</v>
      </c>
      <c r="B357" s="523"/>
      <c r="C357" s="112"/>
      <c r="D357" s="137"/>
      <c r="E357" s="120"/>
      <c r="F357" s="121" t="str">
        <f>INDEX(Teamlists!A:D,MATCH($F$353,Teamlists!B:B,0)+4,4)</f>
        <v>Justin Welch ®</v>
      </c>
      <c r="G357" s="122"/>
      <c r="H357" s="123"/>
      <c r="I357" s="121"/>
      <c r="J357" s="121"/>
      <c r="M357" s="140"/>
    </row>
    <row r="358" spans="1:13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Malcolm Little</v>
      </c>
      <c r="G358" s="122"/>
      <c r="H358" s="123"/>
      <c r="I358" s="121"/>
      <c r="J358" s="121"/>
    </row>
    <row r="359" spans="1:13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Mark Lewis</v>
      </c>
      <c r="G359" s="122"/>
      <c r="H359" s="123"/>
      <c r="I359" s="121"/>
      <c r="J359" s="121"/>
    </row>
    <row r="360" spans="1:13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Shane Miller</v>
      </c>
      <c r="G360" s="122"/>
      <c r="H360" s="123"/>
      <c r="I360" s="121"/>
      <c r="J360" s="121"/>
    </row>
    <row r="361" spans="1:13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Tony Lumley ®</v>
      </c>
      <c r="G361" s="122"/>
      <c r="H361" s="123"/>
      <c r="I361" s="121"/>
      <c r="J361" s="121"/>
    </row>
    <row r="362" spans="1:13" x14ac:dyDescent="0.25">
      <c r="A362" s="129"/>
      <c r="B362" s="131"/>
      <c r="C362" s="112"/>
      <c r="D362" s="137"/>
      <c r="E362" s="120"/>
      <c r="F362" s="121" t="str">
        <f>INDEX(Teamlists!A:D,MATCH($F$353,Teamlists!B:B,0)+9,4)</f>
        <v>William Maher</v>
      </c>
      <c r="G362" s="122"/>
      <c r="H362" s="123"/>
      <c r="I362" s="121"/>
      <c r="J362" s="121"/>
    </row>
    <row r="363" spans="1:13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</row>
    <row r="364" spans="1:13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</row>
    <row r="365" spans="1:13" ht="13.8" thickBot="1" x14ac:dyDescent="0.3">
      <c r="A365" s="143"/>
      <c r="B365" s="144"/>
      <c r="C365" s="112"/>
      <c r="D365" s="137"/>
      <c r="E365" s="120"/>
      <c r="F365" s="121" t="str">
        <f>INDEX(Teamlists!A:D,MATCH($F$353,Teamlists!B:B,0)+12,4)</f>
        <v xml:space="preserve"> </v>
      </c>
      <c r="G365" s="122"/>
      <c r="H365" s="123"/>
      <c r="I365" s="121"/>
      <c r="J365" s="121"/>
    </row>
    <row r="366" spans="1:13" x14ac:dyDescent="0.25">
      <c r="A366" s="112"/>
      <c r="B366" s="133"/>
      <c r="C366" s="112"/>
      <c r="D366" s="137"/>
      <c r="E366" s="120"/>
      <c r="F366" s="121" t="str">
        <f>INDEX(Teamlists!A:D,MATCH($F$353,Teamlists!B:B,0)+13,4)</f>
        <v xml:space="preserve"> </v>
      </c>
      <c r="G366" s="122"/>
      <c r="H366" s="123"/>
      <c r="I366" s="121"/>
      <c r="J366" s="121"/>
    </row>
    <row r="367" spans="1:13" x14ac:dyDescent="0.25">
      <c r="A367" s="112"/>
      <c r="B367" s="133"/>
      <c r="C367" s="112"/>
      <c r="D367" s="137"/>
      <c r="E367" s="120"/>
      <c r="F367" s="121" t="str">
        <f>INDEX(Teamlists!A:D,MATCH($F$353,Teamlists!B:B,0)+14,4)</f>
        <v xml:space="preserve"> </v>
      </c>
      <c r="G367" s="122"/>
      <c r="H367" s="123"/>
      <c r="I367" s="121"/>
      <c r="J367" s="121"/>
    </row>
    <row r="368" spans="1:13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244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57" customFormat="1" ht="15.75" customHeight="1" x14ac:dyDescent="0.3">
      <c r="A396" s="515" t="s">
        <v>245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57" customFormat="1" ht="9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57" customFormat="1" ht="9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55"/>
      <c r="C399" s="155"/>
      <c r="D399" s="155"/>
      <c r="E399" s="155"/>
      <c r="F399" s="155"/>
      <c r="G399" s="155"/>
      <c r="H399" s="155"/>
      <c r="I399" s="155"/>
      <c r="J399" s="155"/>
    </row>
    <row r="400" spans="1:29" s="157" customFormat="1" ht="15.75" customHeight="1" x14ac:dyDescent="0.3">
      <c r="A400" s="515" t="s">
        <v>246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57" customFormat="1" ht="9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57" customFormat="1" ht="9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.7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Roster!F22</f>
        <v>Aquaholics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M403" s="118"/>
    </row>
    <row r="404" spans="1:29" ht="12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Steve Kilpatrick ©</v>
      </c>
      <c r="G404" s="122"/>
      <c r="H404" s="123"/>
      <c r="I404" s="121"/>
      <c r="J404" s="121"/>
    </row>
    <row r="405" spans="1:29" ht="12" customHeight="1" x14ac:dyDescent="0.3">
      <c r="A405" s="518" t="str">
        <f>$A$3</f>
        <v>Pennant 2 2015 Week 2</v>
      </c>
      <c r="B405" s="519"/>
      <c r="C405" s="112"/>
      <c r="D405" s="119"/>
      <c r="E405" s="120"/>
      <c r="F405" s="121" t="str">
        <f>INDEX(Teamlists!A:D,MATCH($F$403,Teamlists!B:B,0)+2,4)</f>
        <v>Olivia Sanderson</v>
      </c>
      <c r="G405" s="122"/>
      <c r="H405" s="123"/>
      <c r="I405" s="121"/>
      <c r="J405" s="121"/>
    </row>
    <row r="406" spans="1:29" ht="12" customHeight="1" thickBot="1" x14ac:dyDescent="0.35">
      <c r="A406" s="520">
        <f>Roster!F3</f>
        <v>42207</v>
      </c>
      <c r="B406" s="521"/>
      <c r="C406" s="112"/>
      <c r="D406" s="119"/>
      <c r="E406" s="120"/>
      <c r="F406" s="121" t="str">
        <f>INDEX(Teamlists!A:D,MATCH($F$403,Teamlists!B:B,0)+3,4)</f>
        <v>Brett Blandford</v>
      </c>
      <c r="G406" s="122"/>
      <c r="H406" s="123"/>
      <c r="I406" s="121"/>
      <c r="J406" s="121"/>
    </row>
    <row r="407" spans="1:29" ht="12" customHeight="1" thickBot="1" x14ac:dyDescent="0.3">
      <c r="A407" s="189"/>
      <c r="B407" s="190"/>
      <c r="C407" s="112"/>
      <c r="D407" s="119"/>
      <c r="E407" s="120"/>
      <c r="F407" s="121" t="str">
        <f>INDEX(Teamlists!A:D,MATCH($F$403,Teamlists!B:B,0)+4,4)</f>
        <v>Chris Schuecker</v>
      </c>
      <c r="G407" s="122"/>
      <c r="H407" s="123"/>
      <c r="I407" s="121"/>
      <c r="J407" s="121"/>
    </row>
    <row r="408" spans="1:29" ht="12" customHeight="1" x14ac:dyDescent="0.25">
      <c r="A408" s="186" t="s">
        <v>154</v>
      </c>
      <c r="B408" s="187" t="str">
        <f>Roster!F21</f>
        <v>A Grade</v>
      </c>
      <c r="C408" s="112"/>
      <c r="D408" s="119"/>
      <c r="E408" s="120"/>
      <c r="F408" s="121" t="str">
        <f>INDEX(Teamlists!A:D,MATCH($F$403,Teamlists!B:B,0)+5,4)</f>
        <v>Jeremy Sugden</v>
      </c>
      <c r="G408" s="122"/>
      <c r="H408" s="123"/>
      <c r="I408" s="121"/>
      <c r="J408" s="121"/>
    </row>
    <row r="409" spans="1:29" ht="12" customHeight="1" x14ac:dyDescent="0.25">
      <c r="A409" s="126" t="s">
        <v>155</v>
      </c>
      <c r="B409" s="127" t="str">
        <f>Roster!F4</f>
        <v>Court 1</v>
      </c>
      <c r="C409" s="112"/>
      <c r="D409" s="119"/>
      <c r="E409" s="120"/>
      <c r="F409" s="121" t="str">
        <f>INDEX(Teamlists!A:D,MATCH($F$403,Teamlists!B:B,0)+6,4)</f>
        <v>Matt Baker</v>
      </c>
      <c r="G409" s="122"/>
      <c r="H409" s="123"/>
      <c r="I409" s="121"/>
      <c r="J409" s="121"/>
    </row>
    <row r="410" spans="1:29" ht="12" customHeight="1" x14ac:dyDescent="0.25">
      <c r="A410" s="126" t="s">
        <v>156</v>
      </c>
      <c r="B410" s="128" t="str">
        <f>Roster!B21</f>
        <v>8:29pm</v>
      </c>
      <c r="C410" s="112"/>
      <c r="D410" s="119"/>
      <c r="E410" s="120"/>
      <c r="F410" s="121" t="str">
        <f>INDEX(Teamlists!A:D,MATCH($F$403,Teamlists!B:B,0)+7,4)</f>
        <v>Nick Johnston</v>
      </c>
      <c r="G410" s="122"/>
      <c r="H410" s="123"/>
      <c r="I410" s="121"/>
      <c r="J410" s="121"/>
    </row>
    <row r="411" spans="1:29" ht="12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Robbie Kilpatrick</v>
      </c>
      <c r="G411" s="122"/>
      <c r="H411" s="123"/>
      <c r="I411" s="121"/>
      <c r="J411" s="121"/>
    </row>
    <row r="412" spans="1:29" ht="12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Scott Allen</v>
      </c>
      <c r="G412" s="122"/>
      <c r="H412" s="123"/>
      <c r="I412" s="121"/>
      <c r="J412" s="121"/>
    </row>
    <row r="413" spans="1:29" ht="12" customHeight="1" x14ac:dyDescent="0.25">
      <c r="A413" s="129" t="s">
        <v>157</v>
      </c>
      <c r="B413" s="130" t="str">
        <f>Roster!F24</f>
        <v>Floggers</v>
      </c>
      <c r="C413" s="112"/>
      <c r="D413" s="119"/>
      <c r="E413" s="120"/>
      <c r="F413" s="121" t="str">
        <f>INDEX(Teamlists!A:D,MATCH($F$403,Teamlists!B:B,0)+10,4)</f>
        <v>Rowan Trebilco</v>
      </c>
      <c r="G413" s="122"/>
      <c r="H413" s="123"/>
      <c r="I413" s="121"/>
      <c r="J413" s="121"/>
    </row>
    <row r="414" spans="1:29" ht="12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</row>
    <row r="415" spans="1:29" ht="12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</row>
    <row r="416" spans="1:29" ht="12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</row>
    <row r="417" spans="1:13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</row>
    <row r="418" spans="1:13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</row>
    <row r="419" spans="1:13" x14ac:dyDescent="0.25">
      <c r="A419" s="129"/>
      <c r="B419" s="131"/>
      <c r="C419" s="112"/>
    </row>
    <row r="420" spans="1:13" ht="27" thickBot="1" x14ac:dyDescent="0.3">
      <c r="A420" s="129"/>
      <c r="B420" s="127"/>
      <c r="C420" s="112"/>
      <c r="D420" s="113"/>
      <c r="E420" s="114" t="s">
        <v>163</v>
      </c>
      <c r="F420" s="115" t="str">
        <f>Roster!F23</f>
        <v>Raging Ranga's</v>
      </c>
      <c r="G420" s="116" t="s">
        <v>149</v>
      </c>
      <c r="H420" s="116" t="s">
        <v>150</v>
      </c>
      <c r="I420" s="116" t="s">
        <v>151</v>
      </c>
      <c r="J420" s="116" t="s">
        <v>152</v>
      </c>
    </row>
    <row r="421" spans="1:13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Jack Robert-Tissot ©</v>
      </c>
      <c r="G421" s="122"/>
      <c r="H421" s="123"/>
      <c r="I421" s="121"/>
      <c r="J421" s="121"/>
    </row>
    <row r="422" spans="1:13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Romy Keppel</v>
      </c>
      <c r="G422" s="122"/>
      <c r="H422" s="123"/>
      <c r="I422" s="121"/>
      <c r="J422" s="121"/>
    </row>
    <row r="423" spans="1:13" ht="14.4" x14ac:dyDescent="0.25">
      <c r="A423" s="522">
        <f>Roster!F27</f>
        <v>0</v>
      </c>
      <c r="B423" s="523"/>
      <c r="C423" s="112"/>
      <c r="D423" s="137"/>
      <c r="E423" s="139"/>
      <c r="F423" s="121" t="str">
        <f>INDEX(Teamlists!A:D,MATCH($F$420,Teamlists!B:B,0)+3,4)</f>
        <v>Liam Quin</v>
      </c>
      <c r="G423" s="122"/>
      <c r="H423" s="123"/>
      <c r="I423" s="121"/>
      <c r="J423" s="121"/>
    </row>
    <row r="424" spans="1:13" ht="14.4" x14ac:dyDescent="0.25">
      <c r="A424" s="522" t="str">
        <f>Roster!F28</f>
        <v>MattMC</v>
      </c>
      <c r="B424" s="523"/>
      <c r="C424" s="112"/>
      <c r="D424" s="137"/>
      <c r="E424" s="120"/>
      <c r="F424" s="121" t="str">
        <f>INDEX(Teamlists!A:D,MATCH($F$420,Teamlists!B:B,0)+4,4)</f>
        <v>Garry Davidson</v>
      </c>
      <c r="G424" s="122"/>
      <c r="H424" s="123"/>
      <c r="I424" s="121"/>
      <c r="J424" s="121"/>
      <c r="M424" s="140"/>
    </row>
    <row r="425" spans="1:13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Richard Cleary</v>
      </c>
      <c r="G425" s="122"/>
      <c r="H425" s="123"/>
      <c r="I425" s="121"/>
      <c r="J425" s="121"/>
    </row>
    <row r="426" spans="1:13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Tom Howarth</v>
      </c>
      <c r="G426" s="122"/>
      <c r="H426" s="123"/>
      <c r="I426" s="121"/>
      <c r="J426" s="121"/>
    </row>
    <row r="427" spans="1:13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William Bowling</v>
      </c>
      <c r="G427" s="122"/>
      <c r="H427" s="123"/>
      <c r="I427" s="121"/>
      <c r="J427" s="121"/>
    </row>
    <row r="428" spans="1:13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Toby Bond</v>
      </c>
      <c r="G428" s="122"/>
      <c r="H428" s="123"/>
      <c r="I428" s="121"/>
      <c r="J428" s="121"/>
    </row>
    <row r="429" spans="1:13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Patrick Meany</v>
      </c>
      <c r="G429" s="122"/>
      <c r="H429" s="123"/>
      <c r="I429" s="121"/>
      <c r="J429" s="121"/>
    </row>
    <row r="430" spans="1:13" x14ac:dyDescent="0.25">
      <c r="A430" s="129"/>
      <c r="B430" s="131"/>
      <c r="C430" s="112"/>
      <c r="D430" s="137"/>
      <c r="E430" s="120"/>
      <c r="F430" s="121">
        <f>INDEX(Teamlists!A:D,MATCH($F$420,Teamlists!B:B,0)+10,4)</f>
        <v>0</v>
      </c>
      <c r="G430" s="122"/>
      <c r="H430" s="123"/>
      <c r="I430" s="121"/>
      <c r="J430" s="121"/>
    </row>
    <row r="431" spans="1:13" x14ac:dyDescent="0.25">
      <c r="A431" s="129"/>
      <c r="B431" s="131"/>
      <c r="C431" s="112"/>
      <c r="D431" s="137"/>
      <c r="E431" s="120"/>
      <c r="F431" s="121">
        <f>INDEX(Teamlists!A:D,MATCH($F$420,Teamlists!B:B,0)+11,4)</f>
        <v>0</v>
      </c>
      <c r="G431" s="122"/>
      <c r="H431" s="123"/>
      <c r="I431" s="121"/>
      <c r="J431" s="121"/>
    </row>
    <row r="432" spans="1:13" ht="13.8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</row>
    <row r="433" spans="1:10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</row>
    <row r="434" spans="1:10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</row>
    <row r="435" spans="1:10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0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0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0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0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0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0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0" s="151" customFormat="1" ht="12" x14ac:dyDescent="0.25">
      <c r="A442" s="152" t="s">
        <v>244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0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0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0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0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0" s="151" customFormat="1" ht="6.75" customHeight="1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0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6" customHeight="1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1.25" customHeight="1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57" customFormat="1" ht="15.75" customHeight="1" x14ac:dyDescent="0.3">
      <c r="A463" s="515" t="s">
        <v>245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57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57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55"/>
      <c r="C466" s="155"/>
      <c r="D466" s="155"/>
      <c r="E466" s="155"/>
      <c r="F466" s="155"/>
      <c r="G466" s="155"/>
      <c r="H466" s="155"/>
      <c r="I466" s="155"/>
      <c r="J466" s="155"/>
    </row>
    <row r="467" spans="1:29" s="157" customFormat="1" ht="15.75" customHeight="1" x14ac:dyDescent="0.3">
      <c r="A467" s="515" t="s">
        <v>246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57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57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.7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Roster!G22</f>
        <v>Plying Pucksters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M470" s="118"/>
    </row>
    <row r="471" spans="1:29" ht="12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>Chris Allchin ©</v>
      </c>
      <c r="G471" s="122"/>
      <c r="H471" s="123"/>
      <c r="I471" s="121"/>
      <c r="J471" s="121"/>
    </row>
    <row r="472" spans="1:29" ht="12" customHeight="1" x14ac:dyDescent="0.3">
      <c r="A472" s="518" t="str">
        <f>$A$3</f>
        <v>Pennant 2 2015 Week 2</v>
      </c>
      <c r="B472" s="519"/>
      <c r="C472" s="112"/>
      <c r="D472" s="119"/>
      <c r="E472" s="120"/>
      <c r="F472" s="121" t="str">
        <f>INDEX(Teamlists!A:D,MATCH($F$470,Teamlists!B:B,0)+2,4)</f>
        <v xml:space="preserve">George Williams </v>
      </c>
      <c r="G472" s="122"/>
      <c r="H472" s="123"/>
      <c r="I472" s="121"/>
      <c r="J472" s="121"/>
    </row>
    <row r="473" spans="1:29" ht="12" customHeight="1" thickBot="1" x14ac:dyDescent="0.35">
      <c r="A473" s="520">
        <f>Roster!F3</f>
        <v>42207</v>
      </c>
      <c r="B473" s="521"/>
      <c r="C473" s="112"/>
      <c r="D473" s="119"/>
      <c r="E473" s="120"/>
      <c r="F473" s="121" t="str">
        <f>INDEX(Teamlists!A:D,MATCH($F$470,Teamlists!B:B,0)+3,4)</f>
        <v>Jeremy Kearney</v>
      </c>
      <c r="G473" s="122"/>
      <c r="H473" s="123"/>
      <c r="I473" s="121"/>
      <c r="J473" s="121"/>
    </row>
    <row r="474" spans="1:29" ht="12" customHeight="1" thickBot="1" x14ac:dyDescent="0.3">
      <c r="A474" s="189"/>
      <c r="B474" s="190"/>
      <c r="C474" s="112"/>
      <c r="D474" s="119"/>
      <c r="E474" s="120"/>
      <c r="F474" s="121" t="str">
        <f>INDEX(Teamlists!A:D,MATCH($F$470,Teamlists!B:B,0)+4,4)</f>
        <v>Dan Brown</v>
      </c>
      <c r="G474" s="122"/>
      <c r="H474" s="123"/>
      <c r="I474" s="121"/>
      <c r="J474" s="121"/>
    </row>
    <row r="475" spans="1:29" ht="12" customHeight="1" x14ac:dyDescent="0.25">
      <c r="A475" s="186" t="s">
        <v>154</v>
      </c>
      <c r="B475" s="187" t="str">
        <f>Roster!G21</f>
        <v>C Grade</v>
      </c>
      <c r="C475" s="112"/>
      <c r="D475" s="119"/>
      <c r="E475" s="120"/>
      <c r="F475" s="121" t="str">
        <f>INDEX(Teamlists!A:D,MATCH($F$470,Teamlists!B:B,0)+5,4)</f>
        <v>Gabby Brown</v>
      </c>
      <c r="G475" s="122"/>
      <c r="H475" s="123"/>
      <c r="I475" s="121"/>
      <c r="J475" s="121"/>
    </row>
    <row r="476" spans="1:29" ht="12" customHeight="1" x14ac:dyDescent="0.25">
      <c r="A476" s="126" t="s">
        <v>155</v>
      </c>
      <c r="B476" s="127" t="str">
        <f>Roster!G4</f>
        <v>Court 2</v>
      </c>
      <c r="C476" s="112"/>
      <c r="D476" s="119"/>
      <c r="E476" s="120"/>
      <c r="F476" s="121" t="str">
        <f>INDEX(Teamlists!A:D,MATCH($F$470,Teamlists!B:B,0)+6,4)</f>
        <v>John Walch</v>
      </c>
      <c r="G476" s="122"/>
      <c r="H476" s="123"/>
      <c r="I476" s="121"/>
      <c r="J476" s="121"/>
    </row>
    <row r="477" spans="1:29" ht="12" customHeight="1" x14ac:dyDescent="0.25">
      <c r="A477" s="126" t="s">
        <v>156</v>
      </c>
      <c r="B477" s="128" t="str">
        <f>Roster!B21</f>
        <v>8:29pm</v>
      </c>
      <c r="C477" s="112"/>
      <c r="D477" s="119"/>
      <c r="E477" s="120"/>
      <c r="F477" s="121" t="str">
        <f>INDEX(Teamlists!A:D,MATCH($F$470,Teamlists!B:B,0)+7,4)</f>
        <v>Tony Lumley</v>
      </c>
      <c r="G477" s="122"/>
      <c r="H477" s="123"/>
      <c r="I477" s="121"/>
      <c r="J477" s="121"/>
    </row>
    <row r="478" spans="1:29" ht="12" customHeight="1" x14ac:dyDescent="0.25">
      <c r="A478" s="126"/>
      <c r="B478" s="128"/>
      <c r="C478" s="112"/>
      <c r="D478" s="119"/>
      <c r="E478" s="120"/>
      <c r="F478" s="121">
        <f>INDEX(Teamlists!A:D,MATCH($F$470,Teamlists!B:B,0)+8,4)</f>
        <v>0</v>
      </c>
      <c r="G478" s="122"/>
      <c r="H478" s="123"/>
      <c r="I478" s="121"/>
      <c r="J478" s="121"/>
    </row>
    <row r="479" spans="1:29" ht="12" customHeight="1" x14ac:dyDescent="0.25">
      <c r="A479" s="126"/>
      <c r="B479" s="128"/>
      <c r="C479" s="112"/>
      <c r="D479" s="119"/>
      <c r="E479" s="120"/>
      <c r="F479" s="121">
        <f>INDEX(Teamlists!A:D,MATCH($F$470,Teamlists!B:B,0)+9,4)</f>
        <v>0</v>
      </c>
      <c r="G479" s="122"/>
      <c r="H479" s="123"/>
      <c r="I479" s="121"/>
      <c r="J479" s="121"/>
    </row>
    <row r="480" spans="1:29" ht="12" customHeight="1" x14ac:dyDescent="0.25">
      <c r="A480" s="129" t="s">
        <v>157</v>
      </c>
      <c r="B480" s="130" t="str">
        <f>Roster!G24</f>
        <v>Sharks</v>
      </c>
      <c r="C480" s="112"/>
      <c r="D480" s="119"/>
      <c r="E480" s="120"/>
      <c r="F480" s="121">
        <f>INDEX(Teamlists!A:D,MATCH($F$470,Teamlists!B:B,0)+10,4)</f>
        <v>0</v>
      </c>
      <c r="G480" s="122"/>
      <c r="H480" s="123"/>
      <c r="I480" s="121"/>
      <c r="J480" s="121"/>
    </row>
    <row r="481" spans="1:13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</row>
    <row r="482" spans="1:13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</row>
    <row r="483" spans="1:13" x14ac:dyDescent="0.25">
      <c r="A483" s="132" t="s">
        <v>159</v>
      </c>
      <c r="B483" s="131"/>
      <c r="C483" s="112"/>
      <c r="D483" s="119"/>
      <c r="E483" s="120"/>
      <c r="F483" s="121" t="str">
        <f>INDEX(Teamlists!A:D,MATCH($F$470,Teamlists!B:B,0)+13,4)</f>
        <v xml:space="preserve"> </v>
      </c>
      <c r="G483" s="122"/>
      <c r="H483" s="123"/>
      <c r="I483" s="121"/>
      <c r="J483" s="121"/>
    </row>
    <row r="484" spans="1:13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</row>
    <row r="485" spans="1:13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</row>
    <row r="486" spans="1:13" x14ac:dyDescent="0.25">
      <c r="A486" s="129"/>
      <c r="B486" s="131"/>
      <c r="C486" s="112"/>
    </row>
    <row r="487" spans="1:13" ht="27" thickBot="1" x14ac:dyDescent="0.3">
      <c r="A487" s="129"/>
      <c r="B487" s="127"/>
      <c r="C487" s="112"/>
      <c r="D487" s="113"/>
      <c r="E487" s="114" t="s">
        <v>163</v>
      </c>
      <c r="F487" s="115" t="str">
        <f>Roster!G23</f>
        <v>The Grizzlies</v>
      </c>
      <c r="G487" s="116" t="s">
        <v>149</v>
      </c>
      <c r="H487" s="116" t="s">
        <v>150</v>
      </c>
      <c r="I487" s="116" t="s">
        <v>151</v>
      </c>
      <c r="J487" s="116" t="s">
        <v>152</v>
      </c>
    </row>
    <row r="488" spans="1:13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Henry Maxwell ©</v>
      </c>
      <c r="G488" s="122"/>
      <c r="H488" s="123"/>
      <c r="I488" s="121"/>
      <c r="J488" s="121"/>
    </row>
    <row r="489" spans="1:13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Austin Stephens</v>
      </c>
      <c r="G489" s="122"/>
      <c r="H489" s="123"/>
      <c r="I489" s="121"/>
      <c r="J489" s="121"/>
    </row>
    <row r="490" spans="1:13" ht="14.4" x14ac:dyDescent="0.25">
      <c r="A490" s="522">
        <f>Roster!G27</f>
        <v>0</v>
      </c>
      <c r="B490" s="523"/>
      <c r="C490" s="112"/>
      <c r="D490" s="137"/>
      <c r="E490" s="139"/>
      <c r="F490" s="121" t="str">
        <f>INDEX(Teamlists!A:D,MATCH($F$487,Teamlists!B:B,0)+3,4)</f>
        <v>David Furmage</v>
      </c>
      <c r="G490" s="122"/>
      <c r="H490" s="123"/>
      <c r="I490" s="121"/>
      <c r="J490" s="121"/>
    </row>
    <row r="491" spans="1:13" ht="14.4" x14ac:dyDescent="0.25">
      <c r="A491" s="522" t="str">
        <f>Roster!G28</f>
        <v>Pud</v>
      </c>
      <c r="B491" s="523"/>
      <c r="C491" s="112"/>
      <c r="D491" s="137"/>
      <c r="E491" s="120"/>
      <c r="F491" s="121" t="str">
        <f>INDEX(Teamlists!A:D,MATCH($F$487,Teamlists!B:B,0)+4,4)</f>
        <v>Elizabeth Thurn</v>
      </c>
      <c r="G491" s="122"/>
      <c r="H491" s="123"/>
      <c r="I491" s="121"/>
      <c r="J491" s="121"/>
      <c r="M491" s="140"/>
    </row>
    <row r="492" spans="1:13" x14ac:dyDescent="0.25">
      <c r="A492" s="141"/>
      <c r="B492" s="142"/>
      <c r="C492" s="112"/>
      <c r="D492" s="137"/>
      <c r="E492" s="120"/>
      <c r="F492" s="121" t="str">
        <f>INDEX(Teamlists!A:D,MATCH($F$487,Teamlists!B:B,0)+5,4)</f>
        <v>Oliver Maxwell</v>
      </c>
      <c r="G492" s="122"/>
      <c r="H492" s="123"/>
      <c r="I492" s="121"/>
      <c r="J492" s="121"/>
    </row>
    <row r="493" spans="1:13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Robbie Gaffney</v>
      </c>
      <c r="G493" s="122"/>
      <c r="H493" s="123"/>
      <c r="I493" s="121"/>
      <c r="J493" s="121"/>
    </row>
    <row r="494" spans="1:13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Seb Krasnicki</v>
      </c>
      <c r="G494" s="122"/>
      <c r="H494" s="123"/>
      <c r="I494" s="121"/>
      <c r="J494" s="121"/>
    </row>
    <row r="495" spans="1:13" x14ac:dyDescent="0.25">
      <c r="A495" s="129"/>
      <c r="B495" s="131"/>
      <c r="C495" s="112"/>
      <c r="D495" s="137"/>
      <c r="E495" s="120"/>
      <c r="F495" s="121" t="str">
        <f>INDEX(Teamlists!A:D,MATCH($F$487,Teamlists!B:B,0)+8,4)</f>
        <v>Scott Rag</v>
      </c>
      <c r="G495" s="122"/>
      <c r="H495" s="123"/>
      <c r="I495" s="121"/>
      <c r="J495" s="121"/>
    </row>
    <row r="496" spans="1:13" x14ac:dyDescent="0.25">
      <c r="A496" s="129"/>
      <c r="B496" s="131"/>
      <c r="C496" s="112"/>
      <c r="D496" s="137"/>
      <c r="E496" s="120"/>
      <c r="F496" s="121" t="str">
        <f>INDEX(Teamlists!A:D,MATCH($F$487,Teamlists!B:B,0)+9,4)</f>
        <v>Tim Lamb</v>
      </c>
      <c r="G496" s="122"/>
      <c r="H496" s="123"/>
      <c r="I496" s="121"/>
      <c r="J496" s="121"/>
    </row>
    <row r="497" spans="1:10" x14ac:dyDescent="0.25">
      <c r="A497" s="129"/>
      <c r="B497" s="131"/>
      <c r="C497" s="112"/>
      <c r="D497" s="137"/>
      <c r="E497" s="120"/>
      <c r="F497" s="121" t="str">
        <f>INDEX(Teamlists!A:D,MATCH($F$487,Teamlists!B:B,0)+10,4)</f>
        <v>Tom Krasnicki</v>
      </c>
      <c r="G497" s="122"/>
      <c r="H497" s="123"/>
      <c r="I497" s="121"/>
      <c r="J497" s="121"/>
    </row>
    <row r="498" spans="1:10" x14ac:dyDescent="0.25">
      <c r="A498" s="129"/>
      <c r="B498" s="131"/>
      <c r="C498" s="112"/>
      <c r="D498" s="137"/>
      <c r="E498" s="120"/>
      <c r="F498" s="121" t="str">
        <f>INDEX(Teamlists!A:D,MATCH($F$487,Teamlists!B:B,0)+11,4)</f>
        <v>Laura Smith</v>
      </c>
      <c r="G498" s="122"/>
      <c r="H498" s="123"/>
      <c r="I498" s="121"/>
      <c r="J498" s="121"/>
    </row>
    <row r="499" spans="1:10" ht="13.8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</row>
    <row r="500" spans="1:10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</row>
    <row r="501" spans="1:10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</row>
    <row r="502" spans="1:10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0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0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0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0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0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0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0" s="151" customFormat="1" ht="12" x14ac:dyDescent="0.25">
      <c r="A509" s="152" t="s">
        <v>244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0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0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0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12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7.5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2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12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12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57" customFormat="1" ht="15.75" customHeight="1" x14ac:dyDescent="0.3">
      <c r="A530" s="515" t="s">
        <v>245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57" customFormat="1" ht="9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57" customFormat="1" ht="9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55"/>
      <c r="C533" s="155"/>
      <c r="D533" s="155"/>
      <c r="E533" s="155"/>
      <c r="F533" s="155"/>
      <c r="G533" s="155"/>
      <c r="H533" s="155"/>
      <c r="I533" s="155"/>
      <c r="J533" s="155"/>
    </row>
    <row r="534" spans="1:29" s="157" customFormat="1" ht="15.75" customHeight="1" x14ac:dyDescent="0.3">
      <c r="A534" s="515" t="s">
        <v>246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57" customFormat="1" ht="9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57" customFormat="1" ht="9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.7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Roster!H22</f>
        <v>Cilia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M537" s="118"/>
    </row>
    <row r="538" spans="1:29" ht="12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Michelle Castle ©</v>
      </c>
      <c r="G538" s="122"/>
      <c r="H538" s="123"/>
      <c r="I538" s="121"/>
      <c r="J538" s="121"/>
    </row>
    <row r="539" spans="1:29" ht="12" customHeight="1" x14ac:dyDescent="0.3">
      <c r="A539" s="518" t="str">
        <f>$A$3</f>
        <v>Pennant 2 2015 Week 2</v>
      </c>
      <c r="B539" s="519"/>
      <c r="C539" s="112"/>
      <c r="D539" s="119"/>
      <c r="E539" s="120"/>
      <c r="F539" s="121" t="str">
        <f>INDEX(Teamlists!A:D,MATCH($F$537,Teamlists!B:B,0)+2,4)</f>
        <v>Simon Featherstone</v>
      </c>
      <c r="G539" s="122"/>
      <c r="H539" s="123"/>
      <c r="I539" s="121"/>
      <c r="J539" s="121"/>
    </row>
    <row r="540" spans="1:29" ht="12" customHeight="1" thickBot="1" x14ac:dyDescent="0.35">
      <c r="A540" s="520">
        <f>Roster!F3</f>
        <v>42207</v>
      </c>
      <c r="B540" s="521"/>
      <c r="C540" s="112"/>
      <c r="D540" s="119"/>
      <c r="E540" s="120"/>
      <c r="F540" s="121" t="str">
        <f>INDEX(Teamlists!A:D,MATCH($F$537,Teamlists!B:B,0)+3,4)</f>
        <v>Greg Taylor</v>
      </c>
      <c r="G540" s="122"/>
      <c r="H540" s="123"/>
      <c r="I540" s="121"/>
      <c r="J540" s="121"/>
    </row>
    <row r="541" spans="1:29" ht="12" customHeight="1" thickBot="1" x14ac:dyDescent="0.3">
      <c r="A541" s="189"/>
      <c r="B541" s="190"/>
      <c r="C541" s="112"/>
      <c r="D541" s="119"/>
      <c r="E541" s="120"/>
      <c r="F541" s="121" t="str">
        <f>INDEX(Teamlists!A:D,MATCH($F$537,Teamlists!B:B,0)+4,4)</f>
        <v>Harry Payne ®</v>
      </c>
      <c r="G541" s="122"/>
      <c r="H541" s="123"/>
      <c r="I541" s="121"/>
      <c r="J541" s="121"/>
    </row>
    <row r="542" spans="1:29" ht="12" customHeight="1" x14ac:dyDescent="0.25">
      <c r="A542" s="186" t="s">
        <v>154</v>
      </c>
      <c r="B542" s="187" t="str">
        <f>Roster!H21</f>
        <v>B Grade</v>
      </c>
      <c r="C542" s="112"/>
      <c r="D542" s="119"/>
      <c r="E542" s="120"/>
      <c r="F542" s="121" t="str">
        <f>INDEX(Teamlists!A:D,MATCH($F$537,Teamlists!B:B,0)+5,4)</f>
        <v>Imogen Paine</v>
      </c>
      <c r="G542" s="122"/>
      <c r="H542" s="123"/>
      <c r="I542" s="121"/>
      <c r="J542" s="121"/>
    </row>
    <row r="543" spans="1:29" ht="12" customHeight="1" x14ac:dyDescent="0.25">
      <c r="A543" s="126" t="s">
        <v>155</v>
      </c>
      <c r="B543" s="127" t="str">
        <f>Roster!H4</f>
        <v>Court 3</v>
      </c>
      <c r="C543" s="112"/>
      <c r="D543" s="119"/>
      <c r="E543" s="120"/>
      <c r="F543" s="121" t="str">
        <f>INDEX(Teamlists!A:D,MATCH($F$537,Teamlists!B:B,0)+6,4)</f>
        <v>Juliet Payne</v>
      </c>
      <c r="G543" s="122"/>
      <c r="H543" s="123"/>
      <c r="I543" s="121"/>
      <c r="J543" s="121"/>
    </row>
    <row r="544" spans="1:29" ht="12" customHeight="1" x14ac:dyDescent="0.25">
      <c r="A544" s="126" t="s">
        <v>156</v>
      </c>
      <c r="B544" s="128" t="str">
        <f>Roster!B21</f>
        <v>8:29pm</v>
      </c>
      <c r="C544" s="112"/>
      <c r="D544" s="119"/>
      <c r="E544" s="120"/>
      <c r="F544" s="121" t="str">
        <f>INDEX(Teamlists!A:D,MATCH($F$537,Teamlists!B:B,0)+7,4)</f>
        <v>Marty Jack ®®</v>
      </c>
      <c r="G544" s="122"/>
      <c r="H544" s="123"/>
      <c r="I544" s="121"/>
      <c r="J544" s="121"/>
    </row>
    <row r="545" spans="1:13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Rob Meijers</v>
      </c>
      <c r="G545" s="122"/>
      <c r="H545" s="123"/>
      <c r="I545" s="121"/>
      <c r="J545" s="121"/>
    </row>
    <row r="546" spans="1:13" x14ac:dyDescent="0.25">
      <c r="A546" s="126"/>
      <c r="B546" s="128"/>
      <c r="C546" s="112"/>
      <c r="D546" s="119"/>
      <c r="E546" s="120"/>
      <c r="F546" s="121" t="str">
        <f>INDEX(Teamlists!A:D,MATCH($F$537,Teamlists!B:B,0)+9,4)</f>
        <v>Sam Lohrey</v>
      </c>
      <c r="G546" s="122"/>
      <c r="H546" s="123"/>
      <c r="I546" s="121"/>
      <c r="J546" s="121"/>
    </row>
    <row r="547" spans="1:13" x14ac:dyDescent="0.25">
      <c r="A547" s="129" t="s">
        <v>157</v>
      </c>
      <c r="B547" s="130" t="str">
        <f>Roster!H24</f>
        <v>Old Puckers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</row>
    <row r="548" spans="1:13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</row>
    <row r="549" spans="1:13" x14ac:dyDescent="0.25">
      <c r="A549" s="129"/>
      <c r="B549" s="131"/>
      <c r="C549" s="112"/>
      <c r="D549" s="119"/>
      <c r="E549" s="120"/>
      <c r="F549" s="121">
        <f>INDEX(Teamlists!A:D,MATCH($F$537,Teamlists!B:B,0)+12,4)</f>
        <v>0</v>
      </c>
      <c r="G549" s="122"/>
      <c r="H549" s="123"/>
      <c r="I549" s="121"/>
      <c r="J549" s="121"/>
    </row>
    <row r="550" spans="1:13" x14ac:dyDescent="0.25">
      <c r="A550" s="132" t="s">
        <v>159</v>
      </c>
      <c r="B550" s="131"/>
      <c r="C550" s="112"/>
      <c r="D550" s="119"/>
      <c r="E550" s="120"/>
      <c r="F550" s="121">
        <f>INDEX(Teamlists!A:D,MATCH($F$537,Teamlists!B:B,0)+13,4)</f>
        <v>0</v>
      </c>
      <c r="G550" s="122"/>
      <c r="H550" s="123"/>
      <c r="I550" s="121"/>
      <c r="J550" s="121"/>
    </row>
    <row r="551" spans="1:13" x14ac:dyDescent="0.25">
      <c r="A551" s="129" t="s">
        <v>160</v>
      </c>
      <c r="B551" s="131"/>
      <c r="C551" s="112"/>
      <c r="D551" s="119"/>
      <c r="E551" s="120"/>
      <c r="F551" s="121">
        <f>INDEX(Teamlists!A:D,MATCH($F$537,Teamlists!B:B,0)+14,4)</f>
        <v>0</v>
      </c>
      <c r="G551" s="122"/>
      <c r="H551" s="123"/>
      <c r="I551" s="121"/>
      <c r="J551" s="121"/>
    </row>
    <row r="552" spans="1:13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</row>
    <row r="553" spans="1:13" x14ac:dyDescent="0.25">
      <c r="A553" s="129"/>
      <c r="B553" s="131"/>
      <c r="C553" s="112"/>
    </row>
    <row r="554" spans="1:13" ht="27" thickBot="1" x14ac:dyDescent="0.3">
      <c r="A554" s="129"/>
      <c r="B554" s="127"/>
      <c r="C554" s="112"/>
      <c r="D554" s="113"/>
      <c r="E554" s="114" t="s">
        <v>163</v>
      </c>
      <c r="F554" s="115" t="str">
        <f>Roster!H23</f>
        <v>Water Rats</v>
      </c>
      <c r="G554" s="116" t="s">
        <v>149</v>
      </c>
      <c r="H554" s="116" t="s">
        <v>150</v>
      </c>
      <c r="I554" s="116" t="s">
        <v>151</v>
      </c>
      <c r="J554" s="116" t="s">
        <v>152</v>
      </c>
    </row>
    <row r="555" spans="1:13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Matt Debnam ©</v>
      </c>
      <c r="G555" s="122"/>
      <c r="H555" s="123"/>
      <c r="I555" s="121"/>
      <c r="J555" s="121"/>
    </row>
    <row r="556" spans="1:13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Robbie Maver</v>
      </c>
      <c r="G556" s="122"/>
      <c r="H556" s="123"/>
      <c r="I556" s="121"/>
      <c r="J556" s="121"/>
    </row>
    <row r="557" spans="1:13" ht="14.4" x14ac:dyDescent="0.25">
      <c r="A557" s="522" t="e">
        <f>Roster!#REF!</f>
        <v>#REF!</v>
      </c>
      <c r="B557" s="523"/>
      <c r="C557" s="112"/>
      <c r="D557" s="137"/>
      <c r="E557" s="139"/>
      <c r="F557" s="121" t="str">
        <f>INDEX(Teamlists!A:D,MATCH($F$554,Teamlists!B:B,0)+3,4)</f>
        <v>Daniel Debnam</v>
      </c>
      <c r="G557" s="122"/>
      <c r="H557" s="123"/>
      <c r="I557" s="121"/>
      <c r="J557" s="121"/>
    </row>
    <row r="558" spans="1:13" ht="14.4" x14ac:dyDescent="0.25">
      <c r="A558" s="522" t="str">
        <f>Roster!H28</f>
        <v>SimonT</v>
      </c>
      <c r="B558" s="523"/>
      <c r="C558" s="112"/>
      <c r="D558" s="137"/>
      <c r="E558" s="120"/>
      <c r="F558" s="121" t="str">
        <f>INDEX(Teamlists!A:D,MATCH($F$554,Teamlists!B:B,0)+4,4)</f>
        <v>Damien Johnson</v>
      </c>
      <c r="G558" s="122"/>
      <c r="H558" s="123"/>
      <c r="I558" s="121"/>
      <c r="J558" s="121"/>
      <c r="M558" s="140"/>
    </row>
    <row r="559" spans="1:13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Josh Debnam</v>
      </c>
      <c r="G559" s="122"/>
      <c r="H559" s="123"/>
      <c r="I559" s="121"/>
      <c r="J559" s="121"/>
    </row>
    <row r="560" spans="1:13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David Lambert (?)</v>
      </c>
      <c r="G560" s="122"/>
      <c r="H560" s="123"/>
      <c r="I560" s="121"/>
      <c r="J560" s="121"/>
    </row>
    <row r="561" spans="1:10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Rhys Jones</v>
      </c>
      <c r="G561" s="122"/>
      <c r="H561" s="123"/>
      <c r="I561" s="121"/>
      <c r="J561" s="121"/>
    </row>
    <row r="562" spans="1:10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Glenn Keppel</v>
      </c>
      <c r="G562" s="122"/>
      <c r="H562" s="123"/>
      <c r="I562" s="121"/>
      <c r="J562" s="121"/>
    </row>
    <row r="563" spans="1:10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Alex Davies</v>
      </c>
      <c r="G563" s="122"/>
      <c r="H563" s="123"/>
      <c r="I563" s="121"/>
      <c r="J563" s="121"/>
    </row>
    <row r="564" spans="1:10" x14ac:dyDescent="0.25">
      <c r="A564" s="129"/>
      <c r="B564" s="131"/>
      <c r="C564" s="112"/>
      <c r="D564" s="137"/>
      <c r="E564" s="120"/>
      <c r="F564" s="121">
        <f>INDEX(Teamlists!A:D,MATCH($F$554,Teamlists!B:B,0)+10,4)</f>
        <v>0</v>
      </c>
      <c r="G564" s="122"/>
      <c r="H564" s="123"/>
      <c r="I564" s="121"/>
      <c r="J564" s="121"/>
    </row>
    <row r="565" spans="1:10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</row>
    <row r="566" spans="1:10" ht="13.8" thickBot="1" x14ac:dyDescent="0.3">
      <c r="A566" s="143"/>
      <c r="B566" s="144"/>
      <c r="C566" s="112"/>
      <c r="D566" s="137"/>
      <c r="E566" s="120"/>
      <c r="F566" s="121">
        <f>INDEX(Teamlists!A:D,MATCH($F$554,Teamlists!B:B,0)+12,4)</f>
        <v>0</v>
      </c>
      <c r="G566" s="122"/>
      <c r="H566" s="123"/>
      <c r="I566" s="121"/>
      <c r="J566" s="121"/>
    </row>
    <row r="567" spans="1:10" x14ac:dyDescent="0.25">
      <c r="A567" s="112"/>
      <c r="B567" s="133"/>
      <c r="C567" s="112"/>
      <c r="D567" s="137"/>
      <c r="E567" s="120"/>
      <c r="F567" s="121">
        <f>INDEX(Teamlists!A:D,MATCH($F$554,Teamlists!B:B,0)+13,4)</f>
        <v>0</v>
      </c>
      <c r="G567" s="122"/>
      <c r="H567" s="123"/>
      <c r="I567" s="121"/>
      <c r="J567" s="121"/>
    </row>
    <row r="568" spans="1:10" x14ac:dyDescent="0.25">
      <c r="A568" s="112"/>
      <c r="B568" s="133"/>
      <c r="C568" s="112"/>
      <c r="D568" s="137"/>
      <c r="E568" s="120"/>
      <c r="F568" s="121">
        <f>INDEX(Teamlists!A:D,MATCH($F$554,Teamlists!B:B,0)+14,4)</f>
        <v>0</v>
      </c>
      <c r="G568" s="122"/>
      <c r="H568" s="123"/>
      <c r="I568" s="121"/>
      <c r="J568" s="121"/>
    </row>
    <row r="569" spans="1:10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0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0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0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0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0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0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0" s="151" customFormat="1" ht="12" x14ac:dyDescent="0.25">
      <c r="A576" s="152" t="s">
        <v>244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12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12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2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57" customFormat="1" ht="15.75" customHeight="1" x14ac:dyDescent="0.3">
      <c r="A597" s="515" t="s">
        <v>245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57" customFormat="1" ht="9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57" customFormat="1" ht="9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55"/>
      <c r="C600" s="155"/>
      <c r="D600" s="155"/>
      <c r="E600" s="155"/>
      <c r="F600" s="155"/>
      <c r="G600" s="155"/>
      <c r="H600" s="155"/>
      <c r="I600" s="155"/>
      <c r="J600" s="155"/>
    </row>
    <row r="601" spans="1:29" s="157" customFormat="1" ht="15.75" customHeight="1" x14ac:dyDescent="0.3">
      <c r="A601" s="515" t="s">
        <v>246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57" customFormat="1" ht="9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57" customFormat="1" ht="9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.75" customHeight="1" thickBot="1" x14ac:dyDescent="0.35">
      <c r="A604" s="524" t="s">
        <v>147</v>
      </c>
      <c r="B604" s="526"/>
      <c r="C604" s="112"/>
      <c r="D604" s="113"/>
      <c r="E604" s="114" t="s">
        <v>148</v>
      </c>
      <c r="F604" s="115" t="str">
        <f>Roster!F30</f>
        <v>Floggers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M604" s="118"/>
    </row>
    <row r="605" spans="1:29" ht="12" customHeight="1" x14ac:dyDescent="0.25">
      <c r="A605" s="516" t="s">
        <v>153</v>
      </c>
      <c r="B605" s="527"/>
      <c r="C605" s="112"/>
      <c r="D605" s="119"/>
      <c r="E605" s="120"/>
      <c r="F605" s="121" t="str">
        <f>INDEX(Teamlists!A:D,MATCH($F$604,Teamlists!B:B,0)+1,4)</f>
        <v>Hannah Robert-Tissot ©</v>
      </c>
      <c r="G605" s="122"/>
      <c r="H605" s="123"/>
      <c r="I605" s="121"/>
      <c r="J605" s="121"/>
    </row>
    <row r="606" spans="1:29" ht="12" customHeight="1" x14ac:dyDescent="0.25">
      <c r="A606" s="518" t="str">
        <f>$A$3</f>
        <v>Pennant 2 2015 Week 2</v>
      </c>
      <c r="B606" s="528"/>
      <c r="C606" s="112"/>
      <c r="D606" s="119"/>
      <c r="E606" s="120"/>
      <c r="F606" s="121" t="str">
        <f>INDEX(Teamlists!A:D,MATCH($F$604,Teamlists!B:B,0)+2,4)</f>
        <v>Claudia Payne</v>
      </c>
      <c r="G606" s="122"/>
      <c r="H606" s="123"/>
      <c r="I606" s="121"/>
      <c r="J606" s="121"/>
    </row>
    <row r="607" spans="1:29" ht="12" customHeight="1" thickBot="1" x14ac:dyDescent="0.3">
      <c r="A607" s="520">
        <f>Roster!F3</f>
        <v>42207</v>
      </c>
      <c r="B607" s="529"/>
      <c r="C607" s="112"/>
      <c r="D607" s="119"/>
      <c r="E607" s="120"/>
      <c r="F607" s="121" t="str">
        <f>INDEX(Teamlists!A:D,MATCH($F$604,Teamlists!B:B,0)+3,4)</f>
        <v>Eliza Game</v>
      </c>
      <c r="G607" s="122"/>
      <c r="H607" s="123"/>
      <c r="I607" s="121"/>
      <c r="J607" s="121"/>
    </row>
    <row r="608" spans="1:29" ht="12" customHeight="1" thickBot="1" x14ac:dyDescent="0.3">
      <c r="A608" s="189"/>
      <c r="B608" s="190"/>
      <c r="C608" s="112"/>
      <c r="D608" s="119"/>
      <c r="E608" s="120"/>
      <c r="F608" s="121" t="str">
        <f>INDEX(Teamlists!A:D,MATCH($F$604,Teamlists!B:B,0)+4,4)</f>
        <v xml:space="preserve">Nick Martyn </v>
      </c>
      <c r="G608" s="122"/>
      <c r="H608" s="123"/>
      <c r="I608" s="121"/>
      <c r="J608" s="121"/>
    </row>
    <row r="609" spans="1:10" x14ac:dyDescent="0.25">
      <c r="A609" s="186" t="s">
        <v>154</v>
      </c>
      <c r="B609" s="187" t="str">
        <f>Roster!F29</f>
        <v>A Grade</v>
      </c>
      <c r="C609" s="112"/>
      <c r="D609" s="119"/>
      <c r="E609" s="120"/>
      <c r="F609" s="121" t="str">
        <f>INDEX(Teamlists!A:D,MATCH($F$604,Teamlists!B:B,0)+5,4)</f>
        <v>James Martyn</v>
      </c>
      <c r="G609" s="122"/>
      <c r="H609" s="123"/>
      <c r="I609" s="121"/>
      <c r="J609" s="121"/>
    </row>
    <row r="610" spans="1:10" x14ac:dyDescent="0.25">
      <c r="A610" s="126" t="s">
        <v>155</v>
      </c>
      <c r="B610" s="127" t="str">
        <f>Roster!F4</f>
        <v>Court 1</v>
      </c>
      <c r="C610" s="112"/>
      <c r="D610" s="119"/>
      <c r="E610" s="120"/>
      <c r="F610" s="121" t="str">
        <f>INDEX(Teamlists!A:D,MATCH($F$604,Teamlists!B:B,0)+6,4)</f>
        <v>Jeremy Crawford</v>
      </c>
      <c r="G610" s="122"/>
      <c r="H610" s="123"/>
      <c r="I610" s="121"/>
      <c r="J610" s="121"/>
    </row>
    <row r="611" spans="1:10" x14ac:dyDescent="0.25">
      <c r="A611" s="126" t="s">
        <v>156</v>
      </c>
      <c r="B611" s="128" t="str">
        <f>Roster!B29</f>
        <v>9:05pm</v>
      </c>
      <c r="C611" s="112"/>
      <c r="D611" s="119"/>
      <c r="E611" s="120"/>
      <c r="F611" s="121" t="str">
        <f>INDEX(Teamlists!A:D,MATCH($F$604,Teamlists!B:B,0)+7,4)</f>
        <v>Marty Jack</v>
      </c>
      <c r="G611" s="122"/>
      <c r="H611" s="123"/>
      <c r="I611" s="121"/>
      <c r="J611" s="121"/>
    </row>
    <row r="612" spans="1:10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Mathew Paine</v>
      </c>
      <c r="G612" s="122"/>
      <c r="H612" s="123"/>
      <c r="I612" s="121"/>
      <c r="J612" s="121"/>
    </row>
    <row r="613" spans="1:10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Callum Wishart</v>
      </c>
      <c r="G613" s="122"/>
      <c r="H613" s="123"/>
      <c r="I613" s="121"/>
      <c r="J613" s="121"/>
    </row>
    <row r="614" spans="1:10" x14ac:dyDescent="0.25">
      <c r="A614" s="129" t="s">
        <v>157</v>
      </c>
      <c r="B614" s="130" t="str">
        <f>Roster!F32</f>
        <v>Raging Ranga's</v>
      </c>
      <c r="C614" s="112"/>
      <c r="D614" s="119"/>
      <c r="E614" s="120"/>
      <c r="F614" s="121">
        <f>INDEX(Teamlists!A:D,MATCH($F$604,Teamlists!B:B,0)+10,4)</f>
        <v>0</v>
      </c>
      <c r="G614" s="122"/>
      <c r="H614" s="123"/>
      <c r="I614" s="121"/>
      <c r="J614" s="121"/>
    </row>
    <row r="615" spans="1:10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</row>
    <row r="616" spans="1:10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</row>
    <row r="617" spans="1:10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</row>
    <row r="618" spans="1:10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</row>
    <row r="619" spans="1:10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</row>
    <row r="620" spans="1:10" x14ac:dyDescent="0.25">
      <c r="A620" s="129"/>
      <c r="B620" s="131"/>
      <c r="C620" s="112"/>
    </row>
    <row r="621" spans="1:10" ht="27" thickBot="1" x14ac:dyDescent="0.3">
      <c r="A621" s="129"/>
      <c r="B621" s="127"/>
      <c r="C621" s="112"/>
      <c r="D621" s="113"/>
      <c r="E621" s="114" t="s">
        <v>163</v>
      </c>
      <c r="F621" s="115" t="str">
        <f>Roster!F31</f>
        <v>Red dogs</v>
      </c>
      <c r="G621" s="116" t="s">
        <v>149</v>
      </c>
      <c r="H621" s="116" t="s">
        <v>150</v>
      </c>
      <c r="I621" s="116" t="s">
        <v>151</v>
      </c>
      <c r="J621" s="116" t="s">
        <v>152</v>
      </c>
    </row>
    <row r="622" spans="1:10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Rowan Bridley ©</v>
      </c>
      <c r="G622" s="122"/>
      <c r="H622" s="123"/>
      <c r="I622" s="121"/>
      <c r="J622" s="121"/>
    </row>
    <row r="623" spans="1:10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Chris Cleaver</v>
      </c>
      <c r="G623" s="122"/>
      <c r="H623" s="123"/>
      <c r="I623" s="121"/>
      <c r="J623" s="121"/>
    </row>
    <row r="624" spans="1:10" ht="14.4" x14ac:dyDescent="0.25">
      <c r="A624" s="522">
        <f>Roster!F35</f>
        <v>0</v>
      </c>
      <c r="B624" s="523"/>
      <c r="C624" s="112"/>
      <c r="D624" s="137"/>
      <c r="E624" s="139"/>
      <c r="F624" s="121" t="str">
        <f>INDEX(Teamlists!A:D,MATCH($F$621,Teamlists!B:B,0)+3,4)</f>
        <v>Connor Munnings</v>
      </c>
      <c r="G624" s="122"/>
      <c r="H624" s="123"/>
      <c r="I624" s="121"/>
      <c r="J624" s="121"/>
    </row>
    <row r="625" spans="1:13" ht="14.4" x14ac:dyDescent="0.25">
      <c r="A625" s="522" t="str">
        <f>Roster!F36</f>
        <v>JeremyS</v>
      </c>
      <c r="B625" s="523"/>
      <c r="C625" s="112"/>
      <c r="D625" s="137"/>
      <c r="E625" s="120"/>
      <c r="F625" s="121" t="str">
        <f>INDEX(Teamlists!A:D,MATCH($F$621,Teamlists!B:B,0)+4,4)</f>
        <v>Danielle Hunt</v>
      </c>
      <c r="G625" s="122"/>
      <c r="H625" s="123"/>
      <c r="I625" s="121"/>
      <c r="J625" s="121"/>
      <c r="M625" s="140"/>
    </row>
    <row r="626" spans="1:13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Declan Hilder</v>
      </c>
      <c r="G626" s="122"/>
      <c r="H626" s="123"/>
      <c r="I626" s="121"/>
      <c r="J626" s="121"/>
    </row>
    <row r="627" spans="1:13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Isaac Bridley</v>
      </c>
      <c r="G627" s="122"/>
      <c r="H627" s="123"/>
      <c r="I627" s="121"/>
      <c r="J627" s="121"/>
    </row>
    <row r="628" spans="1:13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Jane Davis</v>
      </c>
      <c r="G628" s="122"/>
      <c r="H628" s="123"/>
      <c r="I628" s="121"/>
      <c r="J628" s="121"/>
    </row>
    <row r="629" spans="1:13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Richard Lane</v>
      </c>
      <c r="G629" s="122"/>
      <c r="H629" s="123"/>
      <c r="I629" s="121"/>
      <c r="J629" s="121"/>
    </row>
    <row r="630" spans="1:13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Tom Milner</v>
      </c>
      <c r="G630" s="122"/>
      <c r="H630" s="123"/>
      <c r="I630" s="121"/>
      <c r="J630" s="121"/>
    </row>
    <row r="631" spans="1:13" x14ac:dyDescent="0.25">
      <c r="A631" s="129"/>
      <c r="B631" s="131"/>
      <c r="C631" s="112"/>
      <c r="D631" s="137"/>
      <c r="E631" s="120"/>
      <c r="F631" s="121" t="str">
        <f>INDEX(Teamlists!A:D,MATCH($F$621,Teamlists!B:B,0)+10,4)</f>
        <v>Nathalie Meessen</v>
      </c>
      <c r="G631" s="122"/>
      <c r="H631" s="123"/>
      <c r="I631" s="121"/>
      <c r="J631" s="121"/>
    </row>
    <row r="632" spans="1:13" x14ac:dyDescent="0.25">
      <c r="A632" s="129"/>
      <c r="B632" s="131"/>
      <c r="C632" s="112"/>
      <c r="D632" s="137"/>
      <c r="E632" s="120"/>
      <c r="F632" s="121" t="str">
        <f>INDEX(Teamlists!A:D,MATCH($F$621,Teamlists!B:B,0)+11,4)</f>
        <v xml:space="preserve"> </v>
      </c>
      <c r="G632" s="122"/>
      <c r="H632" s="123"/>
      <c r="I632" s="121"/>
      <c r="J632" s="121"/>
    </row>
    <row r="633" spans="1:13" ht="13.8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</row>
    <row r="634" spans="1:13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</row>
    <row r="635" spans="1:13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</row>
    <row r="636" spans="1:13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244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12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57" customFormat="1" ht="15.75" customHeight="1" x14ac:dyDescent="0.3">
      <c r="A664" s="515" t="s">
        <v>245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57" customFormat="1" ht="9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57" customFormat="1" ht="9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55"/>
      <c r="C667" s="155"/>
      <c r="D667" s="155"/>
      <c r="E667" s="155"/>
      <c r="F667" s="155"/>
      <c r="G667" s="155"/>
      <c r="H667" s="155"/>
      <c r="I667" s="155"/>
      <c r="J667" s="155"/>
    </row>
    <row r="668" spans="1:29" s="157" customFormat="1" ht="15.75" customHeight="1" x14ac:dyDescent="0.3">
      <c r="A668" s="515" t="s">
        <v>246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57" customFormat="1" ht="9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57" customFormat="1" ht="9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.7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Roster!G30</f>
        <v>Sharks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M671" s="118"/>
    </row>
    <row r="672" spans="1:29" ht="12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Ralph Schwertner ©</v>
      </c>
      <c r="G672" s="122"/>
      <c r="H672" s="123"/>
      <c r="I672" s="121"/>
      <c r="J672" s="121"/>
    </row>
    <row r="673" spans="1:10" ht="14.4" x14ac:dyDescent="0.3">
      <c r="A673" s="518" t="str">
        <f>$A$3</f>
        <v>Pennant 2 2015 Week 2</v>
      </c>
      <c r="B673" s="519"/>
      <c r="C673" s="112"/>
      <c r="D673" s="119"/>
      <c r="E673" s="120"/>
      <c r="F673" s="121" t="str">
        <f>INDEX(Teamlists!A:D,MATCH($F$671,Teamlists!B:B,0)+2,4)</f>
        <v>Andrew Wignall</v>
      </c>
      <c r="G673" s="122"/>
      <c r="H673" s="123"/>
      <c r="I673" s="121"/>
      <c r="J673" s="121"/>
    </row>
    <row r="674" spans="1:10" ht="15" thickBot="1" x14ac:dyDescent="0.35">
      <c r="A674" s="520">
        <f>Roster!F3</f>
        <v>42207</v>
      </c>
      <c r="B674" s="521"/>
      <c r="C674" s="112"/>
      <c r="D674" s="119"/>
      <c r="E674" s="120"/>
      <c r="F674" s="121" t="str">
        <f>INDEX(Teamlists!A:D,MATCH($F$671,Teamlists!B:B,0)+3,4)</f>
        <v>Simon Turbett</v>
      </c>
      <c r="G674" s="122"/>
      <c r="H674" s="123"/>
      <c r="I674" s="121"/>
      <c r="J674" s="121"/>
    </row>
    <row r="675" spans="1:10" ht="13.8" thickBot="1" x14ac:dyDescent="0.3">
      <c r="A675" s="189"/>
      <c r="B675" s="190"/>
      <c r="C675" s="112"/>
      <c r="D675" s="119"/>
      <c r="E675" s="120"/>
      <c r="F675" s="121" t="str">
        <f>INDEX(Teamlists!A:D,MATCH($F$671,Teamlists!B:B,0)+4,4)</f>
        <v>Chris Wright</v>
      </c>
      <c r="G675" s="122"/>
      <c r="H675" s="123"/>
      <c r="I675" s="121"/>
      <c r="J675" s="121"/>
    </row>
    <row r="676" spans="1:10" x14ac:dyDescent="0.25">
      <c r="A676" s="186" t="s">
        <v>154</v>
      </c>
      <c r="B676" s="187" t="str">
        <f>Roster!G29</f>
        <v>C Grade</v>
      </c>
      <c r="C676" s="112"/>
      <c r="D676" s="119"/>
      <c r="E676" s="120"/>
      <c r="F676" s="121" t="str">
        <f>INDEX(Teamlists!A:D,MATCH($F$671,Teamlists!B:B,0)+5,4)</f>
        <v>Damien Bidgood</v>
      </c>
      <c r="G676" s="122"/>
      <c r="H676" s="123"/>
      <c r="I676" s="121"/>
      <c r="J676" s="121"/>
    </row>
    <row r="677" spans="1:10" x14ac:dyDescent="0.25">
      <c r="A677" s="126" t="s">
        <v>155</v>
      </c>
      <c r="B677" s="127" t="str">
        <f>Roster!G4</f>
        <v>Court 2</v>
      </c>
      <c r="C677" s="112"/>
      <c r="D677" s="119"/>
      <c r="E677" s="120"/>
      <c r="F677" s="121" t="str">
        <f>INDEX(Teamlists!A:D,MATCH($F$671,Teamlists!B:B,0)+6,4)</f>
        <v>Paul Wignall</v>
      </c>
      <c r="G677" s="122"/>
      <c r="H677" s="123"/>
      <c r="I677" s="121"/>
      <c r="J677" s="121"/>
    </row>
    <row r="678" spans="1:10" x14ac:dyDescent="0.25">
      <c r="A678" s="126" t="s">
        <v>156</v>
      </c>
      <c r="B678" s="128" t="str">
        <f>Roster!B29</f>
        <v>9:05pm</v>
      </c>
      <c r="C678" s="112"/>
      <c r="D678" s="119"/>
      <c r="E678" s="120"/>
      <c r="F678" s="121" t="str">
        <f>INDEX(Teamlists!A:D,MATCH($F$671,Teamlists!B:B,0)+7,4)</f>
        <v>Rohan Thurstans</v>
      </c>
      <c r="G678" s="122"/>
      <c r="H678" s="123"/>
      <c r="I678" s="121"/>
      <c r="J678" s="121"/>
    </row>
    <row r="679" spans="1:10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Kim Fitzmaurice</v>
      </c>
      <c r="G679" s="122"/>
      <c r="H679" s="123"/>
      <c r="I679" s="121"/>
      <c r="J679" s="121"/>
    </row>
    <row r="680" spans="1:10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Paul Wignell</v>
      </c>
      <c r="G680" s="122"/>
      <c r="H680" s="123"/>
      <c r="I680" s="121"/>
      <c r="J680" s="121"/>
    </row>
    <row r="681" spans="1:10" x14ac:dyDescent="0.25">
      <c r="A681" s="129" t="s">
        <v>157</v>
      </c>
      <c r="B681" s="130" t="str">
        <f>Roster!G32</f>
        <v>The Grizzlies</v>
      </c>
      <c r="C681" s="112"/>
      <c r="D681" s="119"/>
      <c r="E681" s="120"/>
      <c r="F681" s="121" t="str">
        <f>INDEX(Teamlists!A:D,MATCH($F$671,Teamlists!B:B,0)+10,4)</f>
        <v>John Robinson</v>
      </c>
      <c r="G681" s="122"/>
      <c r="H681" s="123"/>
      <c r="I681" s="121"/>
      <c r="J681" s="121"/>
    </row>
    <row r="682" spans="1:10" x14ac:dyDescent="0.25">
      <c r="A682" s="129" t="s">
        <v>158</v>
      </c>
      <c r="B682" s="131"/>
      <c r="C682" s="112"/>
      <c r="D682" s="119"/>
      <c r="E682" s="120"/>
      <c r="F682" s="121" t="str">
        <f>INDEX(Teamlists!A:D,MATCH($F$671,Teamlists!B:B,0)+11,4)</f>
        <v>Rohan Thurstans</v>
      </c>
      <c r="G682" s="122"/>
      <c r="H682" s="123"/>
      <c r="I682" s="121"/>
      <c r="J682" s="121"/>
    </row>
    <row r="683" spans="1:10" x14ac:dyDescent="0.25">
      <c r="A683" s="129"/>
      <c r="B683" s="131"/>
      <c r="C683" s="112"/>
      <c r="D683" s="119"/>
      <c r="E683" s="120"/>
      <c r="F683" s="121" t="str">
        <f>INDEX(Teamlists!A:D,MATCH($F$671,Teamlists!B:B,0)+12,4)</f>
        <v>Heather Fenderson</v>
      </c>
      <c r="G683" s="122"/>
      <c r="H683" s="123"/>
      <c r="I683" s="121"/>
      <c r="J683" s="121"/>
    </row>
    <row r="684" spans="1:10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</row>
    <row r="685" spans="1:10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</row>
    <row r="686" spans="1:10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</row>
    <row r="687" spans="1:10" x14ac:dyDescent="0.25">
      <c r="A687" s="129"/>
      <c r="B687" s="131"/>
      <c r="C687" s="112"/>
    </row>
    <row r="688" spans="1:10" ht="27" thickBot="1" x14ac:dyDescent="0.3">
      <c r="A688" s="129"/>
      <c r="B688" s="127"/>
      <c r="C688" s="112"/>
      <c r="D688" s="113"/>
      <c r="E688" s="114" t="s">
        <v>163</v>
      </c>
      <c r="F688" s="115" t="str">
        <f>Roster!G31</f>
        <v>Cardiac Concerns</v>
      </c>
      <c r="G688" s="116" t="s">
        <v>149</v>
      </c>
      <c r="H688" s="116" t="s">
        <v>150</v>
      </c>
      <c r="I688" s="116" t="s">
        <v>151</v>
      </c>
      <c r="J688" s="116" t="s">
        <v>152</v>
      </c>
    </row>
    <row r="689" spans="1:13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David Horner ©</v>
      </c>
      <c r="G689" s="122"/>
      <c r="H689" s="123"/>
      <c r="I689" s="121"/>
      <c r="J689" s="121"/>
    </row>
    <row r="690" spans="1:13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Adrian Birkett</v>
      </c>
      <c r="G690" s="122"/>
      <c r="H690" s="123"/>
      <c r="I690" s="121"/>
      <c r="J690" s="121"/>
    </row>
    <row r="691" spans="1:13" ht="14.4" x14ac:dyDescent="0.25">
      <c r="A691" s="522">
        <f>Roster!G35</f>
        <v>0</v>
      </c>
      <c r="B691" s="523"/>
      <c r="C691" s="112"/>
      <c r="D691" s="137"/>
      <c r="E691" s="139"/>
      <c r="F691" s="121" t="str">
        <f>INDEX(Teamlists!A:D,MATCH($F$688,Teamlists!B:B,0)+3,4)</f>
        <v>Andrew Robert-Tissot</v>
      </c>
      <c r="G691" s="122"/>
      <c r="H691" s="123"/>
      <c r="I691" s="121"/>
      <c r="J691" s="121"/>
    </row>
    <row r="692" spans="1:13" ht="14.4" x14ac:dyDescent="0.25">
      <c r="A692" s="522" t="str">
        <f>Roster!G36</f>
        <v>ColinH</v>
      </c>
      <c r="B692" s="523"/>
      <c r="C692" s="112"/>
      <c r="D692" s="137"/>
      <c r="E692" s="120"/>
      <c r="F692" s="121" t="str">
        <f>INDEX(Teamlists!A:D,MATCH($F$688,Teamlists!B:B,0)+4,4)</f>
        <v>Brett Kitchener</v>
      </c>
      <c r="G692" s="122"/>
      <c r="H692" s="123"/>
      <c r="I692" s="121"/>
      <c r="J692" s="121"/>
      <c r="M692" s="140"/>
    </row>
    <row r="693" spans="1:13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Eamonn Turbitt</v>
      </c>
      <c r="G693" s="122"/>
      <c r="H693" s="123"/>
      <c r="I693" s="121"/>
      <c r="J693" s="121"/>
    </row>
    <row r="694" spans="1:13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Glenn Keppel</v>
      </c>
      <c r="G694" s="122"/>
      <c r="H694" s="123"/>
      <c r="I694" s="121"/>
      <c r="J694" s="121"/>
    </row>
    <row r="695" spans="1:13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Justin Welch</v>
      </c>
      <c r="G695" s="122"/>
      <c r="H695" s="123"/>
      <c r="I695" s="121"/>
      <c r="J695" s="121"/>
    </row>
    <row r="696" spans="1:13" x14ac:dyDescent="0.25">
      <c r="A696" s="129"/>
      <c r="B696" s="131"/>
      <c r="C696" s="112"/>
      <c r="D696" s="137"/>
      <c r="E696" s="120"/>
      <c r="F696" s="121" t="str">
        <f>INDEX(Teamlists!A:D,MATCH($F$688,Teamlists!B:B,0)+8,4)</f>
        <v>Thomas Le Coz</v>
      </c>
      <c r="G696" s="122"/>
      <c r="H696" s="123"/>
      <c r="I696" s="121"/>
      <c r="J696" s="121"/>
    </row>
    <row r="697" spans="1:13" x14ac:dyDescent="0.25">
      <c r="A697" s="129"/>
      <c r="B697" s="131"/>
      <c r="C697" s="112"/>
      <c r="D697" s="137"/>
      <c r="E697" s="120"/>
      <c r="F697" s="121" t="str">
        <f>INDEX(Teamlists!A:D,MATCH($F$688,Teamlists!B:B,0)+9,4)</f>
        <v>Mahala Fannon</v>
      </c>
      <c r="G697" s="122"/>
      <c r="H697" s="123"/>
      <c r="I697" s="121"/>
      <c r="J697" s="121"/>
    </row>
    <row r="698" spans="1:13" x14ac:dyDescent="0.25">
      <c r="A698" s="129"/>
      <c r="B698" s="131"/>
      <c r="C698" s="112"/>
      <c r="D698" s="137"/>
      <c r="E698" s="120"/>
      <c r="F698" s="121" t="str">
        <f>INDEX(Teamlists!A:D,MATCH($F$688,Teamlists!B:B,0)+10,4)</f>
        <v>Simon Watt</v>
      </c>
      <c r="G698" s="122"/>
      <c r="H698" s="123"/>
      <c r="I698" s="121"/>
      <c r="J698" s="121"/>
    </row>
    <row r="699" spans="1:13" x14ac:dyDescent="0.25">
      <c r="A699" s="129"/>
      <c r="B699" s="131"/>
      <c r="C699" s="112"/>
      <c r="D699" s="137"/>
      <c r="E699" s="120"/>
      <c r="F699" s="121">
        <f>INDEX(Teamlists!A:D,MATCH($F$688,Teamlists!B:B,0)+11,4)</f>
        <v>0</v>
      </c>
      <c r="G699" s="122"/>
      <c r="H699" s="123"/>
      <c r="I699" s="121"/>
      <c r="J699" s="121"/>
    </row>
    <row r="700" spans="1:13" ht="13.8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</row>
    <row r="701" spans="1:13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</row>
    <row r="702" spans="1:13" x14ac:dyDescent="0.25">
      <c r="A702" s="112"/>
      <c r="B702" s="133"/>
      <c r="C702" s="112"/>
      <c r="D702" s="137"/>
      <c r="E702" s="120"/>
      <c r="F702" s="121">
        <f>INDEX(Teamlists!A:D,MATCH($F$688,Teamlists!B:B,0)+14,4)</f>
        <v>0</v>
      </c>
      <c r="G702" s="122"/>
      <c r="H702" s="123"/>
      <c r="I702" s="121"/>
      <c r="J702" s="121"/>
    </row>
    <row r="703" spans="1:13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244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57" customFormat="1" ht="15.75" customHeight="1" x14ac:dyDescent="0.3">
      <c r="A731" s="515" t="s">
        <v>245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57" customFormat="1" ht="9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57" customFormat="1" ht="9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55"/>
      <c r="C734" s="155"/>
      <c r="D734" s="155"/>
      <c r="E734" s="155"/>
      <c r="F734" s="155"/>
      <c r="G734" s="155"/>
      <c r="H734" s="155"/>
      <c r="I734" s="155"/>
      <c r="J734" s="155"/>
    </row>
    <row r="735" spans="1:29" s="157" customFormat="1" ht="15.75" customHeight="1" x14ac:dyDescent="0.3">
      <c r="A735" s="515" t="s">
        <v>246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57" customFormat="1" ht="9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57" customFormat="1" ht="9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.7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Roster!H30</f>
        <v>Ariba Amoebas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M738" s="118"/>
    </row>
    <row r="739" spans="1:29" ht="12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Chris Bond ©</v>
      </c>
      <c r="G739" s="122"/>
      <c r="H739" s="123"/>
      <c r="I739" s="121"/>
      <c r="J739" s="121"/>
    </row>
    <row r="740" spans="1:29" ht="12" customHeight="1" x14ac:dyDescent="0.3">
      <c r="A740" s="518" t="str">
        <f>$A$3</f>
        <v>Pennant 2 2015 Week 2</v>
      </c>
      <c r="B740" s="519"/>
      <c r="C740" s="112"/>
      <c r="D740" s="119"/>
      <c r="E740" s="120"/>
      <c r="F740" s="121" t="str">
        <f>INDEX(Teamlists!A:D,MATCH($F$738,Teamlists!B:B,0)+2,4)</f>
        <v>Kirstie Kay</v>
      </c>
      <c r="G740" s="122"/>
      <c r="H740" s="123"/>
      <c r="I740" s="121"/>
      <c r="J740" s="121"/>
    </row>
    <row r="741" spans="1:29" ht="12" customHeight="1" thickBot="1" x14ac:dyDescent="0.35">
      <c r="A741" s="520">
        <f>Roster!F3</f>
        <v>42207</v>
      </c>
      <c r="B741" s="521"/>
      <c r="C741" s="112"/>
      <c r="D741" s="119"/>
      <c r="E741" s="120"/>
      <c r="F741" s="121" t="str">
        <f>INDEX(Teamlists!A:D,MATCH($F$738,Teamlists!B:B,0)+3,4)</f>
        <v>Stephanie Wickham</v>
      </c>
      <c r="G741" s="122"/>
      <c r="H741" s="123"/>
      <c r="I741" s="121"/>
      <c r="J741" s="121"/>
    </row>
    <row r="742" spans="1:29" ht="12" customHeight="1" thickBot="1" x14ac:dyDescent="0.3">
      <c r="A742" s="189"/>
      <c r="B742" s="190"/>
      <c r="C742" s="112"/>
      <c r="D742" s="119"/>
      <c r="E742" s="120"/>
      <c r="F742" s="121" t="str">
        <f>INDEX(Teamlists!A:D,MATCH($F$738,Teamlists!B:B,0)+4,4)</f>
        <v>David Hilder</v>
      </c>
      <c r="G742" s="122"/>
      <c r="H742" s="123"/>
      <c r="I742" s="121"/>
      <c r="J742" s="121"/>
    </row>
    <row r="743" spans="1:29" ht="12" customHeight="1" x14ac:dyDescent="0.25">
      <c r="A743" s="186" t="s">
        <v>154</v>
      </c>
      <c r="B743" s="187" t="str">
        <f>Roster!H29</f>
        <v>B Grade</v>
      </c>
      <c r="C743" s="112"/>
      <c r="D743" s="119"/>
      <c r="E743" s="120"/>
      <c r="F743" s="121" t="str">
        <f>INDEX(Teamlists!A:D,MATCH($F$738,Teamlists!B:B,0)+5,4)</f>
        <v>Jack Adolph</v>
      </c>
      <c r="G743" s="122"/>
      <c r="H743" s="123"/>
      <c r="I743" s="121"/>
      <c r="J743" s="121"/>
    </row>
    <row r="744" spans="1:29" ht="12" customHeight="1" x14ac:dyDescent="0.25">
      <c r="A744" s="126" t="s">
        <v>155</v>
      </c>
      <c r="B744" s="127" t="str">
        <f>Roster!H4</f>
        <v>Court 3</v>
      </c>
      <c r="C744" s="112"/>
      <c r="D744" s="119"/>
      <c r="E744" s="120"/>
      <c r="F744" s="121" t="str">
        <f>INDEX(Teamlists!A:D,MATCH($F$738,Teamlists!B:B,0)+6,4)</f>
        <v>Larnie Linton</v>
      </c>
      <c r="G744" s="122"/>
      <c r="H744" s="123"/>
      <c r="I744" s="121"/>
      <c r="J744" s="121"/>
    </row>
    <row r="745" spans="1:29" ht="12" customHeight="1" x14ac:dyDescent="0.25">
      <c r="A745" s="126" t="s">
        <v>156</v>
      </c>
      <c r="B745" s="128" t="str">
        <f>Roster!B29</f>
        <v>9:05pm</v>
      </c>
      <c r="C745" s="112"/>
      <c r="D745" s="119"/>
      <c r="E745" s="120"/>
      <c r="F745" s="121" t="str">
        <f>INDEX(Teamlists!A:D,MATCH($F$738,Teamlists!B:B,0)+7,4)</f>
        <v>Jack Inglis</v>
      </c>
      <c r="G745" s="122"/>
      <c r="H745" s="123"/>
      <c r="I745" s="121"/>
      <c r="J745" s="121"/>
    </row>
    <row r="746" spans="1:29" ht="12" customHeight="1" x14ac:dyDescent="0.25">
      <c r="A746" s="126"/>
      <c r="B746" s="128"/>
      <c r="C746" s="112"/>
      <c r="D746" s="119"/>
      <c r="E746" s="120"/>
      <c r="F746" s="121">
        <f>INDEX(Teamlists!A:D,MATCH($F$738,Teamlists!B:B,0)+8,4)</f>
        <v>0</v>
      </c>
      <c r="G746" s="122"/>
      <c r="H746" s="123"/>
      <c r="I746" s="121"/>
      <c r="J746" s="121"/>
    </row>
    <row r="747" spans="1:29" ht="12" customHeight="1" x14ac:dyDescent="0.25">
      <c r="A747" s="126"/>
      <c r="B747" s="128"/>
      <c r="C747" s="112"/>
      <c r="D747" s="119"/>
      <c r="E747" s="120"/>
      <c r="F747" s="121">
        <f>INDEX(Teamlists!A:D,MATCH($F$738,Teamlists!B:B,0)+9,4)</f>
        <v>0</v>
      </c>
      <c r="G747" s="122"/>
      <c r="H747" s="123"/>
      <c r="I747" s="121"/>
      <c r="J747" s="121"/>
    </row>
    <row r="748" spans="1:29" ht="12" customHeight="1" x14ac:dyDescent="0.25">
      <c r="A748" s="129" t="s">
        <v>157</v>
      </c>
      <c r="B748" s="130" t="str">
        <f>Roster!H32</f>
        <v>Cilia</v>
      </c>
      <c r="C748" s="112"/>
      <c r="D748" s="119"/>
      <c r="E748" s="120"/>
      <c r="F748" s="121">
        <f>INDEX(Teamlists!A:D,MATCH($F$738,Teamlists!B:B,0)+10,4)</f>
        <v>0</v>
      </c>
      <c r="G748" s="122"/>
      <c r="H748" s="123"/>
      <c r="I748" s="121"/>
      <c r="J748" s="121"/>
    </row>
    <row r="749" spans="1:29" ht="12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</row>
    <row r="750" spans="1:29" ht="12" customHeight="1" x14ac:dyDescent="0.25">
      <c r="A750" s="129"/>
      <c r="B750" s="131"/>
      <c r="C750" s="112"/>
      <c r="D750" s="119"/>
      <c r="E750" s="120"/>
      <c r="F750" s="121">
        <f>INDEX(Teamlists!A:D,MATCH($F$738,Teamlists!B:B,0)+12,4)</f>
        <v>0</v>
      </c>
      <c r="G750" s="122"/>
      <c r="H750" s="123"/>
      <c r="I750" s="121"/>
      <c r="J750" s="121"/>
    </row>
    <row r="751" spans="1:29" ht="12" customHeight="1" x14ac:dyDescent="0.25">
      <c r="A751" s="132" t="s">
        <v>159</v>
      </c>
      <c r="B751" s="131"/>
      <c r="C751" s="112"/>
      <c r="D751" s="119"/>
      <c r="E751" s="120"/>
      <c r="F751" s="121">
        <f>INDEX(Teamlists!A:D,MATCH($F$738,Teamlists!B:B,0)+13,4)</f>
        <v>0</v>
      </c>
      <c r="G751" s="122"/>
      <c r="H751" s="123"/>
      <c r="I751" s="121"/>
      <c r="J751" s="121"/>
    </row>
    <row r="752" spans="1:29" ht="14.1" customHeight="1" x14ac:dyDescent="0.25">
      <c r="A752" s="129" t="s">
        <v>160</v>
      </c>
      <c r="B752" s="131"/>
      <c r="C752" s="112"/>
      <c r="D752" s="119"/>
      <c r="E752" s="120"/>
      <c r="F752" s="121">
        <f>INDEX(Teamlists!A:D,MATCH($F$738,Teamlists!B:B,0)+14,4)</f>
        <v>0</v>
      </c>
      <c r="G752" s="122"/>
      <c r="H752" s="123"/>
      <c r="I752" s="121"/>
      <c r="J752" s="121"/>
    </row>
    <row r="753" spans="1:13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</row>
    <row r="754" spans="1:13" x14ac:dyDescent="0.25">
      <c r="A754" s="129"/>
      <c r="B754" s="131"/>
      <c r="C754" s="112"/>
    </row>
    <row r="755" spans="1:13" ht="27" thickBot="1" x14ac:dyDescent="0.3">
      <c r="A755" s="129"/>
      <c r="B755" s="127"/>
      <c r="C755" s="112"/>
      <c r="D755" s="113"/>
      <c r="E755" s="114" t="s">
        <v>163</v>
      </c>
      <c r="F755" s="115" t="str">
        <f>Roster!H31</f>
        <v>Dr Schwant von Eaglehorn</v>
      </c>
      <c r="G755" s="116" t="s">
        <v>149</v>
      </c>
      <c r="H755" s="116" t="s">
        <v>150</v>
      </c>
      <c r="I755" s="116" t="s">
        <v>151</v>
      </c>
      <c r="J755" s="116" t="s">
        <v>152</v>
      </c>
    </row>
    <row r="756" spans="1:13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John Borojevic ©</v>
      </c>
      <c r="G756" s="122"/>
      <c r="H756" s="123"/>
      <c r="I756" s="121"/>
      <c r="J756" s="121"/>
    </row>
    <row r="757" spans="1:13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Craig Proctor</v>
      </c>
      <c r="G757" s="122"/>
      <c r="H757" s="123"/>
      <c r="I757" s="121"/>
      <c r="J757" s="121"/>
    </row>
    <row r="758" spans="1:13" ht="14.4" x14ac:dyDescent="0.25">
      <c r="A758" s="522">
        <f>Roster!H35</f>
        <v>0</v>
      </c>
      <c r="B758" s="523"/>
      <c r="C758" s="112"/>
      <c r="D758" s="137"/>
      <c r="E758" s="139"/>
      <c r="F758" s="121" t="str">
        <f>INDEX(Teamlists!A:D,MATCH($F$755,Teamlists!B:B,0)+3,4)</f>
        <v>David Marshall</v>
      </c>
      <c r="G758" s="122"/>
      <c r="H758" s="123"/>
      <c r="I758" s="121"/>
      <c r="J758" s="121"/>
    </row>
    <row r="759" spans="1:13" ht="14.4" x14ac:dyDescent="0.25">
      <c r="A759" s="522" t="str">
        <f>Roster!H36</f>
        <v>Angus</v>
      </c>
      <c r="B759" s="523"/>
      <c r="C759" s="112"/>
      <c r="D759" s="137"/>
      <c r="E759" s="120"/>
      <c r="F759" s="121" t="str">
        <f>INDEX(Teamlists!A:D,MATCH($F$755,Teamlists!B:B,0)+4,4)</f>
        <v>Tim Lynch</v>
      </c>
      <c r="G759" s="122"/>
      <c r="H759" s="123"/>
      <c r="I759" s="121"/>
      <c r="J759" s="121"/>
      <c r="M759" s="140"/>
    </row>
    <row r="760" spans="1:13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Jane Davis ®®</v>
      </c>
      <c r="G760" s="122"/>
      <c r="H760" s="123"/>
      <c r="I760" s="121"/>
      <c r="J760" s="121"/>
    </row>
    <row r="761" spans="1:13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Pete Rand</v>
      </c>
      <c r="G761" s="122"/>
      <c r="H761" s="123"/>
      <c r="I761" s="121"/>
      <c r="J761" s="121"/>
    </row>
    <row r="762" spans="1:13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Stephen Spinks</v>
      </c>
      <c r="G762" s="122"/>
      <c r="H762" s="123"/>
      <c r="I762" s="121"/>
      <c r="J762" s="121"/>
    </row>
    <row r="763" spans="1:13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Talbot Matthews ®</v>
      </c>
      <c r="G763" s="122"/>
      <c r="H763" s="123"/>
      <c r="I763" s="121"/>
      <c r="J763" s="121"/>
    </row>
    <row r="764" spans="1:13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Eddy Rand ®</v>
      </c>
      <c r="G764" s="122"/>
      <c r="H764" s="123"/>
      <c r="I764" s="121"/>
      <c r="J764" s="121"/>
    </row>
    <row r="765" spans="1:13" x14ac:dyDescent="0.25">
      <c r="A765" s="129"/>
      <c r="B765" s="131"/>
      <c r="C765" s="112"/>
      <c r="D765" s="137"/>
      <c r="E765" s="120"/>
      <c r="F765" s="121" t="str">
        <f>INDEX(Teamlists!A:D,MATCH($F$755,Teamlists!B:B,0)+10,4)</f>
        <v>Ben Linton ®</v>
      </c>
      <c r="G765" s="122"/>
      <c r="H765" s="123"/>
      <c r="I765" s="121"/>
      <c r="J765" s="121"/>
    </row>
    <row r="766" spans="1:13" x14ac:dyDescent="0.25">
      <c r="A766" s="129"/>
      <c r="B766" s="131"/>
      <c r="C766" s="112"/>
      <c r="D766" s="137"/>
      <c r="E766" s="120"/>
      <c r="F766" s="121" t="str">
        <f>INDEX(Teamlists!A:D,MATCH($F$755,Teamlists!B:B,0)+11,4)</f>
        <v>Mark Richards</v>
      </c>
      <c r="G766" s="122"/>
      <c r="H766" s="123"/>
      <c r="I766" s="121"/>
      <c r="J766" s="121"/>
    </row>
    <row r="767" spans="1:13" ht="13.8" thickBot="1" x14ac:dyDescent="0.3">
      <c r="A767" s="143"/>
      <c r="B767" s="144"/>
      <c r="C767" s="112"/>
      <c r="D767" s="137"/>
      <c r="E767" s="120"/>
      <c r="F767" s="121" t="str">
        <f>INDEX(Teamlists!A:D,MATCH($F$755,Teamlists!B:B,0)+12,4)</f>
        <v>Claire McCartney</v>
      </c>
      <c r="G767" s="122"/>
      <c r="H767" s="123"/>
      <c r="I767" s="121"/>
      <c r="J767" s="121"/>
    </row>
    <row r="768" spans="1:13" x14ac:dyDescent="0.25">
      <c r="A768" s="112"/>
      <c r="B768" s="133"/>
      <c r="C768" s="112"/>
      <c r="D768" s="137"/>
      <c r="E768" s="120"/>
      <c r="F768" s="121" t="str">
        <f>INDEX(Teamlists!A:D,MATCH($F$755,Teamlists!B:B,0)+13,4)</f>
        <v xml:space="preserve"> </v>
      </c>
      <c r="G768" s="122"/>
      <c r="H768" s="123"/>
      <c r="I768" s="121"/>
      <c r="J768" s="121"/>
    </row>
    <row r="769" spans="1:10" x14ac:dyDescent="0.25">
      <c r="A769" s="112"/>
      <c r="B769" s="133"/>
      <c r="C769" s="112"/>
      <c r="D769" s="137"/>
      <c r="E769" s="120"/>
      <c r="F769" s="121" t="str">
        <f>INDEX(Teamlists!A:D,MATCH($F$755,Teamlists!B:B,0)+14,4)</f>
        <v xml:space="preserve"> </v>
      </c>
      <c r="G769" s="122"/>
      <c r="H769" s="123"/>
      <c r="I769" s="121"/>
      <c r="J769" s="121"/>
    </row>
    <row r="770" spans="1:10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0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0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0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0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0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0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0" s="151" customFormat="1" ht="12" x14ac:dyDescent="0.25">
      <c r="A777" s="152" t="s">
        <v>244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0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0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0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0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0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0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0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1.25" customHeight="1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57" customFormat="1" ht="15.75" customHeight="1" x14ac:dyDescent="0.3">
      <c r="A798" s="515" t="s">
        <v>245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57" customFormat="1" ht="9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57" customFormat="1" ht="9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55"/>
      <c r="C801" s="155"/>
      <c r="D801" s="155"/>
      <c r="E801" s="155"/>
      <c r="F801" s="155"/>
      <c r="G801" s="155"/>
      <c r="H801" s="155"/>
      <c r="I801" s="155"/>
      <c r="J801" s="155"/>
    </row>
    <row r="802" spans="1:29" s="157" customFormat="1" ht="15.75" customHeight="1" x14ac:dyDescent="0.3">
      <c r="A802" s="515" t="s">
        <v>246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57" customFormat="1" ht="9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57" customFormat="1" ht="9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57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57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57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57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57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57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57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57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57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57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57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57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57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57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57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55"/>
      <c r="C1002" s="155"/>
      <c r="D1002" s="155"/>
      <c r="E1002" s="155"/>
      <c r="F1002" s="155"/>
      <c r="G1002" s="155"/>
      <c r="H1002" s="155"/>
      <c r="I1002" s="155"/>
      <c r="J1002" s="155"/>
    </row>
    <row r="1003" spans="1:29" s="157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57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57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999:J999"/>
    <mergeCell ref="A1000:J1000"/>
    <mergeCell ref="A1001:J1001"/>
    <mergeCell ref="A1003:J1003"/>
    <mergeCell ref="A1004:J1004"/>
    <mergeCell ref="A1005:J1005"/>
    <mergeCell ref="A267:J267"/>
    <mergeCell ref="A268:J268"/>
    <mergeCell ref="A195:J195"/>
    <mergeCell ref="A201:J201"/>
    <mergeCell ref="A269:B269"/>
    <mergeCell ref="A204:B204"/>
    <mergeCell ref="A205:B205"/>
    <mergeCell ref="A262:J262"/>
    <mergeCell ref="A263:J263"/>
    <mergeCell ref="A264:J264"/>
    <mergeCell ref="A266:J266"/>
    <mergeCell ref="A800:J800"/>
    <mergeCell ref="A802:J802"/>
    <mergeCell ref="A803:J803"/>
    <mergeCell ref="A804:J804"/>
    <mergeCell ref="A798:J798"/>
    <mergeCell ref="A664:J664"/>
    <mergeCell ref="A665:J665"/>
    <mergeCell ref="A155:B155"/>
    <mergeCell ref="A156:B156"/>
    <mergeCell ref="A202:B202"/>
    <mergeCell ref="A88:B88"/>
    <mergeCell ref="A134:J134"/>
    <mergeCell ref="A135:B135"/>
    <mergeCell ref="A136:B136"/>
    <mergeCell ref="A137:B137"/>
    <mergeCell ref="A203:B203"/>
    <mergeCell ref="A196:J196"/>
    <mergeCell ref="A197:J197"/>
    <mergeCell ref="A199:J199"/>
    <mergeCell ref="A89:B89"/>
    <mergeCell ref="A625:B625"/>
    <mergeCell ref="A530:J530"/>
    <mergeCell ref="A531:J531"/>
    <mergeCell ref="A70:B70"/>
    <mergeCell ref="A68:B68"/>
    <mergeCell ref="A69:B69"/>
    <mergeCell ref="A200:J200"/>
    <mergeCell ref="A1:B1"/>
    <mergeCell ref="A2:B2"/>
    <mergeCell ref="A3:B3"/>
    <mergeCell ref="A4:B4"/>
    <mergeCell ref="A21:B21"/>
    <mergeCell ref="A22:B22"/>
    <mergeCell ref="A61:J61"/>
    <mergeCell ref="A62:J62"/>
    <mergeCell ref="A63:J63"/>
    <mergeCell ref="A65:J65"/>
    <mergeCell ref="A66:J66"/>
    <mergeCell ref="A67:J67"/>
    <mergeCell ref="A133:J133"/>
    <mergeCell ref="A128:J128"/>
    <mergeCell ref="A129:J129"/>
    <mergeCell ref="A130:J130"/>
    <mergeCell ref="A132:J132"/>
    <mergeCell ref="A71:B71"/>
    <mergeCell ref="A138:B138"/>
    <mergeCell ref="A222:B222"/>
    <mergeCell ref="A223:B223"/>
    <mergeCell ref="A471:B471"/>
    <mergeCell ref="A338:B338"/>
    <mergeCell ref="A339:B339"/>
    <mergeCell ref="A423:B423"/>
    <mergeCell ref="A424:B424"/>
    <mergeCell ref="A396:J396"/>
    <mergeCell ref="A397:J397"/>
    <mergeCell ref="A398:J398"/>
    <mergeCell ref="A333:J333"/>
    <mergeCell ref="A336:B336"/>
    <mergeCell ref="A337:B337"/>
    <mergeCell ref="A334:J334"/>
    <mergeCell ref="A402:J402"/>
    <mergeCell ref="A403:B403"/>
    <mergeCell ref="A400:J400"/>
    <mergeCell ref="A401:J401"/>
    <mergeCell ref="A406:B406"/>
    <mergeCell ref="A356:B356"/>
    <mergeCell ref="A357:B357"/>
    <mergeCell ref="A335:J335"/>
    <mergeCell ref="A270:B270"/>
    <mergeCell ref="A463:J463"/>
    <mergeCell ref="A271:B271"/>
    <mergeCell ref="A272:B272"/>
    <mergeCell ref="A289:B289"/>
    <mergeCell ref="A290:B290"/>
    <mergeCell ref="A329:J329"/>
    <mergeCell ref="A330:J330"/>
    <mergeCell ref="A331:J331"/>
    <mergeCell ref="A472:B472"/>
    <mergeCell ref="A473:B473"/>
    <mergeCell ref="A464:J464"/>
    <mergeCell ref="A465:J465"/>
    <mergeCell ref="A467:J467"/>
    <mergeCell ref="A468:J468"/>
    <mergeCell ref="A469:J469"/>
    <mergeCell ref="A470:B470"/>
    <mergeCell ref="A404:B404"/>
    <mergeCell ref="A405:B405"/>
    <mergeCell ref="A490:B490"/>
    <mergeCell ref="A491:B491"/>
    <mergeCell ref="A540:B540"/>
    <mergeCell ref="A557:B557"/>
    <mergeCell ref="A558:B558"/>
    <mergeCell ref="A604:B604"/>
    <mergeCell ref="A605:B605"/>
    <mergeCell ref="A606:B606"/>
    <mergeCell ref="A624:B624"/>
    <mergeCell ref="A607:B607"/>
    <mergeCell ref="A532:J532"/>
    <mergeCell ref="A534:J534"/>
    <mergeCell ref="A535:J535"/>
    <mergeCell ref="A602:J602"/>
    <mergeCell ref="A603:J603"/>
    <mergeCell ref="A537:B537"/>
    <mergeCell ref="A536:J536"/>
    <mergeCell ref="A597:J597"/>
    <mergeCell ref="A598:J598"/>
    <mergeCell ref="A599:J599"/>
    <mergeCell ref="A601:J601"/>
    <mergeCell ref="A538:B538"/>
    <mergeCell ref="A539:B539"/>
    <mergeCell ref="A799:J799"/>
    <mergeCell ref="A758:B758"/>
    <mergeCell ref="A759:B759"/>
    <mergeCell ref="A732:J732"/>
    <mergeCell ref="A733:J733"/>
    <mergeCell ref="A735:J735"/>
    <mergeCell ref="A741:B741"/>
    <mergeCell ref="A738:B738"/>
    <mergeCell ref="A666:J666"/>
    <mergeCell ref="A671:B671"/>
    <mergeCell ref="A668:J668"/>
    <mergeCell ref="A669:J669"/>
    <mergeCell ref="A670:J670"/>
    <mergeCell ref="A739:B739"/>
    <mergeCell ref="A740:B740"/>
    <mergeCell ref="A736:J736"/>
    <mergeCell ref="A737:J737"/>
    <mergeCell ref="A672:B672"/>
    <mergeCell ref="A673:B673"/>
    <mergeCell ref="A674:B674"/>
    <mergeCell ref="A731:J731"/>
    <mergeCell ref="A691:B691"/>
    <mergeCell ref="A692:B692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K1:IV1005 C1:C1005 A202:B214 A269:B281 A336:B348 A403:B415 A470:B482 A537:B549 A604:B616 A671:B683 A738:B750 B760:B1005 A771:A1005 D1:J16 D18:J83 D85:J150 D152:J217 D219:J284 D286:J351 D353:J418 D420:J485 D487:J552 D554:J619 D621:J686 D688:J753 D755:J1005">
    <cfRule type="cellIs" dxfId="1027" priority="49" stopIfTrue="1" operator="equal">
      <formula>0</formula>
    </cfRule>
  </conditionalFormatting>
  <conditionalFormatting sqref="G2:N2 F2:F15">
    <cfRule type="cellIs" dxfId="1026" priority="48" stopIfTrue="1" operator="equal">
      <formula>0</formula>
    </cfRule>
  </conditionalFormatting>
  <conditionalFormatting sqref="G2:N2 F2:F15">
    <cfRule type="cellIs" dxfId="1025" priority="47" stopIfTrue="1" operator="equal">
      <formula>0</formula>
    </cfRule>
  </conditionalFormatting>
  <conditionalFormatting sqref="F19:F32">
    <cfRule type="cellIs" dxfId="1024" priority="46" stopIfTrue="1" operator="equal">
      <formula>0</formula>
    </cfRule>
  </conditionalFormatting>
  <conditionalFormatting sqref="F19:F32">
    <cfRule type="cellIs" dxfId="1023" priority="45" stopIfTrue="1" operator="equal">
      <formula>0</formula>
    </cfRule>
  </conditionalFormatting>
  <conditionalFormatting sqref="F69:F82">
    <cfRule type="cellIs" dxfId="1022" priority="44" stopIfTrue="1" operator="equal">
      <formula>0</formula>
    </cfRule>
  </conditionalFormatting>
  <conditionalFormatting sqref="F69:F82">
    <cfRule type="cellIs" dxfId="1021" priority="43" stopIfTrue="1" operator="equal">
      <formula>0</formula>
    </cfRule>
  </conditionalFormatting>
  <conditionalFormatting sqref="F86:F99">
    <cfRule type="cellIs" dxfId="1020" priority="42" stopIfTrue="1" operator="equal">
      <formula>0</formula>
    </cfRule>
  </conditionalFormatting>
  <conditionalFormatting sqref="F86:F99">
    <cfRule type="cellIs" dxfId="1019" priority="41" stopIfTrue="1" operator="equal">
      <formula>0</formula>
    </cfRule>
  </conditionalFormatting>
  <conditionalFormatting sqref="F136:F149">
    <cfRule type="cellIs" dxfId="1018" priority="40" stopIfTrue="1" operator="equal">
      <formula>0</formula>
    </cfRule>
  </conditionalFormatting>
  <conditionalFormatting sqref="F136:F149">
    <cfRule type="cellIs" dxfId="1017" priority="39" stopIfTrue="1" operator="equal">
      <formula>0</formula>
    </cfRule>
  </conditionalFormatting>
  <conditionalFormatting sqref="F153:F166">
    <cfRule type="cellIs" dxfId="1016" priority="38" stopIfTrue="1" operator="equal">
      <formula>0</formula>
    </cfRule>
  </conditionalFormatting>
  <conditionalFormatting sqref="F153:F166">
    <cfRule type="cellIs" dxfId="1015" priority="37" stopIfTrue="1" operator="equal">
      <formula>0</formula>
    </cfRule>
  </conditionalFormatting>
  <conditionalFormatting sqref="F203:F216">
    <cfRule type="cellIs" dxfId="1014" priority="36" stopIfTrue="1" operator="equal">
      <formula>0</formula>
    </cfRule>
  </conditionalFormatting>
  <conditionalFormatting sqref="F203:F216">
    <cfRule type="cellIs" dxfId="1013" priority="35" stopIfTrue="1" operator="equal">
      <formula>0</formula>
    </cfRule>
  </conditionalFormatting>
  <conditionalFormatting sqref="F220:F233">
    <cfRule type="cellIs" dxfId="1012" priority="34" stopIfTrue="1" operator="equal">
      <formula>0</formula>
    </cfRule>
  </conditionalFormatting>
  <conditionalFormatting sqref="F220:F233">
    <cfRule type="cellIs" dxfId="1011" priority="33" stopIfTrue="1" operator="equal">
      <formula>0</formula>
    </cfRule>
  </conditionalFormatting>
  <conditionalFormatting sqref="F270:F283">
    <cfRule type="cellIs" dxfId="1010" priority="32" stopIfTrue="1" operator="equal">
      <formula>0</formula>
    </cfRule>
  </conditionalFormatting>
  <conditionalFormatting sqref="F270:F283">
    <cfRule type="cellIs" dxfId="1009" priority="31" stopIfTrue="1" operator="equal">
      <formula>0</formula>
    </cfRule>
  </conditionalFormatting>
  <conditionalFormatting sqref="F287:F300">
    <cfRule type="cellIs" dxfId="1008" priority="30" stopIfTrue="1" operator="equal">
      <formula>0</formula>
    </cfRule>
  </conditionalFormatting>
  <conditionalFormatting sqref="F287:F300">
    <cfRule type="cellIs" dxfId="1007" priority="29" stopIfTrue="1" operator="equal">
      <formula>0</formula>
    </cfRule>
  </conditionalFormatting>
  <conditionalFormatting sqref="F337:F350">
    <cfRule type="cellIs" dxfId="1006" priority="28" stopIfTrue="1" operator="equal">
      <formula>0</formula>
    </cfRule>
  </conditionalFormatting>
  <conditionalFormatting sqref="F337:F350">
    <cfRule type="cellIs" dxfId="1005" priority="27" stopIfTrue="1" operator="equal">
      <formula>0</formula>
    </cfRule>
  </conditionalFormatting>
  <conditionalFormatting sqref="F354:F367">
    <cfRule type="cellIs" dxfId="1004" priority="26" stopIfTrue="1" operator="equal">
      <formula>0</formula>
    </cfRule>
  </conditionalFormatting>
  <conditionalFormatting sqref="F354:F367">
    <cfRule type="cellIs" dxfId="1003" priority="25" stopIfTrue="1" operator="equal">
      <formula>0</formula>
    </cfRule>
  </conditionalFormatting>
  <conditionalFormatting sqref="F404:F417">
    <cfRule type="cellIs" dxfId="1002" priority="24" stopIfTrue="1" operator="equal">
      <formula>0</formula>
    </cfRule>
  </conditionalFormatting>
  <conditionalFormatting sqref="F404:F417">
    <cfRule type="cellIs" dxfId="1001" priority="23" stopIfTrue="1" operator="equal">
      <formula>0</formula>
    </cfRule>
  </conditionalFormatting>
  <conditionalFormatting sqref="F421:F434">
    <cfRule type="cellIs" dxfId="1000" priority="22" stopIfTrue="1" operator="equal">
      <formula>0</formula>
    </cfRule>
  </conditionalFormatting>
  <conditionalFormatting sqref="F421:F434">
    <cfRule type="cellIs" dxfId="999" priority="21" stopIfTrue="1" operator="equal">
      <formula>0</formula>
    </cfRule>
  </conditionalFormatting>
  <conditionalFormatting sqref="F471:F484">
    <cfRule type="cellIs" dxfId="998" priority="20" stopIfTrue="1" operator="equal">
      <formula>0</formula>
    </cfRule>
  </conditionalFormatting>
  <conditionalFormatting sqref="F471:F484">
    <cfRule type="cellIs" dxfId="997" priority="19" stopIfTrue="1" operator="equal">
      <formula>0</formula>
    </cfRule>
  </conditionalFormatting>
  <conditionalFormatting sqref="F488:F501">
    <cfRule type="cellIs" dxfId="996" priority="18" stopIfTrue="1" operator="equal">
      <formula>0</formula>
    </cfRule>
  </conditionalFormatting>
  <conditionalFormatting sqref="F488:F501">
    <cfRule type="cellIs" dxfId="995" priority="17" stopIfTrue="1" operator="equal">
      <formula>0</formula>
    </cfRule>
  </conditionalFormatting>
  <conditionalFormatting sqref="F538:F551">
    <cfRule type="cellIs" dxfId="994" priority="16" stopIfTrue="1" operator="equal">
      <formula>0</formula>
    </cfRule>
  </conditionalFormatting>
  <conditionalFormatting sqref="F538:F551">
    <cfRule type="cellIs" dxfId="993" priority="15" stopIfTrue="1" operator="equal">
      <formula>0</formula>
    </cfRule>
  </conditionalFormatting>
  <conditionalFormatting sqref="F555:F568">
    <cfRule type="cellIs" dxfId="992" priority="14" stopIfTrue="1" operator="equal">
      <formula>0</formula>
    </cfRule>
  </conditionalFormatting>
  <conditionalFormatting sqref="F555:F568">
    <cfRule type="cellIs" dxfId="991" priority="13" stopIfTrue="1" operator="equal">
      <formula>0</formula>
    </cfRule>
  </conditionalFormatting>
  <conditionalFormatting sqref="F605:F618">
    <cfRule type="cellIs" dxfId="990" priority="12" stopIfTrue="1" operator="equal">
      <formula>0</formula>
    </cfRule>
  </conditionalFormatting>
  <conditionalFormatting sqref="F605:F618">
    <cfRule type="cellIs" dxfId="989" priority="11" stopIfTrue="1" operator="equal">
      <formula>0</formula>
    </cfRule>
  </conditionalFormatting>
  <conditionalFormatting sqref="F622:F635">
    <cfRule type="cellIs" dxfId="988" priority="10" stopIfTrue="1" operator="equal">
      <formula>0</formula>
    </cfRule>
  </conditionalFormatting>
  <conditionalFormatting sqref="F622:F635">
    <cfRule type="cellIs" dxfId="987" priority="9" stopIfTrue="1" operator="equal">
      <formula>0</formula>
    </cfRule>
  </conditionalFormatting>
  <conditionalFormatting sqref="F672:F685">
    <cfRule type="cellIs" dxfId="986" priority="8" stopIfTrue="1" operator="equal">
      <formula>0</formula>
    </cfRule>
  </conditionalFormatting>
  <conditionalFormatting sqref="F672:F685">
    <cfRule type="cellIs" dxfId="985" priority="7" stopIfTrue="1" operator="equal">
      <formula>0</formula>
    </cfRule>
  </conditionalFormatting>
  <conditionalFormatting sqref="F689:F702">
    <cfRule type="cellIs" dxfId="984" priority="6" stopIfTrue="1" operator="equal">
      <formula>0</formula>
    </cfRule>
  </conditionalFormatting>
  <conditionalFormatting sqref="F689:F702">
    <cfRule type="cellIs" dxfId="983" priority="5" stopIfTrue="1" operator="equal">
      <formula>0</formula>
    </cfRule>
  </conditionalFormatting>
  <conditionalFormatting sqref="F739:F752">
    <cfRule type="cellIs" dxfId="982" priority="4" stopIfTrue="1" operator="equal">
      <formula>0</formula>
    </cfRule>
  </conditionalFormatting>
  <conditionalFormatting sqref="F739:F752">
    <cfRule type="cellIs" dxfId="981" priority="3" stopIfTrue="1" operator="equal">
      <formula>0</formula>
    </cfRule>
  </conditionalFormatting>
  <conditionalFormatting sqref="F756:F769">
    <cfRule type="cellIs" dxfId="980" priority="2" stopIfTrue="1" operator="equal">
      <formula>0</formula>
    </cfRule>
  </conditionalFormatting>
  <conditionalFormatting sqref="F756:F769">
    <cfRule type="cellIs" dxfId="979" priority="1" stopIfTrue="1" operator="equal">
      <formula>0</formula>
    </cfRule>
  </conditionalFormatting>
  <pageMargins left="0.28000000000000003" right="0.24" top="0.3" bottom="0.53" header="0.31496062992125984" footer="0.47"/>
  <pageSetup paperSize="9" fitToHeight="0"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75" zoomScaleNormal="75" workbookViewId="0">
      <selection activeCell="B760" sqref="B760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6.33203125" style="117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Roster!I6</f>
        <v>SOS</v>
      </c>
      <c r="G1" s="116" t="s">
        <v>149</v>
      </c>
      <c r="H1" s="116" t="s">
        <v>150</v>
      </c>
      <c r="I1" s="116" t="s">
        <v>151</v>
      </c>
      <c r="J1" s="116" t="s">
        <v>152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Andrew Winch</v>
      </c>
      <c r="G2" s="122"/>
      <c r="H2" s="123"/>
      <c r="I2" s="121"/>
      <c r="J2" s="121"/>
    </row>
    <row r="3" spans="1:13" ht="12.75" customHeight="1" x14ac:dyDescent="0.3">
      <c r="A3" s="518" t="s">
        <v>507</v>
      </c>
      <c r="B3" s="519"/>
      <c r="C3" s="112"/>
      <c r="D3" s="119"/>
      <c r="E3" s="120"/>
      <c r="F3" s="121" t="str">
        <f>INDEX(Teamlists!A:D,MATCH($F$1,Teamlists!B:B,0)+2,4)</f>
        <v>Bob Schlesinger</v>
      </c>
      <c r="G3" s="122"/>
      <c r="H3" s="123"/>
      <c r="I3" s="121"/>
      <c r="J3" s="121"/>
    </row>
    <row r="4" spans="1:13" ht="12.75" customHeight="1" thickBot="1" x14ac:dyDescent="0.35">
      <c r="A4" s="520">
        <f>Roster!I3</f>
        <v>42214</v>
      </c>
      <c r="B4" s="521"/>
      <c r="C4" s="112"/>
      <c r="D4" s="119"/>
      <c r="E4" s="120"/>
      <c r="F4" s="121" t="str">
        <f>INDEX(Teamlists!A:D,MATCH($F$1,Teamlists!B:B,0)+3,4)</f>
        <v>Chris Schuecker</v>
      </c>
      <c r="G4" s="122"/>
      <c r="H4" s="123"/>
      <c r="I4" s="121"/>
      <c r="J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Damien Jacobs</v>
      </c>
      <c r="G5" s="122"/>
      <c r="H5" s="123"/>
      <c r="I5" s="121"/>
      <c r="J5" s="121"/>
    </row>
    <row r="6" spans="1:13" ht="12.75" customHeight="1" x14ac:dyDescent="0.25">
      <c r="A6" s="186" t="s">
        <v>154</v>
      </c>
      <c r="B6" s="187" t="str">
        <f>Roster!I5</f>
        <v>B Grade</v>
      </c>
      <c r="C6" s="112"/>
      <c r="D6" s="119"/>
      <c r="E6" s="120"/>
      <c r="F6" s="121" t="str">
        <f>INDEX(Teamlists!A:D,MATCH($F$1,Teamlists!B:B,0)+5,4)</f>
        <v>David Moody</v>
      </c>
      <c r="G6" s="122"/>
      <c r="H6" s="123"/>
      <c r="I6" s="121"/>
      <c r="J6" s="121"/>
    </row>
    <row r="7" spans="1:13" ht="12.75" customHeight="1" x14ac:dyDescent="0.25">
      <c r="A7" s="126" t="s">
        <v>155</v>
      </c>
      <c r="B7" s="127" t="str">
        <f>Roster!I4</f>
        <v>Court 1</v>
      </c>
      <c r="C7" s="112"/>
      <c r="D7" s="119"/>
      <c r="E7" s="120"/>
      <c r="F7" s="121" t="str">
        <f>INDEX(Teamlists!A:D,MATCH($F$1,Teamlists!B:B,0)+6,4)</f>
        <v>Ed Jamieson</v>
      </c>
      <c r="G7" s="122"/>
      <c r="H7" s="123"/>
      <c r="I7" s="121"/>
      <c r="J7" s="121"/>
    </row>
    <row r="8" spans="1:13" ht="12.75" customHeight="1" x14ac:dyDescent="0.25">
      <c r="A8" s="126" t="s">
        <v>156</v>
      </c>
      <c r="B8" s="128" t="str">
        <f>Roster!B5</f>
        <v>7:15pm</v>
      </c>
      <c r="C8" s="112"/>
      <c r="D8" s="119"/>
      <c r="E8" s="120"/>
      <c r="F8" s="121" t="str">
        <f>INDEX(Teamlists!A:D,MATCH($F$1,Teamlists!B:B,0)+7,4)</f>
        <v>Paul McCartney</v>
      </c>
      <c r="G8" s="122"/>
      <c r="H8" s="123"/>
      <c r="I8" s="121"/>
      <c r="J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Rohan Thurstans</v>
      </c>
      <c r="G9" s="122"/>
      <c r="H9" s="123"/>
      <c r="I9" s="121"/>
      <c r="J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Scott Cooper</v>
      </c>
      <c r="G10" s="122"/>
      <c r="H10" s="123"/>
      <c r="I10" s="121"/>
      <c r="J10" s="121"/>
    </row>
    <row r="11" spans="1:13" ht="12.75" customHeight="1" x14ac:dyDescent="0.25">
      <c r="A11" s="129" t="s">
        <v>157</v>
      </c>
      <c r="B11" s="130" t="str">
        <f>Roster!I8</f>
        <v>Dr Schwant von Eaglehorn</v>
      </c>
      <c r="C11" s="112"/>
      <c r="D11" s="119"/>
      <c r="E11" s="120"/>
      <c r="F11" s="121" t="str">
        <f>INDEX(Teamlists!A:D,MATCH($F$1,Teamlists!B:B,0)+10,4)</f>
        <v>Sven Doedens</v>
      </c>
      <c r="G11" s="122"/>
      <c r="H11" s="123"/>
      <c r="I11" s="121"/>
      <c r="J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>
        <f>INDEX(Teamlists!A:D,MATCH($F$1,Teamlists!B:B,0)+11,4)</f>
        <v>0</v>
      </c>
      <c r="G12" s="122"/>
      <c r="H12" s="123"/>
      <c r="I12" s="121"/>
      <c r="J12" s="121"/>
    </row>
    <row r="13" spans="1:13" ht="12.75" customHeight="1" x14ac:dyDescent="0.25">
      <c r="A13" s="129"/>
      <c r="B13" s="131"/>
      <c r="C13" s="112"/>
      <c r="D13" s="119"/>
      <c r="E13" s="120"/>
      <c r="F13" s="121">
        <f>INDEX(Teamlists!A:D,MATCH($F$1,Teamlists!B:B,0)+12,4)</f>
        <v>0</v>
      </c>
      <c r="G13" s="122"/>
      <c r="H13" s="123"/>
      <c r="I13" s="121"/>
      <c r="J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Roster!I7</f>
        <v>Old Puckers</v>
      </c>
      <c r="G18" s="116" t="s">
        <v>149</v>
      </c>
      <c r="H18" s="116" t="s">
        <v>150</v>
      </c>
      <c r="I18" s="116" t="s">
        <v>151</v>
      </c>
      <c r="J18" s="116" t="s">
        <v>152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Edward Forbes ©</v>
      </c>
      <c r="G19" s="122"/>
      <c r="H19" s="123"/>
      <c r="I19" s="121"/>
      <c r="J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Adam Bridley</v>
      </c>
      <c r="G20" s="122"/>
      <c r="H20" s="123"/>
      <c r="I20" s="121"/>
      <c r="J20" s="121"/>
    </row>
    <row r="21" spans="1:13" ht="12.75" customHeight="1" x14ac:dyDescent="0.25">
      <c r="A21" s="522">
        <f>Roster!I11</f>
        <v>0</v>
      </c>
      <c r="B21" s="523"/>
      <c r="C21" s="112"/>
      <c r="D21" s="137"/>
      <c r="E21" s="139"/>
      <c r="F21" s="121" t="str">
        <f>INDEX(Teamlists!A:D,MATCH($F$18,Teamlists!B:B,0)+3,4)</f>
        <v>Andrew Cawthorn</v>
      </c>
      <c r="G21" s="122"/>
      <c r="H21" s="123"/>
      <c r="I21" s="121"/>
      <c r="J21" s="121"/>
    </row>
    <row r="22" spans="1:13" ht="12.75" customHeight="1" x14ac:dyDescent="0.25">
      <c r="A22" s="522">
        <f>Roster!I12</f>
        <v>0</v>
      </c>
      <c r="B22" s="523"/>
      <c r="C22" s="112"/>
      <c r="D22" s="137"/>
      <c r="E22" s="120"/>
      <c r="F22" s="121" t="str">
        <f>INDEX(Teamlists!A:D,MATCH($F$18,Teamlists!B:B,0)+4,4)</f>
        <v>Brett Muir</v>
      </c>
      <c r="G22" s="122"/>
      <c r="H22" s="123"/>
      <c r="I22" s="121"/>
      <c r="J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Curtis Pizzalotto</v>
      </c>
      <c r="G23" s="122"/>
      <c r="H23" s="123"/>
      <c r="I23" s="121"/>
      <c r="J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Mark Packer</v>
      </c>
      <c r="G24" s="122"/>
      <c r="H24" s="123"/>
      <c r="I24" s="121"/>
      <c r="J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Jamie McAllister</v>
      </c>
      <c r="G25" s="122"/>
      <c r="H25" s="123"/>
      <c r="I25" s="121"/>
      <c r="J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Joe Valentine</v>
      </c>
      <c r="G26" s="122"/>
      <c r="H26" s="123"/>
      <c r="I26" s="121"/>
      <c r="J26" s="121"/>
    </row>
    <row r="27" spans="1:13" ht="12.75" customHeight="1" x14ac:dyDescent="0.2">
      <c r="A27" s="129"/>
      <c r="B27" s="131"/>
      <c r="C27" s="112"/>
      <c r="D27" s="137"/>
      <c r="E27" s="120"/>
      <c r="F27" s="121" t="str">
        <f>INDEX(Teamlists!A:D,MATCH($F$18,Teamlists!B:B,0)+9,4)</f>
        <v>Mark Stalker</v>
      </c>
      <c r="G27" s="122"/>
      <c r="H27" s="123"/>
      <c r="I27" s="121"/>
      <c r="J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</row>
    <row r="30" spans="1:13" ht="12.75" customHeight="1" thickBot="1" x14ac:dyDescent="0.3">
      <c r="A30" s="143"/>
      <c r="B30" s="144"/>
      <c r="C30" s="112"/>
      <c r="D30" s="137"/>
      <c r="E30" s="120"/>
      <c r="F30" s="121">
        <f>INDEX(Teamlists!A:D,MATCH($F$18,Teamlists!B:B,0)+12,4)</f>
        <v>0</v>
      </c>
      <c r="G30" s="122"/>
      <c r="H30" s="123"/>
      <c r="I30" s="121"/>
      <c r="J30" s="121"/>
    </row>
    <row r="31" spans="1:13" ht="12.75" customHeight="1" x14ac:dyDescent="0.25">
      <c r="A31" s="112"/>
      <c r="B31" s="133"/>
      <c r="C31" s="112"/>
      <c r="D31" s="137"/>
      <c r="E31" s="120"/>
      <c r="F31" s="121" t="str">
        <f>INDEX(Teamlists!A:D,MATCH($F$18,Teamlists!B:B,0)+13,4)</f>
        <v xml:space="preserve"> </v>
      </c>
      <c r="G31" s="122"/>
      <c r="H31" s="123"/>
      <c r="I31" s="121"/>
      <c r="J31" s="121"/>
    </row>
    <row r="32" spans="1:13" ht="12.75" customHeight="1" x14ac:dyDescent="0.25">
      <c r="A32" s="112"/>
      <c r="B32" s="133"/>
      <c r="C32" s="112"/>
      <c r="D32" s="137"/>
      <c r="E32" s="120"/>
      <c r="F32" s="121" t="str">
        <f>INDEX(Teamlists!A:D,MATCH($F$18,Teamlists!B:B,0)+14,4)</f>
        <v xml:space="preserve"> </v>
      </c>
      <c r="G32" s="122"/>
      <c r="H32" s="123"/>
      <c r="I32" s="121"/>
      <c r="J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75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75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75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74"/>
      <c r="C64" s="174"/>
      <c r="D64" s="174"/>
      <c r="E64" s="174"/>
      <c r="F64" s="174"/>
      <c r="G64" s="174"/>
      <c r="H64" s="174"/>
      <c r="I64" s="174"/>
      <c r="J64" s="174"/>
    </row>
    <row r="65" spans="1:29" s="175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75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75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Roster!J6</f>
        <v xml:space="preserve">Vikings </v>
      </c>
      <c r="G68" s="116" t="s">
        <v>149</v>
      </c>
      <c r="H68" s="116" t="s">
        <v>150</v>
      </c>
      <c r="I68" s="116" t="s">
        <v>151</v>
      </c>
      <c r="J68" s="116" t="s">
        <v>152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Hunter Smalley ©</v>
      </c>
      <c r="G69" s="122"/>
      <c r="H69" s="123"/>
      <c r="I69" s="121"/>
      <c r="J69" s="121"/>
    </row>
    <row r="70" spans="1:29" ht="12.75" customHeight="1" x14ac:dyDescent="0.3">
      <c r="A70" s="518" t="str">
        <f>$A$3</f>
        <v>Pennant 2 2015 Week 3</v>
      </c>
      <c r="B70" s="519"/>
      <c r="C70" s="112"/>
      <c r="D70" s="119"/>
      <c r="E70" s="120"/>
      <c r="F70" s="121" t="str">
        <f>INDEX(Teamlists!A:D,MATCH($F$68,Teamlists!B:B,0)+2,4)</f>
        <v>Holly Russell (vc)</v>
      </c>
      <c r="G70" s="122"/>
      <c r="H70" s="123"/>
      <c r="I70" s="121"/>
      <c r="J70" s="121"/>
    </row>
    <row r="71" spans="1:29" ht="12.75" customHeight="1" thickBot="1" x14ac:dyDescent="0.35">
      <c r="A71" s="520">
        <f>Roster!I3</f>
        <v>42214</v>
      </c>
      <c r="B71" s="521"/>
      <c r="C71" s="112"/>
      <c r="D71" s="119"/>
      <c r="E71" s="120"/>
      <c r="F71" s="121" t="str">
        <f>INDEX(Teamlists!A:D,MATCH($F$68,Teamlists!B:B,0)+3,4)</f>
        <v>Louis Crowe</v>
      </c>
      <c r="G71" s="122"/>
      <c r="H71" s="123"/>
      <c r="I71" s="121"/>
      <c r="J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Bronte Abell</v>
      </c>
      <c r="G72" s="122"/>
      <c r="H72" s="123"/>
      <c r="I72" s="121"/>
      <c r="J72" s="121"/>
    </row>
    <row r="73" spans="1:29" ht="12.75" customHeight="1" x14ac:dyDescent="0.25">
      <c r="A73" s="186" t="s">
        <v>154</v>
      </c>
      <c r="B73" s="187" t="str">
        <f>Roster!J5</f>
        <v>D Grade</v>
      </c>
      <c r="C73" s="112"/>
      <c r="D73" s="119"/>
      <c r="E73" s="120"/>
      <c r="F73" s="121" t="str">
        <f>INDEX(Teamlists!A:D,MATCH($F$68,Teamlists!B:B,0)+5,4)</f>
        <v>Jaidyn Estcourt</v>
      </c>
      <c r="G73" s="122"/>
      <c r="H73" s="123"/>
      <c r="I73" s="121"/>
      <c r="J73" s="121"/>
    </row>
    <row r="74" spans="1:29" ht="12.75" customHeight="1" x14ac:dyDescent="0.25">
      <c r="A74" s="126" t="s">
        <v>155</v>
      </c>
      <c r="B74" s="127" t="str">
        <f>Roster!J4</f>
        <v>Court 2</v>
      </c>
      <c r="C74" s="112"/>
      <c r="D74" s="119"/>
      <c r="E74" s="120"/>
      <c r="F74" s="121" t="str">
        <f>INDEX(Teamlists!A:D,MATCH($F$68,Teamlists!B:B,0)+6,4)</f>
        <v>Emily Taylor</v>
      </c>
      <c r="G74" s="122"/>
      <c r="H74" s="123"/>
      <c r="I74" s="121"/>
      <c r="J74" s="121"/>
    </row>
    <row r="75" spans="1:29" ht="12.75" customHeight="1" x14ac:dyDescent="0.25">
      <c r="A75" s="126" t="s">
        <v>156</v>
      </c>
      <c r="B75" s="128" t="str">
        <f>Roster!B5</f>
        <v>7:15pm</v>
      </c>
      <c r="C75" s="112"/>
      <c r="D75" s="119"/>
      <c r="E75" s="120"/>
      <c r="F75" s="121" t="str">
        <f>INDEX(Teamlists!A:D,MATCH($F$68,Teamlists!B:B,0)+7,4)</f>
        <v>Jordan Struthers</v>
      </c>
      <c r="G75" s="122"/>
      <c r="H75" s="123"/>
      <c r="I75" s="121"/>
      <c r="J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Ellie Bowd</v>
      </c>
      <c r="G76" s="122"/>
      <c r="H76" s="123"/>
      <c r="I76" s="121"/>
      <c r="J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James Trotter</v>
      </c>
      <c r="G77" s="122"/>
      <c r="H77" s="123"/>
      <c r="I77" s="121"/>
      <c r="J77" s="121"/>
    </row>
    <row r="78" spans="1:29" ht="12.75" customHeight="1" x14ac:dyDescent="0.25">
      <c r="A78" s="129" t="s">
        <v>157</v>
      </c>
      <c r="B78" s="130" t="str">
        <f>Roster!J8</f>
        <v>Cardiac Concerns</v>
      </c>
      <c r="C78" s="112"/>
      <c r="D78" s="119"/>
      <c r="E78" s="120"/>
      <c r="F78" s="121" t="str">
        <f>INDEX(Teamlists!A:D,MATCH($F$68,Teamlists!B:B,0)+10,4)</f>
        <v>Joe Waddington</v>
      </c>
      <c r="G78" s="122"/>
      <c r="H78" s="123"/>
      <c r="I78" s="121"/>
      <c r="J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 t="str">
        <f>INDEX(Teamlists!A:D,MATCH($F$68,Teamlists!B:B,0)+14,4)</f>
        <v xml:space="preserve"> </v>
      </c>
      <c r="G82" s="122"/>
      <c r="H82" s="123"/>
      <c r="I82" s="121"/>
      <c r="J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Roster!J7</f>
        <v>Barbarians</v>
      </c>
      <c r="G85" s="116" t="s">
        <v>149</v>
      </c>
      <c r="H85" s="116" t="s">
        <v>150</v>
      </c>
      <c r="I85" s="116" t="s">
        <v>151</v>
      </c>
      <c r="J85" s="116" t="s">
        <v>152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Heather Fenderson ©</v>
      </c>
      <c r="G86" s="122"/>
      <c r="H86" s="123"/>
      <c r="I86" s="121"/>
      <c r="J86" s="121"/>
    </row>
    <row r="87" spans="1:13" ht="12.75" customHeight="1" x14ac:dyDescent="0.25">
      <c r="A87" s="129" t="s">
        <v>164</v>
      </c>
      <c r="B87" s="131">
        <f>Roster!J9</f>
        <v>0</v>
      </c>
      <c r="C87" s="112"/>
      <c r="D87" s="137"/>
      <c r="E87" s="139"/>
      <c r="F87" s="121" t="str">
        <f>INDEX(Teamlists!A:D,MATCH($F$85,Teamlists!B:B,0)+2,4)</f>
        <v>Ben Linton (vc)</v>
      </c>
      <c r="G87" s="122"/>
      <c r="H87" s="123"/>
      <c r="I87" s="121"/>
      <c r="J87" s="121"/>
    </row>
    <row r="88" spans="1:13" ht="12.75" customHeight="1" x14ac:dyDescent="0.25">
      <c r="A88" s="522">
        <f>Roster!J11</f>
        <v>0</v>
      </c>
      <c r="B88" s="523"/>
      <c r="C88" s="112"/>
      <c r="D88" s="137"/>
      <c r="E88" s="139"/>
      <c r="F88" s="121" t="str">
        <f>INDEX(Teamlists!A:D,MATCH($F$85,Teamlists!B:B,0)+3,4)</f>
        <v>Harry  Owens</v>
      </c>
      <c r="G88" s="122"/>
      <c r="H88" s="123"/>
      <c r="I88" s="121"/>
      <c r="J88" s="121"/>
    </row>
    <row r="89" spans="1:13" ht="12.75" customHeight="1" x14ac:dyDescent="0.25">
      <c r="A89" s="522">
        <f>Roster!J12</f>
        <v>0</v>
      </c>
      <c r="B89" s="523"/>
      <c r="C89" s="112"/>
      <c r="D89" s="137"/>
      <c r="E89" s="120"/>
      <c r="F89" s="121" t="str">
        <f>INDEX(Teamlists!A:D,MATCH($F$85,Teamlists!B:B,0)+4,4)</f>
        <v>Mahala Fannon</v>
      </c>
      <c r="G89" s="122"/>
      <c r="H89" s="123"/>
      <c r="I89" s="121"/>
      <c r="J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Erik Roberts</v>
      </c>
      <c r="G90" s="122"/>
      <c r="H90" s="123"/>
      <c r="I90" s="121"/>
      <c r="J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Maia Medhurst</v>
      </c>
      <c r="G91" s="122"/>
      <c r="H91" s="123"/>
      <c r="I91" s="121"/>
      <c r="J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Tasman Inglis</v>
      </c>
      <c r="G92" s="122"/>
      <c r="H92" s="123"/>
      <c r="I92" s="121"/>
      <c r="J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Amelia Newman</v>
      </c>
      <c r="G93" s="122"/>
      <c r="H93" s="123"/>
      <c r="I93" s="121"/>
      <c r="J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Brumby Smalley</v>
      </c>
      <c r="G94" s="122"/>
      <c r="H94" s="123"/>
      <c r="I94" s="121"/>
      <c r="J94" s="121"/>
    </row>
    <row r="95" spans="1:13" ht="12.75" customHeight="1" x14ac:dyDescent="0.25">
      <c r="A95" s="129"/>
      <c r="B95" s="131"/>
      <c r="C95" s="112"/>
      <c r="D95" s="137"/>
      <c r="E95" s="120"/>
      <c r="F95" s="121">
        <f>INDEX(Teamlists!A:D,MATCH($F$85,Teamlists!B:B,0)+10,4)</f>
        <v>0</v>
      </c>
      <c r="G95" s="122"/>
      <c r="H95" s="123"/>
      <c r="I95" s="121"/>
      <c r="J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</row>
    <row r="97" spans="1:10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</row>
    <row r="98" spans="1:10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</row>
    <row r="99" spans="1:10" ht="12.75" customHeight="1" x14ac:dyDescent="0.25">
      <c r="A99" s="112"/>
      <c r="B99" s="133"/>
      <c r="C99" s="112"/>
      <c r="D99" s="137"/>
      <c r="E99" s="120"/>
      <c r="F99" s="121">
        <f>INDEX(Teamlists!A:D,MATCH($F$85,Teamlists!B:B,0)+14,4)</f>
        <v>0</v>
      </c>
      <c r="G99" s="122"/>
      <c r="H99" s="123"/>
      <c r="I99" s="121"/>
      <c r="J99" s="121"/>
    </row>
    <row r="100" spans="1:10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0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0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0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0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0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0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0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0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0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0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0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0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91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91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91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29" s="191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91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91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Roster!K6</f>
        <v>Gladiators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Maisey  Fraser-Easton ©</v>
      </c>
      <c r="G136" s="122"/>
      <c r="H136" s="123"/>
      <c r="I136" s="121"/>
      <c r="J136" s="121"/>
    </row>
    <row r="137" spans="1:29" ht="12.75" customHeight="1" x14ac:dyDescent="0.3">
      <c r="A137" s="518" t="str">
        <f>$A$3</f>
        <v>Pennant 2 2015 Week 3</v>
      </c>
      <c r="B137" s="519"/>
      <c r="C137" s="112"/>
      <c r="D137" s="119"/>
      <c r="E137" s="120"/>
      <c r="F137" s="121" t="str">
        <f>INDEX(Teamlists!A:D,MATCH($F$135,Teamlists!B:B,0)+2,4)</f>
        <v>Alex  Davies (vc)</v>
      </c>
      <c r="G137" s="122"/>
      <c r="H137" s="123"/>
      <c r="I137" s="121"/>
      <c r="J137" s="121"/>
    </row>
    <row r="138" spans="1:29" ht="12.75" customHeight="1" thickBot="1" x14ac:dyDescent="0.35">
      <c r="A138" s="520">
        <f>Roster!I3</f>
        <v>42214</v>
      </c>
      <c r="B138" s="521"/>
      <c r="C138" s="112"/>
      <c r="D138" s="119"/>
      <c r="E138" s="120"/>
      <c r="F138" s="121" t="str">
        <f>INDEX(Teamlists!A:D,MATCH($F$135,Teamlists!B:B,0)+3,4)</f>
        <v>Simon Watt</v>
      </c>
      <c r="G138" s="122"/>
      <c r="H138" s="123"/>
      <c r="I138" s="121"/>
      <c r="J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Elise Cleary</v>
      </c>
      <c r="G139" s="122"/>
      <c r="H139" s="123"/>
      <c r="I139" s="121"/>
      <c r="J139" s="121"/>
    </row>
    <row r="140" spans="1:29" ht="12.75" customHeight="1" x14ac:dyDescent="0.25">
      <c r="A140" s="186" t="s">
        <v>154</v>
      </c>
      <c r="B140" s="187" t="str">
        <f>Roster!K5</f>
        <v>D Grade</v>
      </c>
      <c r="C140" s="112"/>
      <c r="D140" s="119"/>
      <c r="E140" s="120"/>
      <c r="F140" s="121" t="str">
        <f>INDEX(Teamlists!A:D,MATCH($F$135,Teamlists!B:B,0)+5,4)</f>
        <v>Matthew French</v>
      </c>
      <c r="G140" s="122"/>
      <c r="H140" s="123"/>
      <c r="I140" s="121"/>
      <c r="J140" s="121"/>
    </row>
    <row r="141" spans="1:29" ht="12.75" customHeight="1" x14ac:dyDescent="0.25">
      <c r="A141" s="126" t="s">
        <v>155</v>
      </c>
      <c r="B141" s="127" t="str">
        <f>Roster!K4</f>
        <v>Court 3</v>
      </c>
      <c r="C141" s="112"/>
      <c r="D141" s="119"/>
      <c r="E141" s="120"/>
      <c r="F141" s="121" t="str">
        <f>INDEX(Teamlists!A:D,MATCH($F$135,Teamlists!B:B,0)+6,4)</f>
        <v>Maddie Lohrey</v>
      </c>
      <c r="G141" s="122"/>
      <c r="H141" s="123"/>
      <c r="I141" s="121"/>
      <c r="J141" s="121"/>
    </row>
    <row r="142" spans="1:29" ht="12.75" customHeight="1" x14ac:dyDescent="0.25">
      <c r="A142" s="126" t="s">
        <v>156</v>
      </c>
      <c r="B142" s="128" t="str">
        <f>Roster!B5</f>
        <v>7:15pm</v>
      </c>
      <c r="C142" s="112"/>
      <c r="D142" s="119"/>
      <c r="E142" s="120"/>
      <c r="F142" s="121" t="str">
        <f>INDEX(Teamlists!A:D,MATCH($F$135,Teamlists!B:B,0)+8,4)</f>
        <v>Katie Hamilton</v>
      </c>
      <c r="G142" s="122"/>
      <c r="H142" s="123"/>
      <c r="I142" s="121"/>
      <c r="J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INDEX(Teamlists!A:D,MATCH($F$135,Teamlists!B:B,0)+7,4)</f>
        <v>Max Chung</v>
      </c>
      <c r="G143" s="122"/>
      <c r="H143" s="123"/>
      <c r="I143" s="121"/>
      <c r="J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Jerry Eaton</v>
      </c>
      <c r="G144" s="122"/>
      <c r="H144" s="123"/>
      <c r="I144" s="121"/>
      <c r="J144" s="121"/>
    </row>
    <row r="145" spans="1:13" ht="12.75" customHeight="1" x14ac:dyDescent="0.25">
      <c r="A145" s="129" t="s">
        <v>157</v>
      </c>
      <c r="B145" s="130" t="str">
        <f>Roster!K8</f>
        <v>Plying Pucksters</v>
      </c>
      <c r="C145" s="112"/>
      <c r="D145" s="119"/>
      <c r="E145" s="120"/>
      <c r="F145" s="121" t="str">
        <f>INDEX(Teamlists!A:D,MATCH($F$135,Teamlists!B:B,0)+10,4)</f>
        <v>Oliver Wareing</v>
      </c>
      <c r="G145" s="122"/>
      <c r="H145" s="123"/>
      <c r="I145" s="121"/>
      <c r="J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Roster!K7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</row>
    <row r="154" spans="1:13" ht="12.75" customHeight="1" x14ac:dyDescent="0.25">
      <c r="A154" s="129" t="s">
        <v>164</v>
      </c>
      <c r="B154" s="131">
        <f>Roster!K9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</row>
    <row r="155" spans="1:13" ht="12.75" customHeight="1" x14ac:dyDescent="0.25">
      <c r="A155" s="522">
        <f>Roster!K11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</row>
    <row r="156" spans="1:13" ht="12.75" customHeight="1" x14ac:dyDescent="0.25">
      <c r="A156" s="522">
        <f>Roster!K12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</row>
    <row r="161" spans="1:10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</row>
    <row r="162" spans="1:10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</row>
    <row r="163" spans="1:10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</row>
    <row r="164" spans="1:10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</row>
    <row r="165" spans="1:10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</row>
    <row r="166" spans="1:10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</row>
    <row r="167" spans="1:10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0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0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0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0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0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0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0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0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0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91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91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91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92"/>
      <c r="C198" s="192"/>
      <c r="D198" s="192"/>
      <c r="E198" s="192"/>
      <c r="F198" s="192"/>
      <c r="G198" s="192"/>
      <c r="H198" s="192"/>
      <c r="I198" s="192"/>
      <c r="J198" s="192"/>
    </row>
    <row r="199" spans="1:29" s="191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91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91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Roster!I14</f>
        <v>Red dogs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Rowan Bridley ©</v>
      </c>
      <c r="G203" s="122"/>
      <c r="H203" s="123"/>
      <c r="I203" s="121"/>
      <c r="J203" s="121"/>
    </row>
    <row r="204" spans="1:29" ht="12.75" customHeight="1" x14ac:dyDescent="0.3">
      <c r="A204" s="518" t="str">
        <f>$A$3</f>
        <v>Pennant 2 2015 Week 3</v>
      </c>
      <c r="B204" s="519"/>
      <c r="C204" s="112"/>
      <c r="D204" s="119"/>
      <c r="E204" s="120"/>
      <c r="F204" s="121" t="str">
        <f>INDEX(Teamlists!A:D,MATCH($F$202,Teamlists!B:B,0)+2,4)</f>
        <v>Chris Cleaver</v>
      </c>
      <c r="G204" s="122"/>
      <c r="H204" s="123"/>
      <c r="I204" s="121"/>
      <c r="J204" s="121"/>
    </row>
    <row r="205" spans="1:29" ht="12.75" customHeight="1" thickBot="1" x14ac:dyDescent="0.35">
      <c r="A205" s="520">
        <f>Roster!I3</f>
        <v>42214</v>
      </c>
      <c r="B205" s="521"/>
      <c r="C205" s="112"/>
      <c r="D205" s="119"/>
      <c r="E205" s="120"/>
      <c r="F205" s="121" t="str">
        <f>INDEX(Teamlists!A:D,MATCH($F$202,Teamlists!B:B,0)+3,4)</f>
        <v>Connor Munnings</v>
      </c>
      <c r="G205" s="122"/>
      <c r="H205" s="123"/>
      <c r="I205" s="121"/>
      <c r="J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>Danielle Hunt</v>
      </c>
      <c r="G206" s="122"/>
      <c r="H206" s="123"/>
      <c r="I206" s="121"/>
      <c r="J206" s="121"/>
    </row>
    <row r="207" spans="1:29" ht="12.75" customHeight="1" x14ac:dyDescent="0.25">
      <c r="A207" s="186" t="s">
        <v>154</v>
      </c>
      <c r="B207" s="187" t="str">
        <f>Roster!I13</f>
        <v>A Grade</v>
      </c>
      <c r="C207" s="112"/>
      <c r="D207" s="119"/>
      <c r="E207" s="120"/>
      <c r="F207" s="121" t="str">
        <f>INDEX(Teamlists!A:D,MATCH($F$202,Teamlists!B:B,0)+5,4)</f>
        <v>Declan Hilder</v>
      </c>
      <c r="G207" s="122"/>
      <c r="H207" s="123"/>
      <c r="I207" s="121"/>
      <c r="J207" s="121"/>
    </row>
    <row r="208" spans="1:29" ht="12.75" customHeight="1" x14ac:dyDescent="0.25">
      <c r="A208" s="126" t="s">
        <v>155</v>
      </c>
      <c r="B208" s="127" t="str">
        <f>Roster!I4</f>
        <v>Court 1</v>
      </c>
      <c r="C208" s="112"/>
      <c r="D208" s="119"/>
      <c r="E208" s="120"/>
      <c r="F208" s="121" t="str">
        <f>INDEX(Teamlists!A:D,MATCH($F$202,Teamlists!B:B,0)+6,4)</f>
        <v>Isaac Bridley</v>
      </c>
      <c r="G208" s="122"/>
      <c r="H208" s="123"/>
      <c r="I208" s="121"/>
      <c r="J208" s="121"/>
    </row>
    <row r="209" spans="1:13" ht="12.75" customHeight="1" x14ac:dyDescent="0.25">
      <c r="A209" s="126" t="s">
        <v>156</v>
      </c>
      <c r="B209" s="128" t="str">
        <f>Roster!B13</f>
        <v>7:53pm</v>
      </c>
      <c r="C209" s="112"/>
      <c r="D209" s="119"/>
      <c r="E209" s="120"/>
      <c r="F209" s="121" t="str">
        <f>INDEX(Teamlists!A:D,MATCH($F$202,Teamlists!B:B,0)+7,4)</f>
        <v>Jane Davis</v>
      </c>
      <c r="G209" s="122"/>
      <c r="H209" s="123"/>
      <c r="I209" s="121"/>
      <c r="J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Richard Lane</v>
      </c>
      <c r="G210" s="122"/>
      <c r="H210" s="123"/>
      <c r="I210" s="121"/>
      <c r="J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Tom Milner</v>
      </c>
      <c r="G211" s="122"/>
      <c r="H211" s="123"/>
      <c r="I211" s="121"/>
      <c r="J211" s="121"/>
    </row>
    <row r="212" spans="1:13" ht="12.75" customHeight="1" x14ac:dyDescent="0.25">
      <c r="A212" s="129" t="s">
        <v>157</v>
      </c>
      <c r="B212" s="130" t="str">
        <f>Roster!I16</f>
        <v>Raging Ranga's</v>
      </c>
      <c r="C212" s="112"/>
      <c r="D212" s="119"/>
      <c r="E212" s="120"/>
      <c r="F212" s="121" t="str">
        <f>INDEX(Teamlists!A:D,MATCH($F$202,Teamlists!B:B,0)+10,4)</f>
        <v>Nathalie Meessen</v>
      </c>
      <c r="G212" s="122"/>
      <c r="H212" s="123"/>
      <c r="I212" s="121"/>
      <c r="J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 t="str">
        <f>INDEX(Teamlists!A:D,MATCH($F$202,Teamlists!B:B,0)+11,4)</f>
        <v xml:space="preserve"> </v>
      </c>
      <c r="G213" s="122"/>
      <c r="H213" s="123"/>
      <c r="I213" s="121"/>
      <c r="J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Roster!I15</f>
        <v>Aquaholics</v>
      </c>
      <c r="G219" s="116" t="s">
        <v>149</v>
      </c>
      <c r="H219" s="116" t="s">
        <v>150</v>
      </c>
      <c r="I219" s="116" t="s">
        <v>151</v>
      </c>
      <c r="J219" s="116" t="s">
        <v>152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Steve Kilpatrick ©</v>
      </c>
      <c r="G220" s="122"/>
      <c r="H220" s="123"/>
      <c r="I220" s="121"/>
      <c r="J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Olivia Sanderson</v>
      </c>
      <c r="G221" s="122"/>
      <c r="H221" s="123"/>
      <c r="I221" s="121"/>
      <c r="J221" s="121"/>
    </row>
    <row r="222" spans="1:13" ht="12.75" customHeight="1" x14ac:dyDescent="0.25">
      <c r="A222" s="522">
        <f>Roster!I19</f>
        <v>0</v>
      </c>
      <c r="B222" s="523"/>
      <c r="C222" s="112"/>
      <c r="D222" s="137"/>
      <c r="E222" s="139"/>
      <c r="F222" s="121" t="str">
        <f>INDEX(Teamlists!A:D,MATCH($F$219,Teamlists!B:B,0)+3,4)</f>
        <v>Brett Blandford</v>
      </c>
      <c r="G222" s="122"/>
      <c r="H222" s="123"/>
      <c r="I222" s="121"/>
      <c r="J222" s="121"/>
    </row>
    <row r="223" spans="1:13" ht="12.75" customHeight="1" x14ac:dyDescent="0.25">
      <c r="A223" s="522">
        <f>Roster!I20</f>
        <v>0</v>
      </c>
      <c r="B223" s="523"/>
      <c r="C223" s="112"/>
      <c r="D223" s="137"/>
      <c r="E223" s="120"/>
      <c r="F223" s="121" t="str">
        <f>INDEX(Teamlists!A:D,MATCH($F$219,Teamlists!B:B,0)+4,4)</f>
        <v>Chris Schuecker</v>
      </c>
      <c r="G223" s="122"/>
      <c r="H223" s="123"/>
      <c r="I223" s="121"/>
      <c r="J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Jeremy Sugden</v>
      </c>
      <c r="G224" s="122"/>
      <c r="H224" s="123"/>
      <c r="I224" s="121"/>
      <c r="J224" s="121"/>
    </row>
    <row r="225" spans="1:10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Matt Baker</v>
      </c>
      <c r="G225" s="122"/>
      <c r="H225" s="123"/>
      <c r="I225" s="121"/>
      <c r="J225" s="121"/>
    </row>
    <row r="226" spans="1:10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Nick Johnston</v>
      </c>
      <c r="G226" s="122"/>
      <c r="H226" s="123"/>
      <c r="I226" s="121"/>
      <c r="J226" s="121"/>
    </row>
    <row r="227" spans="1:10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Robbie Kilpatrick</v>
      </c>
      <c r="G227" s="122"/>
      <c r="H227" s="123"/>
      <c r="I227" s="121"/>
      <c r="J227" s="121"/>
    </row>
    <row r="228" spans="1:10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Scott Allen</v>
      </c>
      <c r="G228" s="122"/>
      <c r="H228" s="123"/>
      <c r="I228" s="121"/>
      <c r="J228" s="121"/>
    </row>
    <row r="229" spans="1:10" ht="12.75" customHeight="1" x14ac:dyDescent="0.25">
      <c r="A229" s="129"/>
      <c r="B229" s="131"/>
      <c r="C229" s="112"/>
      <c r="D229" s="137"/>
      <c r="E229" s="120"/>
      <c r="F229" s="121" t="str">
        <f>INDEX(Teamlists!A:D,MATCH($F$219,Teamlists!B:B,0)+10,4)</f>
        <v>Rowan Trebilco</v>
      </c>
      <c r="G229" s="122"/>
      <c r="H229" s="123"/>
      <c r="I229" s="121"/>
      <c r="J229" s="121"/>
    </row>
    <row r="230" spans="1:10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</row>
    <row r="231" spans="1:10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</row>
    <row r="232" spans="1:10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</row>
    <row r="233" spans="1:10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</row>
    <row r="234" spans="1:10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0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0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0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0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0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0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91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91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91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192"/>
      <c r="C265" s="192"/>
      <c r="D265" s="192"/>
      <c r="E265" s="192"/>
      <c r="F265" s="192"/>
      <c r="G265" s="192"/>
      <c r="H265" s="192"/>
      <c r="I265" s="192"/>
      <c r="J265" s="192"/>
    </row>
    <row r="266" spans="1:29" s="191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91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91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Roster!J14</f>
        <v>Cardiac Concerns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David Horner ©</v>
      </c>
      <c r="G270" s="122"/>
      <c r="H270" s="123"/>
      <c r="I270" s="121"/>
      <c r="J270" s="121"/>
    </row>
    <row r="271" spans="1:29" ht="12.75" customHeight="1" x14ac:dyDescent="0.3">
      <c r="A271" s="518" t="str">
        <f>$A$3</f>
        <v>Pennant 2 2015 Week 3</v>
      </c>
      <c r="B271" s="519"/>
      <c r="C271" s="112"/>
      <c r="D271" s="119"/>
      <c r="E271" s="120"/>
      <c r="F271" s="121" t="str">
        <f>INDEX(Teamlists!A:D,MATCH($F$269,Teamlists!B:B,0)+2,4)</f>
        <v>Adrian Birkett</v>
      </c>
      <c r="G271" s="122"/>
      <c r="H271" s="123"/>
      <c r="I271" s="121"/>
      <c r="J271" s="121"/>
    </row>
    <row r="272" spans="1:29" ht="12.75" customHeight="1" thickBot="1" x14ac:dyDescent="0.35">
      <c r="A272" s="520">
        <f>Roster!I3</f>
        <v>42214</v>
      </c>
      <c r="B272" s="521"/>
      <c r="C272" s="112"/>
      <c r="D272" s="119"/>
      <c r="E272" s="120"/>
      <c r="F272" s="121" t="str">
        <f>INDEX(Teamlists!A:D,MATCH($F$269,Teamlists!B:B,0)+3,4)</f>
        <v>Andrew Robert-Tissot</v>
      </c>
      <c r="G272" s="122"/>
      <c r="H272" s="123"/>
      <c r="I272" s="121"/>
      <c r="J272" s="121"/>
    </row>
    <row r="273" spans="1:10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Brett Kitchener</v>
      </c>
      <c r="G273" s="122"/>
      <c r="H273" s="123"/>
      <c r="I273" s="121"/>
      <c r="J273" s="121"/>
    </row>
    <row r="274" spans="1:10" ht="12.75" customHeight="1" x14ac:dyDescent="0.25">
      <c r="A274" s="186" t="s">
        <v>154</v>
      </c>
      <c r="B274" s="187" t="str">
        <f>Roster!J13</f>
        <v>C Grade</v>
      </c>
      <c r="C274" s="112"/>
      <c r="D274" s="119"/>
      <c r="E274" s="120"/>
      <c r="F274" s="121" t="str">
        <f>INDEX(Teamlists!A:D,MATCH($F$269,Teamlists!B:B,0)+5,4)</f>
        <v>Eamonn Turbitt</v>
      </c>
      <c r="G274" s="122"/>
      <c r="H274" s="123"/>
      <c r="I274" s="121"/>
      <c r="J274" s="121"/>
    </row>
    <row r="275" spans="1:10" ht="12.75" customHeight="1" x14ac:dyDescent="0.25">
      <c r="A275" s="126" t="s">
        <v>155</v>
      </c>
      <c r="B275" s="127" t="str">
        <f>Roster!J4</f>
        <v>Court 2</v>
      </c>
      <c r="C275" s="112"/>
      <c r="D275" s="119"/>
      <c r="E275" s="120"/>
      <c r="F275" s="121" t="str">
        <f>INDEX(Teamlists!A:D,MATCH($F$269,Teamlists!B:B,0)+6,4)</f>
        <v>Glenn Keppel</v>
      </c>
      <c r="G275" s="122"/>
      <c r="H275" s="123"/>
      <c r="I275" s="121"/>
      <c r="J275" s="121"/>
    </row>
    <row r="276" spans="1:10" ht="12.75" customHeight="1" x14ac:dyDescent="0.25">
      <c r="A276" s="126" t="s">
        <v>156</v>
      </c>
      <c r="B276" s="128" t="str">
        <f>Roster!B13</f>
        <v>7:53pm</v>
      </c>
      <c r="C276" s="112"/>
      <c r="D276" s="119"/>
      <c r="E276" s="120"/>
      <c r="F276" s="121" t="str">
        <f>INDEX(Teamlists!A:D,MATCH($F$269,Teamlists!B:B,0)+7,4)</f>
        <v>Justin Welch</v>
      </c>
      <c r="G276" s="122"/>
      <c r="H276" s="123"/>
      <c r="I276" s="121"/>
      <c r="J276" s="121"/>
    </row>
    <row r="277" spans="1:10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Thomas Le Coz</v>
      </c>
      <c r="G277" s="122"/>
      <c r="H277" s="123"/>
      <c r="I277" s="121"/>
      <c r="J277" s="121"/>
    </row>
    <row r="278" spans="1:10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Mahala Fannon</v>
      </c>
      <c r="G278" s="122"/>
      <c r="H278" s="123"/>
      <c r="I278" s="121"/>
      <c r="J278" s="121"/>
    </row>
    <row r="279" spans="1:10" ht="12.75" customHeight="1" x14ac:dyDescent="0.25">
      <c r="A279" s="129" t="s">
        <v>157</v>
      </c>
      <c r="B279" s="130" t="str">
        <f>Roster!J16</f>
        <v>SOS</v>
      </c>
      <c r="C279" s="112"/>
      <c r="D279" s="119"/>
      <c r="E279" s="120"/>
      <c r="F279" s="121" t="str">
        <f>INDEX(Teamlists!A:D,MATCH($F$269,Teamlists!B:B,0)+10,4)</f>
        <v>Simon Watt</v>
      </c>
      <c r="G279" s="122"/>
      <c r="H279" s="123"/>
      <c r="I279" s="121"/>
      <c r="J279" s="121"/>
    </row>
    <row r="280" spans="1:10" ht="12.75" customHeight="1" x14ac:dyDescent="0.25">
      <c r="A280" s="129" t="s">
        <v>158</v>
      </c>
      <c r="B280" s="131"/>
      <c r="C280" s="112"/>
      <c r="D280" s="119"/>
      <c r="E280" s="120"/>
      <c r="F280" s="121">
        <f>INDEX(Teamlists!A:D,MATCH($F$269,Teamlists!B:B,0)+11,4)</f>
        <v>0</v>
      </c>
      <c r="G280" s="122"/>
      <c r="H280" s="123"/>
      <c r="I280" s="121"/>
      <c r="J280" s="121"/>
    </row>
    <row r="281" spans="1:10" ht="12.75" customHeight="1" x14ac:dyDescent="0.25">
      <c r="A281" s="129"/>
      <c r="B281" s="131"/>
      <c r="C281" s="112"/>
      <c r="D281" s="119"/>
      <c r="E281" s="120"/>
      <c r="F281" s="121">
        <f>INDEX(Teamlists!A:D,MATCH($F$269,Teamlists!B:B,0)+12,4)</f>
        <v>0</v>
      </c>
      <c r="G281" s="122"/>
      <c r="H281" s="123"/>
      <c r="I281" s="121"/>
      <c r="J281" s="121"/>
    </row>
    <row r="282" spans="1:10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</row>
    <row r="283" spans="1:10" ht="12.75" customHeight="1" x14ac:dyDescent="0.25">
      <c r="A283" s="129" t="s">
        <v>160</v>
      </c>
      <c r="B283" s="131"/>
      <c r="C283" s="112"/>
      <c r="D283" s="119"/>
      <c r="E283" s="120"/>
      <c r="F283" s="121">
        <f>INDEX(Teamlists!A:D,MATCH($F$269,Teamlists!B:B,0)+14,4)</f>
        <v>0</v>
      </c>
      <c r="G283" s="122"/>
      <c r="H283" s="123"/>
      <c r="I283" s="121"/>
      <c r="J283" s="121"/>
    </row>
    <row r="284" spans="1:10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</row>
    <row r="285" spans="1:10" ht="6" customHeight="1" x14ac:dyDescent="0.25">
      <c r="A285" s="129"/>
      <c r="B285" s="131"/>
      <c r="C285" s="112"/>
    </row>
    <row r="286" spans="1:10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Roster!J15</f>
        <v>Plying Pucksters</v>
      </c>
      <c r="G286" s="116" t="s">
        <v>149</v>
      </c>
      <c r="H286" s="116" t="s">
        <v>150</v>
      </c>
      <c r="I286" s="116" t="s">
        <v>151</v>
      </c>
      <c r="J286" s="116" t="s">
        <v>152</v>
      </c>
    </row>
    <row r="287" spans="1:10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Chris Allchin ©</v>
      </c>
      <c r="G287" s="122"/>
      <c r="H287" s="123"/>
      <c r="I287" s="121"/>
      <c r="J287" s="121"/>
    </row>
    <row r="288" spans="1:10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 xml:space="preserve">George Williams </v>
      </c>
      <c r="G288" s="122"/>
      <c r="H288" s="123"/>
      <c r="I288" s="121"/>
      <c r="J288" s="121"/>
    </row>
    <row r="289" spans="1:13" ht="12.75" customHeight="1" x14ac:dyDescent="0.25">
      <c r="A289" s="522">
        <f>Roster!J19</f>
        <v>0</v>
      </c>
      <c r="B289" s="523"/>
      <c r="C289" s="112"/>
      <c r="D289" s="137"/>
      <c r="E289" s="139"/>
      <c r="F289" s="121" t="str">
        <f>INDEX(Teamlists!A:D,MATCH($F$286,Teamlists!B:B,0)+3,4)</f>
        <v>Jeremy Kearney</v>
      </c>
      <c r="G289" s="122"/>
      <c r="H289" s="123"/>
      <c r="I289" s="121"/>
      <c r="J289" s="121"/>
    </row>
    <row r="290" spans="1:13" ht="12.75" customHeight="1" x14ac:dyDescent="0.25">
      <c r="A290" s="522">
        <f>Roster!J20</f>
        <v>0</v>
      </c>
      <c r="B290" s="523"/>
      <c r="C290" s="112"/>
      <c r="D290" s="137"/>
      <c r="E290" s="120"/>
      <c r="F290" s="121" t="str">
        <f>INDEX(Teamlists!A:D,MATCH($F$286,Teamlists!B:B,0)+4,4)</f>
        <v>Dan Brown</v>
      </c>
      <c r="G290" s="122"/>
      <c r="H290" s="123"/>
      <c r="I290" s="121"/>
      <c r="J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Gabby Brown</v>
      </c>
      <c r="G291" s="122"/>
      <c r="H291" s="123"/>
      <c r="I291" s="121"/>
      <c r="J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John Walch</v>
      </c>
      <c r="G292" s="122"/>
      <c r="H292" s="123"/>
      <c r="I292" s="121"/>
      <c r="J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Tony Lumley</v>
      </c>
      <c r="G293" s="122"/>
      <c r="H293" s="123"/>
      <c r="I293" s="121"/>
      <c r="J293" s="121"/>
    </row>
    <row r="294" spans="1:13" ht="12.75" customHeight="1" x14ac:dyDescent="0.25">
      <c r="A294" s="129"/>
      <c r="B294" s="131"/>
      <c r="C294" s="112"/>
      <c r="D294" s="137"/>
      <c r="E294" s="120"/>
      <c r="F294" s="121">
        <f>INDEX(Teamlists!A:D,MATCH($F$286,Teamlists!B:B,0)+8,4)</f>
        <v>0</v>
      </c>
      <c r="G294" s="122"/>
      <c r="H294" s="123"/>
      <c r="I294" s="121"/>
      <c r="J294" s="121"/>
    </row>
    <row r="295" spans="1:13" ht="12.75" customHeight="1" x14ac:dyDescent="0.25">
      <c r="A295" s="129"/>
      <c r="B295" s="131"/>
      <c r="C295" s="112"/>
      <c r="D295" s="137"/>
      <c r="E295" s="120"/>
      <c r="F295" s="121">
        <f>INDEX(Teamlists!A:D,MATCH($F$286,Teamlists!B:B,0)+9,4)</f>
        <v>0</v>
      </c>
      <c r="G295" s="122"/>
      <c r="H295" s="123"/>
      <c r="I295" s="121"/>
      <c r="J295" s="121"/>
    </row>
    <row r="296" spans="1:13" ht="12.75" customHeight="1" x14ac:dyDescent="0.25">
      <c r="A296" s="129"/>
      <c r="B296" s="131"/>
      <c r="C296" s="112"/>
      <c r="D296" s="137"/>
      <c r="E296" s="120"/>
      <c r="F296" s="121">
        <f>INDEX(Teamlists!A:D,MATCH($F$286,Teamlists!B:B,0)+10,4)</f>
        <v>0</v>
      </c>
      <c r="G296" s="122"/>
      <c r="H296" s="123"/>
      <c r="I296" s="121"/>
      <c r="J296" s="121"/>
    </row>
    <row r="297" spans="1:13" ht="12.75" customHeight="1" x14ac:dyDescent="0.25">
      <c r="A297" s="129"/>
      <c r="B297" s="131"/>
      <c r="C297" s="112"/>
      <c r="D297" s="137"/>
      <c r="E297" s="120"/>
      <c r="F297" s="121">
        <f>INDEX(Teamlists!A:D,MATCH($F$286,Teamlists!B:B,0)+11,4)</f>
        <v>0</v>
      </c>
      <c r="G297" s="122"/>
      <c r="H297" s="123"/>
      <c r="I297" s="121"/>
      <c r="J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</row>
    <row r="299" spans="1:13" ht="12.75" customHeight="1" x14ac:dyDescent="0.25">
      <c r="A299" s="112"/>
      <c r="B299" s="133"/>
      <c r="C299" s="112"/>
      <c r="D299" s="137"/>
      <c r="E299" s="120"/>
      <c r="F299" s="121" t="str">
        <f>INDEX(Teamlists!A:D,MATCH($F$286,Teamlists!B:B,0)+13,4)</f>
        <v xml:space="preserve"> </v>
      </c>
      <c r="G299" s="122"/>
      <c r="H299" s="123"/>
      <c r="I299" s="121"/>
      <c r="J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91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91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91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92"/>
      <c r="C332" s="192"/>
      <c r="D332" s="192"/>
      <c r="E332" s="192"/>
      <c r="F332" s="192"/>
      <c r="G332" s="192"/>
      <c r="H332" s="192"/>
      <c r="I332" s="192"/>
      <c r="J332" s="192"/>
    </row>
    <row r="333" spans="1:29" s="191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91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91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Roster!K14</f>
        <v>Dr Schwant von Eaglehorn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M336" s="118"/>
    </row>
    <row r="337" spans="1:10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John Borojevic ©</v>
      </c>
      <c r="G337" s="122"/>
      <c r="H337" s="123"/>
      <c r="I337" s="121"/>
      <c r="J337" s="121"/>
    </row>
    <row r="338" spans="1:10" ht="12.75" customHeight="1" x14ac:dyDescent="0.3">
      <c r="A338" s="518" t="str">
        <f>$A$3</f>
        <v>Pennant 2 2015 Week 3</v>
      </c>
      <c r="B338" s="519"/>
      <c r="C338" s="112"/>
      <c r="D338" s="119"/>
      <c r="E338" s="120"/>
      <c r="F338" s="121" t="str">
        <f>INDEX(Teamlists!A:D,MATCH($F$336,Teamlists!B:B,0)+2,4)</f>
        <v>Craig Proctor</v>
      </c>
      <c r="G338" s="122"/>
      <c r="H338" s="123"/>
      <c r="I338" s="121"/>
      <c r="J338" s="121"/>
    </row>
    <row r="339" spans="1:10" ht="12.75" customHeight="1" thickBot="1" x14ac:dyDescent="0.35">
      <c r="A339" s="520">
        <f>Roster!I3</f>
        <v>42214</v>
      </c>
      <c r="B339" s="521"/>
      <c r="C339" s="112"/>
      <c r="D339" s="119"/>
      <c r="E339" s="120"/>
      <c r="F339" s="121" t="str">
        <f>INDEX(Teamlists!A:D,MATCH($F$336,Teamlists!B:B,0)+3,4)</f>
        <v>David Marshall</v>
      </c>
      <c r="G339" s="122"/>
      <c r="H339" s="123"/>
      <c r="I339" s="121"/>
      <c r="J339" s="121"/>
    </row>
    <row r="340" spans="1:10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Tim Lynch</v>
      </c>
      <c r="G340" s="122"/>
      <c r="H340" s="123"/>
      <c r="I340" s="121"/>
      <c r="J340" s="121"/>
    </row>
    <row r="341" spans="1:10" ht="12.75" customHeight="1" x14ac:dyDescent="0.25">
      <c r="A341" s="186" t="s">
        <v>154</v>
      </c>
      <c r="B341" s="187" t="str">
        <f>Roster!K13</f>
        <v>B Grade</v>
      </c>
      <c r="C341" s="112"/>
      <c r="D341" s="119"/>
      <c r="E341" s="120"/>
      <c r="F341" s="121" t="str">
        <f>INDEX(Teamlists!A:D,MATCH($F$336,Teamlists!B:B,0)+5,4)</f>
        <v>Jane Davis ®®</v>
      </c>
      <c r="G341" s="122"/>
      <c r="H341" s="123"/>
      <c r="I341" s="121"/>
      <c r="J341" s="121"/>
    </row>
    <row r="342" spans="1:10" ht="12.75" customHeight="1" x14ac:dyDescent="0.25">
      <c r="A342" s="126" t="s">
        <v>155</v>
      </c>
      <c r="B342" s="127" t="str">
        <f>Roster!K4</f>
        <v>Court 3</v>
      </c>
      <c r="C342" s="112"/>
      <c r="D342" s="119"/>
      <c r="E342" s="120"/>
      <c r="F342" s="121" t="str">
        <f>INDEX(Teamlists!A:D,MATCH($F$336,Teamlists!B:B,0)+6,4)</f>
        <v>Pete Rand</v>
      </c>
      <c r="G342" s="122"/>
      <c r="H342" s="123"/>
      <c r="I342" s="121"/>
      <c r="J342" s="121"/>
    </row>
    <row r="343" spans="1:10" ht="12.75" customHeight="1" x14ac:dyDescent="0.25">
      <c r="A343" s="126" t="s">
        <v>156</v>
      </c>
      <c r="B343" s="128" t="str">
        <f>Roster!B13</f>
        <v>7:53pm</v>
      </c>
      <c r="C343" s="112"/>
      <c r="D343" s="119"/>
      <c r="E343" s="120"/>
      <c r="F343" s="121" t="str">
        <f>INDEX(Teamlists!A:D,MATCH($F$336,Teamlists!B:B,0)+7,4)</f>
        <v>Stephen Spinks</v>
      </c>
      <c r="G343" s="122"/>
      <c r="H343" s="123"/>
      <c r="I343" s="121"/>
      <c r="J343" s="121"/>
    </row>
    <row r="344" spans="1:10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Talbot Matthews ®</v>
      </c>
      <c r="G344" s="122"/>
      <c r="H344" s="123"/>
      <c r="I344" s="121"/>
      <c r="J344" s="121"/>
    </row>
    <row r="345" spans="1:10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Eddy Rand ®</v>
      </c>
      <c r="G345" s="122"/>
      <c r="H345" s="123"/>
      <c r="I345" s="121"/>
      <c r="J345" s="121"/>
    </row>
    <row r="346" spans="1:10" ht="12.75" customHeight="1" x14ac:dyDescent="0.25">
      <c r="A346" s="129" t="s">
        <v>157</v>
      </c>
      <c r="B346" s="130" t="str">
        <f>Roster!K16</f>
        <v>Old Puckers</v>
      </c>
      <c r="C346" s="112"/>
      <c r="D346" s="119"/>
      <c r="E346" s="120"/>
      <c r="F346" s="121" t="str">
        <f>INDEX(Teamlists!A:D,MATCH($F$336,Teamlists!B:B,0)+10,4)</f>
        <v>Ben Linton ®</v>
      </c>
      <c r="G346" s="122"/>
      <c r="H346" s="123"/>
      <c r="I346" s="121"/>
      <c r="J346" s="121"/>
    </row>
    <row r="347" spans="1:10" ht="12.75" customHeight="1" x14ac:dyDescent="0.25">
      <c r="A347" s="129" t="s">
        <v>158</v>
      </c>
      <c r="B347" s="131"/>
      <c r="C347" s="112"/>
      <c r="D347" s="119"/>
      <c r="E347" s="120"/>
      <c r="F347" s="121" t="str">
        <f>INDEX(Teamlists!A:D,MATCH($F$336,Teamlists!B:B,0)+11,4)</f>
        <v>Mark Richards</v>
      </c>
      <c r="G347" s="122"/>
      <c r="H347" s="123"/>
      <c r="I347" s="121"/>
      <c r="J347" s="121"/>
    </row>
    <row r="348" spans="1:10" ht="12.75" customHeight="1" x14ac:dyDescent="0.25">
      <c r="A348" s="129"/>
      <c r="B348" s="131"/>
      <c r="C348" s="112"/>
      <c r="D348" s="119"/>
      <c r="E348" s="120"/>
      <c r="F348" s="121" t="str">
        <f>INDEX(Teamlists!A:D,MATCH($F$336,Teamlists!B:B,0)+12,4)</f>
        <v>Claire McCartney</v>
      </c>
      <c r="G348" s="122"/>
      <c r="H348" s="123"/>
      <c r="I348" s="121"/>
      <c r="J348" s="121"/>
    </row>
    <row r="349" spans="1:10" ht="12.75" customHeight="1" x14ac:dyDescent="0.25">
      <c r="A349" s="132" t="s">
        <v>159</v>
      </c>
      <c r="B349" s="131"/>
      <c r="C349" s="112"/>
      <c r="D349" s="119"/>
      <c r="E349" s="120"/>
      <c r="F349" s="121" t="str">
        <f>INDEX(Teamlists!A:D,MATCH($F$336,Teamlists!B:B,0)+13,4)</f>
        <v xml:space="preserve"> </v>
      </c>
      <c r="G349" s="122"/>
      <c r="H349" s="123"/>
      <c r="I349" s="121"/>
      <c r="J349" s="121"/>
    </row>
    <row r="350" spans="1:10" ht="12.75" customHeight="1" x14ac:dyDescent="0.25">
      <c r="A350" s="129" t="s">
        <v>160</v>
      </c>
      <c r="B350" s="131"/>
      <c r="C350" s="112"/>
      <c r="D350" s="119"/>
      <c r="E350" s="120"/>
      <c r="F350" s="121" t="str">
        <f>INDEX(Teamlists!A:D,MATCH($F$336,Teamlists!B:B,0)+14,4)</f>
        <v xml:space="preserve"> </v>
      </c>
      <c r="G350" s="122"/>
      <c r="H350" s="123"/>
      <c r="I350" s="121"/>
      <c r="J350" s="121"/>
    </row>
    <row r="351" spans="1:10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</row>
    <row r="352" spans="1:10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Roster!K15</f>
        <v>Water Rats</v>
      </c>
      <c r="G353" s="116" t="s">
        <v>149</v>
      </c>
      <c r="H353" s="116" t="s">
        <v>150</v>
      </c>
      <c r="I353" s="116" t="s">
        <v>151</v>
      </c>
      <c r="J353" s="116" t="s">
        <v>152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Matt Debnam ©</v>
      </c>
      <c r="G354" s="122"/>
      <c r="H354" s="123"/>
      <c r="I354" s="121"/>
      <c r="J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Robbie Maver</v>
      </c>
      <c r="G355" s="122"/>
      <c r="H355" s="123"/>
      <c r="I355" s="121"/>
      <c r="J355" s="121"/>
    </row>
    <row r="356" spans="1:13" ht="12.75" customHeight="1" x14ac:dyDescent="0.25">
      <c r="A356" s="522">
        <f>Roster!K19</f>
        <v>0</v>
      </c>
      <c r="B356" s="523"/>
      <c r="C356" s="112"/>
      <c r="D356" s="137"/>
      <c r="E356" s="139"/>
      <c r="F356" s="121" t="str">
        <f>INDEX(Teamlists!A:D,MATCH($F$353,Teamlists!B:B,0)+3,4)</f>
        <v>Daniel Debnam</v>
      </c>
      <c r="G356" s="122"/>
      <c r="H356" s="123"/>
      <c r="I356" s="121"/>
      <c r="J356" s="121"/>
    </row>
    <row r="357" spans="1:13" ht="12.75" customHeight="1" x14ac:dyDescent="0.25">
      <c r="A357" s="522">
        <f>Roster!K20</f>
        <v>0</v>
      </c>
      <c r="B357" s="523"/>
      <c r="C357" s="112"/>
      <c r="D357" s="137"/>
      <c r="E357" s="120"/>
      <c r="F357" s="121" t="str">
        <f>INDEX(Teamlists!A:D,MATCH($F$353,Teamlists!B:B,0)+4,4)</f>
        <v>Damien Johnson</v>
      </c>
      <c r="G357" s="122"/>
      <c r="H357" s="123"/>
      <c r="I357" s="121"/>
      <c r="J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Josh Debnam</v>
      </c>
      <c r="G358" s="122"/>
      <c r="H358" s="123"/>
      <c r="I358" s="121"/>
      <c r="J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David Lambert (?)</v>
      </c>
      <c r="G359" s="122"/>
      <c r="H359" s="123"/>
      <c r="I359" s="121"/>
      <c r="J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Rhys Jones</v>
      </c>
      <c r="G360" s="122"/>
      <c r="H360" s="123"/>
      <c r="I360" s="121"/>
      <c r="J360" s="121"/>
    </row>
    <row r="361" spans="1:13" ht="12.75" customHeight="1" x14ac:dyDescent="0.25">
      <c r="A361" s="129"/>
      <c r="B361" s="131"/>
      <c r="C361" s="112"/>
      <c r="D361" s="137"/>
      <c r="E361" s="120"/>
      <c r="F361" s="121" t="str">
        <f>INDEX(Teamlists!A:D,MATCH($F$353,Teamlists!B:B,0)+8,4)</f>
        <v>Glenn Keppel</v>
      </c>
      <c r="G361" s="122"/>
      <c r="H361" s="123"/>
      <c r="I361" s="121"/>
      <c r="J361" s="121"/>
    </row>
    <row r="362" spans="1:13" ht="12.75" customHeight="1" x14ac:dyDescent="0.25">
      <c r="A362" s="129"/>
      <c r="B362" s="131"/>
      <c r="C362" s="112"/>
      <c r="D362" s="137"/>
      <c r="E362" s="120"/>
      <c r="F362" s="121" t="str">
        <f>INDEX(Teamlists!A:D,MATCH($F$353,Teamlists!B:B,0)+9,4)</f>
        <v>Alex Davies</v>
      </c>
      <c r="G362" s="122"/>
      <c r="H362" s="123"/>
      <c r="I362" s="121"/>
      <c r="J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>
        <f>INDEX(Teamlists!A:D,MATCH($F$353,Teamlists!B:B,0)+12,4)</f>
        <v>0</v>
      </c>
      <c r="G365" s="122"/>
      <c r="H365" s="123"/>
      <c r="I365" s="121"/>
      <c r="J365" s="121"/>
    </row>
    <row r="366" spans="1:13" ht="12.75" customHeight="1" x14ac:dyDescent="0.25">
      <c r="A366" s="112"/>
      <c r="B366" s="133"/>
      <c r="C366" s="112"/>
      <c r="D366" s="137"/>
      <c r="E366" s="120"/>
      <c r="F366" s="121">
        <f>INDEX(Teamlists!A:D,MATCH($F$353,Teamlists!B:B,0)+13,4)</f>
        <v>0</v>
      </c>
      <c r="G366" s="122"/>
      <c r="H366" s="123"/>
      <c r="I366" s="121"/>
      <c r="J366" s="121"/>
    </row>
    <row r="367" spans="1:13" ht="12.75" customHeight="1" x14ac:dyDescent="0.25">
      <c r="A367" s="112"/>
      <c r="B367" s="133"/>
      <c r="C367" s="112"/>
      <c r="D367" s="137"/>
      <c r="E367" s="120"/>
      <c r="F367" s="121">
        <f>INDEX(Teamlists!A:D,MATCH($F$353,Teamlists!B:B,0)+14,4)</f>
        <v>0</v>
      </c>
      <c r="G367" s="122"/>
      <c r="H367" s="123"/>
      <c r="I367" s="121"/>
      <c r="J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91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91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91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92"/>
      <c r="C399" s="192"/>
      <c r="D399" s="192"/>
      <c r="E399" s="192"/>
      <c r="F399" s="192"/>
      <c r="G399" s="192"/>
      <c r="H399" s="192"/>
      <c r="I399" s="192"/>
      <c r="J399" s="192"/>
    </row>
    <row r="400" spans="1:29" s="191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91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91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Roster!I22</f>
        <v>Raging Ranga's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Jack Robert-Tissot ©</v>
      </c>
      <c r="G404" s="122"/>
      <c r="H404" s="123"/>
      <c r="I404" s="121"/>
      <c r="J404" s="121"/>
    </row>
    <row r="405" spans="1:29" ht="12.75" customHeight="1" x14ac:dyDescent="0.3">
      <c r="A405" s="518" t="str">
        <f>$A$3</f>
        <v>Pennant 2 2015 Week 3</v>
      </c>
      <c r="B405" s="519"/>
      <c r="C405" s="112"/>
      <c r="D405" s="119"/>
      <c r="E405" s="120"/>
      <c r="F405" s="121" t="str">
        <f>INDEX(Teamlists!A:D,MATCH($F$403,Teamlists!B:B,0)+2,4)</f>
        <v>Romy Keppel</v>
      </c>
      <c r="G405" s="122"/>
      <c r="H405" s="123"/>
      <c r="I405" s="121"/>
      <c r="J405" s="121"/>
    </row>
    <row r="406" spans="1:29" ht="12.75" customHeight="1" thickBot="1" x14ac:dyDescent="0.35">
      <c r="A406" s="520">
        <f>Roster!I3</f>
        <v>42214</v>
      </c>
      <c r="B406" s="521"/>
      <c r="C406" s="112"/>
      <c r="D406" s="119"/>
      <c r="E406" s="120"/>
      <c r="F406" s="121" t="str">
        <f>INDEX(Teamlists!A:D,MATCH($F$403,Teamlists!B:B,0)+3,4)</f>
        <v>Liam Quin</v>
      </c>
      <c r="G406" s="122"/>
      <c r="H406" s="123"/>
      <c r="I406" s="121"/>
      <c r="J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Garry Davidson</v>
      </c>
      <c r="G407" s="122"/>
      <c r="H407" s="123"/>
      <c r="I407" s="121"/>
      <c r="J407" s="121"/>
    </row>
    <row r="408" spans="1:29" ht="12.75" customHeight="1" x14ac:dyDescent="0.25">
      <c r="A408" s="186" t="s">
        <v>154</v>
      </c>
      <c r="B408" s="187" t="str">
        <f>Roster!I21</f>
        <v>A Grade</v>
      </c>
      <c r="C408" s="112"/>
      <c r="D408" s="119"/>
      <c r="E408" s="120"/>
      <c r="F408" s="121" t="str">
        <f>INDEX(Teamlists!A:D,MATCH($F$403,Teamlists!B:B,0)+5,4)</f>
        <v>Richard Cleary</v>
      </c>
      <c r="G408" s="122"/>
      <c r="H408" s="123"/>
      <c r="I408" s="121"/>
      <c r="J408" s="121"/>
    </row>
    <row r="409" spans="1:29" ht="12.75" customHeight="1" x14ac:dyDescent="0.25">
      <c r="A409" s="126" t="s">
        <v>155</v>
      </c>
      <c r="B409" s="127" t="str">
        <f>Roster!I4</f>
        <v>Court 1</v>
      </c>
      <c r="C409" s="112"/>
      <c r="D409" s="119"/>
      <c r="E409" s="120"/>
      <c r="F409" s="121" t="str">
        <f>INDEX(Teamlists!A:D,MATCH($F$403,Teamlists!B:B,0)+6,4)</f>
        <v>Tom Howarth</v>
      </c>
      <c r="G409" s="122"/>
      <c r="H409" s="123"/>
      <c r="I409" s="121"/>
      <c r="J409" s="121"/>
    </row>
    <row r="410" spans="1:29" ht="12.75" customHeight="1" x14ac:dyDescent="0.25">
      <c r="A410" s="126" t="s">
        <v>156</v>
      </c>
      <c r="B410" s="128" t="str">
        <f>Roster!B21</f>
        <v>8:29pm</v>
      </c>
      <c r="C410" s="112"/>
      <c r="D410" s="119"/>
      <c r="E410" s="120"/>
      <c r="F410" s="121" t="str">
        <f>INDEX(Teamlists!A:D,MATCH($F$403,Teamlists!B:B,0)+7,4)</f>
        <v>William Bowling</v>
      </c>
      <c r="G410" s="122"/>
      <c r="H410" s="123"/>
      <c r="I410" s="121"/>
      <c r="J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Toby Bond</v>
      </c>
      <c r="G411" s="122"/>
      <c r="H411" s="123"/>
      <c r="I411" s="121"/>
      <c r="J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Patrick Meany</v>
      </c>
      <c r="G412" s="122"/>
      <c r="H412" s="123"/>
      <c r="I412" s="121"/>
      <c r="J412" s="121"/>
    </row>
    <row r="413" spans="1:29" ht="12.75" customHeight="1" x14ac:dyDescent="0.25">
      <c r="A413" s="129" t="s">
        <v>157</v>
      </c>
      <c r="B413" s="130" t="str">
        <f>Roster!I24</f>
        <v>Floggers</v>
      </c>
      <c r="C413" s="112"/>
      <c r="D413" s="119"/>
      <c r="E413" s="120"/>
      <c r="F413" s="121">
        <f>INDEX(Teamlists!A:D,MATCH($F$403,Teamlists!B:B,0)+10,4)</f>
        <v>0</v>
      </c>
      <c r="G413" s="122"/>
      <c r="H413" s="123"/>
      <c r="I413" s="121"/>
      <c r="J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Roster!I23</f>
        <v>Depth Charges</v>
      </c>
      <c r="G420" s="116" t="s">
        <v>149</v>
      </c>
      <c r="H420" s="116" t="s">
        <v>150</v>
      </c>
      <c r="I420" s="116" t="s">
        <v>151</v>
      </c>
      <c r="J420" s="116" t="s">
        <v>152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Harry Van Der Woude ©</v>
      </c>
      <c r="G421" s="122"/>
      <c r="H421" s="123"/>
      <c r="I421" s="121"/>
      <c r="J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Craig Granquist</v>
      </c>
      <c r="G422" s="122"/>
      <c r="H422" s="123"/>
      <c r="I422" s="121"/>
      <c r="J422" s="121"/>
    </row>
    <row r="423" spans="1:13" ht="12.75" customHeight="1" x14ac:dyDescent="0.25">
      <c r="A423" s="522">
        <f>Roster!I27</f>
        <v>0</v>
      </c>
      <c r="B423" s="523"/>
      <c r="C423" s="112"/>
      <c r="D423" s="137"/>
      <c r="E423" s="139"/>
      <c r="F423" s="121" t="str">
        <f>INDEX(Teamlists!A:D,MATCH($F$420,Teamlists!B:B,0)+3,4)</f>
        <v>Glenn Wickham</v>
      </c>
      <c r="G423" s="122"/>
      <c r="H423" s="123"/>
      <c r="I423" s="121"/>
      <c r="J423" s="121"/>
    </row>
    <row r="424" spans="1:13" ht="12.75" customHeight="1" x14ac:dyDescent="0.25">
      <c r="A424" s="522">
        <f>Roster!I28</f>
        <v>0</v>
      </c>
      <c r="B424" s="523"/>
      <c r="C424" s="112"/>
      <c r="D424" s="137"/>
      <c r="E424" s="120"/>
      <c r="F424" s="121" t="str">
        <f>INDEX(Teamlists!A:D,MATCH($F$420,Teamlists!B:B,0)+4,4)</f>
        <v>Colin Hepher</v>
      </c>
      <c r="G424" s="122"/>
      <c r="H424" s="123"/>
      <c r="I424" s="121"/>
      <c r="J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Ian Shanahan</v>
      </c>
      <c r="G425" s="122"/>
      <c r="H425" s="123"/>
      <c r="I425" s="121"/>
      <c r="J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Matt McCartney</v>
      </c>
      <c r="G426" s="122"/>
      <c r="H426" s="123"/>
      <c r="I426" s="121"/>
      <c r="J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Simon Talbot</v>
      </c>
      <c r="G427" s="122"/>
      <c r="H427" s="123"/>
      <c r="I427" s="121"/>
      <c r="J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Tori Wickham</v>
      </c>
      <c r="G428" s="122"/>
      <c r="H428" s="123"/>
      <c r="I428" s="121"/>
      <c r="J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Fiona Walsh</v>
      </c>
      <c r="G429" s="122"/>
      <c r="H429" s="123"/>
      <c r="I429" s="121"/>
      <c r="J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James Milner</v>
      </c>
      <c r="G430" s="122"/>
      <c r="H430" s="123"/>
      <c r="I430" s="121"/>
      <c r="J430" s="121"/>
    </row>
    <row r="431" spans="1:13" ht="12.75" customHeight="1" x14ac:dyDescent="0.25">
      <c r="A431" s="129"/>
      <c r="B431" s="131"/>
      <c r="C431" s="112"/>
      <c r="D431" s="137"/>
      <c r="E431" s="120"/>
      <c r="F431" s="121" t="str">
        <f>INDEX(Teamlists!A:D,MATCH($F$420,Teamlists!B:B,0)+11,4)</f>
        <v xml:space="preserve"> </v>
      </c>
      <c r="G431" s="122"/>
      <c r="H431" s="123"/>
      <c r="I431" s="121"/>
      <c r="J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</row>
    <row r="433" spans="1:10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</row>
    <row r="434" spans="1:10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</row>
    <row r="435" spans="1:10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0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0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0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0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0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0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0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0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0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0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0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0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0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91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91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91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92"/>
      <c r="C466" s="192"/>
      <c r="D466" s="192"/>
      <c r="E466" s="192"/>
      <c r="F466" s="192"/>
      <c r="G466" s="192"/>
      <c r="H466" s="192"/>
      <c r="I466" s="192"/>
      <c r="J466" s="192"/>
    </row>
    <row r="467" spans="1:29" s="191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91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91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Roster!J22</f>
        <v>The Grizzlies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>Henry Maxwell ©</v>
      </c>
      <c r="G471" s="122"/>
      <c r="H471" s="123"/>
      <c r="I471" s="121"/>
      <c r="J471" s="121"/>
    </row>
    <row r="472" spans="1:29" ht="12.75" customHeight="1" x14ac:dyDescent="0.3">
      <c r="A472" s="518" t="str">
        <f>$A$3</f>
        <v>Pennant 2 2015 Week 3</v>
      </c>
      <c r="B472" s="519"/>
      <c r="C472" s="112"/>
      <c r="D472" s="119"/>
      <c r="E472" s="120"/>
      <c r="F472" s="121" t="str">
        <f>INDEX(Teamlists!A:D,MATCH($F$470,Teamlists!B:B,0)+2,4)</f>
        <v>Austin Stephens</v>
      </c>
      <c r="G472" s="122"/>
      <c r="H472" s="123"/>
      <c r="I472" s="121"/>
      <c r="J472" s="121"/>
    </row>
    <row r="473" spans="1:29" ht="12.75" customHeight="1" thickBot="1" x14ac:dyDescent="0.35">
      <c r="A473" s="520">
        <f>Roster!I3</f>
        <v>42214</v>
      </c>
      <c r="B473" s="521"/>
      <c r="C473" s="112"/>
      <c r="D473" s="119"/>
      <c r="E473" s="120"/>
      <c r="F473" s="121" t="str">
        <f>INDEX(Teamlists!A:D,MATCH($F$470,Teamlists!B:B,0)+3,4)</f>
        <v>David Furmage</v>
      </c>
      <c r="G473" s="122"/>
      <c r="H473" s="123"/>
      <c r="I473" s="121"/>
      <c r="J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Elizabeth Thurn</v>
      </c>
      <c r="G474" s="122"/>
      <c r="H474" s="123"/>
      <c r="I474" s="121"/>
      <c r="J474" s="121"/>
    </row>
    <row r="475" spans="1:29" ht="12.75" customHeight="1" x14ac:dyDescent="0.25">
      <c r="A475" s="186" t="s">
        <v>154</v>
      </c>
      <c r="B475" s="187" t="str">
        <f>Roster!J21</f>
        <v>C Grade</v>
      </c>
      <c r="C475" s="112"/>
      <c r="D475" s="119"/>
      <c r="E475" s="120"/>
      <c r="F475" s="121" t="str">
        <f>INDEX(Teamlists!A:D,MATCH($F$470,Teamlists!B:B,0)+5,4)</f>
        <v>Oliver Maxwell</v>
      </c>
      <c r="G475" s="122"/>
      <c r="H475" s="123"/>
      <c r="I475" s="121"/>
      <c r="J475" s="121"/>
    </row>
    <row r="476" spans="1:29" ht="12.75" customHeight="1" x14ac:dyDescent="0.25">
      <c r="A476" s="126" t="s">
        <v>155</v>
      </c>
      <c r="B476" s="127" t="str">
        <f>Roster!J4</f>
        <v>Court 2</v>
      </c>
      <c r="C476" s="112"/>
      <c r="D476" s="119"/>
      <c r="E476" s="120"/>
      <c r="F476" s="121" t="str">
        <f>INDEX(Teamlists!A:D,MATCH($F$470,Teamlists!B:B,0)+6,4)</f>
        <v>Robbie Gaffney</v>
      </c>
      <c r="G476" s="122"/>
      <c r="H476" s="123"/>
      <c r="I476" s="121"/>
      <c r="J476" s="121"/>
    </row>
    <row r="477" spans="1:29" ht="12.75" customHeight="1" x14ac:dyDescent="0.25">
      <c r="A477" s="126" t="s">
        <v>156</v>
      </c>
      <c r="B477" s="128" t="str">
        <f>Roster!B21</f>
        <v>8:29pm</v>
      </c>
      <c r="C477" s="112"/>
      <c r="D477" s="119"/>
      <c r="E477" s="120"/>
      <c r="F477" s="121" t="str">
        <f>INDEX(Teamlists!A:D,MATCH($F$470,Teamlists!B:B,0)+7,4)</f>
        <v>Seb Krasnicki</v>
      </c>
      <c r="G477" s="122"/>
      <c r="H477" s="123"/>
      <c r="I477" s="121"/>
      <c r="J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Scott Rag</v>
      </c>
      <c r="G478" s="122"/>
      <c r="H478" s="123"/>
      <c r="I478" s="121"/>
      <c r="J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Tim Lamb</v>
      </c>
      <c r="G479" s="122"/>
      <c r="H479" s="123"/>
      <c r="I479" s="121"/>
      <c r="J479" s="121"/>
    </row>
    <row r="480" spans="1:29" ht="12.75" customHeight="1" x14ac:dyDescent="0.25">
      <c r="A480" s="129" t="s">
        <v>157</v>
      </c>
      <c r="B480" s="130" t="str">
        <f>Roster!J24</f>
        <v>Sharks</v>
      </c>
      <c r="C480" s="112"/>
      <c r="D480" s="119"/>
      <c r="E480" s="120"/>
      <c r="F480" s="121" t="str">
        <f>INDEX(Teamlists!A:D,MATCH($F$470,Teamlists!B:B,0)+10,4)</f>
        <v>Tom Krasnicki</v>
      </c>
      <c r="G480" s="122"/>
      <c r="H480" s="123"/>
      <c r="I480" s="121"/>
      <c r="J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 t="str">
        <f>INDEX(Teamlists!A:D,MATCH($F$470,Teamlists!B:B,0)+11,4)</f>
        <v>Laura Smith</v>
      </c>
      <c r="G481" s="122"/>
      <c r="H481" s="123"/>
      <c r="I481" s="121"/>
      <c r="J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Roster!J23</f>
        <v>UTAS Flounders</v>
      </c>
      <c r="G487" s="116" t="s">
        <v>149</v>
      </c>
      <c r="H487" s="116" t="s">
        <v>150</v>
      </c>
      <c r="I487" s="116" t="s">
        <v>151</v>
      </c>
      <c r="J487" s="116" t="s">
        <v>152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Eddy Rand</v>
      </c>
      <c r="G488" s="122"/>
      <c r="H488" s="123"/>
      <c r="I488" s="121"/>
      <c r="J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Ben Linton</v>
      </c>
      <c r="G489" s="122"/>
      <c r="H489" s="123"/>
      <c r="I489" s="121"/>
      <c r="J489" s="121"/>
    </row>
    <row r="490" spans="1:13" ht="12.75" customHeight="1" x14ac:dyDescent="0.25">
      <c r="A490" s="522">
        <f>Roster!J27</f>
        <v>0</v>
      </c>
      <c r="B490" s="523"/>
      <c r="C490" s="112"/>
      <c r="D490" s="137"/>
      <c r="E490" s="139"/>
      <c r="F490" s="121" t="str">
        <f>INDEX(Teamlists!A:D,MATCH($F$487,Teamlists!B:B,0)+3,4)</f>
        <v>Nate Brennan</v>
      </c>
      <c r="G490" s="122"/>
      <c r="H490" s="123"/>
      <c r="I490" s="121"/>
      <c r="J490" s="121"/>
    </row>
    <row r="491" spans="1:13" ht="12.75" customHeight="1" x14ac:dyDescent="0.25">
      <c r="A491" s="522">
        <f>Roster!J28</f>
        <v>0</v>
      </c>
      <c r="B491" s="523"/>
      <c r="C491" s="112"/>
      <c r="D491" s="137"/>
      <c r="E491" s="120"/>
      <c r="F491" s="121">
        <f>INDEX(Teamlists!A:D,MATCH($F$487,Teamlists!B:B,0)+4,4)</f>
        <v>0</v>
      </c>
      <c r="G491" s="122"/>
      <c r="H491" s="123"/>
      <c r="I491" s="121"/>
      <c r="J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>
        <f>INDEX(Teamlists!A:D,MATCH($F$487,Teamlists!B:B,0)+5,4)</f>
        <v>0</v>
      </c>
      <c r="G492" s="122"/>
      <c r="H492" s="123"/>
      <c r="I492" s="121"/>
      <c r="J492" s="121"/>
    </row>
    <row r="493" spans="1:13" ht="12.75" customHeight="1" x14ac:dyDescent="0.25">
      <c r="A493" s="129"/>
      <c r="B493" s="131"/>
      <c r="C493" s="112"/>
      <c r="D493" s="137"/>
      <c r="E493" s="120"/>
      <c r="F493" s="121">
        <f>INDEX(Teamlists!A:D,MATCH($F$487,Teamlists!B:B,0)+6,4)</f>
        <v>0</v>
      </c>
      <c r="G493" s="122"/>
      <c r="H493" s="123"/>
      <c r="I493" s="121"/>
      <c r="J493" s="121"/>
    </row>
    <row r="494" spans="1:13" ht="12.75" customHeight="1" x14ac:dyDescent="0.25">
      <c r="A494" s="129"/>
      <c r="B494" s="131"/>
      <c r="C494" s="112"/>
      <c r="D494" s="137"/>
      <c r="E494" s="120"/>
      <c r="F494" s="121">
        <f>INDEX(Teamlists!A:D,MATCH($F$487,Teamlists!B:B,0)+7,4)</f>
        <v>0</v>
      </c>
      <c r="G494" s="122"/>
      <c r="H494" s="123"/>
      <c r="I494" s="121"/>
      <c r="J494" s="121"/>
    </row>
    <row r="495" spans="1:13" ht="12.75" customHeight="1" x14ac:dyDescent="0.25">
      <c r="A495" s="129"/>
      <c r="B495" s="131"/>
      <c r="C495" s="112"/>
      <c r="D495" s="137"/>
      <c r="E495" s="120"/>
      <c r="F495" s="121">
        <f>INDEX(Teamlists!A:D,MATCH($F$487,Teamlists!B:B,0)+8,4)</f>
        <v>0</v>
      </c>
      <c r="G495" s="122"/>
      <c r="H495" s="123"/>
      <c r="I495" s="121"/>
      <c r="J495" s="121"/>
    </row>
    <row r="496" spans="1:13" ht="12.75" customHeight="1" x14ac:dyDescent="0.25">
      <c r="A496" s="129"/>
      <c r="B496" s="131"/>
      <c r="C496" s="112"/>
      <c r="D496" s="137"/>
      <c r="E496" s="120"/>
      <c r="F496" s="121">
        <f>INDEX(Teamlists!A:D,MATCH($F$487,Teamlists!B:B,0)+9,4)</f>
        <v>0</v>
      </c>
      <c r="G496" s="122"/>
      <c r="H496" s="123"/>
      <c r="I496" s="121"/>
      <c r="J496" s="121"/>
    </row>
    <row r="497" spans="1:10" ht="12.75" customHeight="1" x14ac:dyDescent="0.25">
      <c r="A497" s="129"/>
      <c r="B497" s="131"/>
      <c r="C497" s="112"/>
      <c r="D497" s="137"/>
      <c r="E497" s="120"/>
      <c r="F497" s="121">
        <f>INDEX(Teamlists!A:D,MATCH($F$487,Teamlists!B:B,0)+10,4)</f>
        <v>0</v>
      </c>
      <c r="G497" s="122"/>
      <c r="H497" s="123"/>
      <c r="I497" s="121"/>
      <c r="J497" s="121"/>
    </row>
    <row r="498" spans="1:10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</row>
    <row r="499" spans="1:10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</row>
    <row r="500" spans="1:10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</row>
    <row r="501" spans="1:10" ht="12.75" customHeight="1" x14ac:dyDescent="0.25">
      <c r="A501" s="112"/>
      <c r="B501" s="133"/>
      <c r="C501" s="112"/>
      <c r="D501" s="137"/>
      <c r="E501" s="120"/>
      <c r="F501" s="121" t="str">
        <f>INDEX(Teamlists!A:D,MATCH($F$487,Teamlists!B:B,0)+14,4)</f>
        <v xml:space="preserve"> </v>
      </c>
      <c r="G501" s="122"/>
      <c r="H501" s="123"/>
      <c r="I501" s="121"/>
      <c r="J501" s="121"/>
    </row>
    <row r="502" spans="1:10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0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0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0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0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0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0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0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0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0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0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91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91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91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92"/>
      <c r="C533" s="192"/>
      <c r="D533" s="192"/>
      <c r="E533" s="192"/>
      <c r="F533" s="192"/>
      <c r="G533" s="192"/>
      <c r="H533" s="192"/>
      <c r="I533" s="192"/>
      <c r="J533" s="192"/>
    </row>
    <row r="534" spans="1:29" s="191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91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91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Roster!K22</f>
        <v>Hot Chilli Prawns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Shaun Quin ©</v>
      </c>
      <c r="G538" s="122"/>
      <c r="H538" s="123"/>
      <c r="I538" s="121"/>
      <c r="J538" s="121"/>
    </row>
    <row r="539" spans="1:29" ht="12.75" customHeight="1" x14ac:dyDescent="0.3">
      <c r="A539" s="518" t="str">
        <f>$A$3</f>
        <v>Pennant 2 2015 Week 3</v>
      </c>
      <c r="B539" s="519"/>
      <c r="C539" s="112"/>
      <c r="D539" s="119"/>
      <c r="E539" s="120"/>
      <c r="F539" s="121" t="str">
        <f>INDEX(Teamlists!A:D,MATCH($F$537,Teamlists!B:B,0)+2,4)</f>
        <v>Chris Lohberger</v>
      </c>
      <c r="G539" s="122"/>
      <c r="H539" s="123"/>
      <c r="I539" s="121"/>
      <c r="J539" s="121"/>
    </row>
    <row r="540" spans="1:29" ht="12.75" customHeight="1" thickBot="1" x14ac:dyDescent="0.35">
      <c r="A540" s="520">
        <f>Roster!I3</f>
        <v>42214</v>
      </c>
      <c r="B540" s="521"/>
      <c r="C540" s="112"/>
      <c r="D540" s="119"/>
      <c r="E540" s="120"/>
      <c r="F540" s="121" t="str">
        <f>INDEX(Teamlists!A:D,MATCH($F$537,Teamlists!B:B,0)+3,4)</f>
        <v>Craig Sanderson</v>
      </c>
      <c r="G540" s="122"/>
      <c r="H540" s="123"/>
      <c r="I540" s="121"/>
      <c r="J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Rudy Kloser</v>
      </c>
      <c r="G541" s="122"/>
      <c r="H541" s="123"/>
      <c r="I541" s="121"/>
      <c r="J541" s="121"/>
    </row>
    <row r="542" spans="1:29" ht="12.75" customHeight="1" x14ac:dyDescent="0.25">
      <c r="A542" s="186" t="s">
        <v>154</v>
      </c>
      <c r="B542" s="187" t="str">
        <f>Roster!K21</f>
        <v>B Grade</v>
      </c>
      <c r="C542" s="112"/>
      <c r="D542" s="119"/>
      <c r="E542" s="120"/>
      <c r="F542" s="121" t="str">
        <f>INDEX(Teamlists!A:D,MATCH($F$537,Teamlists!B:B,0)+5,4)</f>
        <v>Matt Sherlock</v>
      </c>
      <c r="G542" s="122"/>
      <c r="H542" s="123"/>
      <c r="I542" s="121"/>
      <c r="J542" s="121"/>
    </row>
    <row r="543" spans="1:29" ht="12.75" customHeight="1" x14ac:dyDescent="0.25">
      <c r="A543" s="126" t="s">
        <v>155</v>
      </c>
      <c r="B543" s="127" t="str">
        <f>Roster!K4</f>
        <v>Court 3</v>
      </c>
      <c r="C543" s="112"/>
      <c r="D543" s="119"/>
      <c r="E543" s="120"/>
      <c r="F543" s="121" t="str">
        <f>INDEX(Teamlists!A:D,MATCH($F$537,Teamlists!B:B,0)+6,4)</f>
        <v>Matt Webb</v>
      </c>
      <c r="G543" s="122"/>
      <c r="H543" s="123"/>
      <c r="I543" s="121"/>
      <c r="J543" s="121"/>
    </row>
    <row r="544" spans="1:29" ht="12.75" customHeight="1" x14ac:dyDescent="0.25">
      <c r="A544" s="126" t="s">
        <v>156</v>
      </c>
      <c r="B544" s="128" t="str">
        <f>Roster!B21</f>
        <v>8:29pm</v>
      </c>
      <c r="C544" s="112"/>
      <c r="D544" s="119"/>
      <c r="E544" s="120"/>
      <c r="F544" s="121" t="str">
        <f>INDEX(Teamlists!A:D,MATCH($F$537,Teamlists!B:B,0)+7,4)</f>
        <v>Piete Vanderwoude</v>
      </c>
      <c r="G544" s="122"/>
      <c r="H544" s="123"/>
      <c r="I544" s="121"/>
      <c r="J544" s="121"/>
    </row>
    <row r="545" spans="1:13" ht="12.75" customHeight="1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Ray Brereton</v>
      </c>
      <c r="G545" s="122"/>
      <c r="H545" s="123"/>
      <c r="I545" s="121"/>
      <c r="J545" s="121"/>
    </row>
    <row r="546" spans="1:13" ht="12.75" customHeight="1" x14ac:dyDescent="0.25">
      <c r="A546" s="126"/>
      <c r="B546" s="128"/>
      <c r="C546" s="112"/>
      <c r="D546" s="119"/>
      <c r="E546" s="120"/>
      <c r="F546" s="121">
        <f>INDEX(Teamlists!A:D,MATCH($F$537,Teamlists!B:B,0)+9,4)</f>
        <v>0</v>
      </c>
      <c r="G546" s="122"/>
      <c r="H546" s="123"/>
      <c r="I546" s="121"/>
      <c r="J546" s="121"/>
    </row>
    <row r="547" spans="1:13" ht="12.75" customHeight="1" x14ac:dyDescent="0.25">
      <c r="A547" s="129" t="s">
        <v>157</v>
      </c>
      <c r="B547" s="130" t="str">
        <f>Roster!K24</f>
        <v>Cilia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</row>
    <row r="549" spans="1:13" ht="12.75" customHeight="1" x14ac:dyDescent="0.25">
      <c r="A549" s="129"/>
      <c r="B549" s="131"/>
      <c r="C549" s="112"/>
      <c r="D549" s="119"/>
      <c r="E549" s="120"/>
      <c r="F549" s="121" t="str">
        <f>INDEX(Teamlists!A:D,MATCH($F$537,Teamlists!B:B,0)+12,4)</f>
        <v xml:space="preserve"> </v>
      </c>
      <c r="G549" s="122"/>
      <c r="H549" s="123"/>
      <c r="I549" s="121"/>
      <c r="J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 t="str">
        <f>INDEX(Teamlists!A:D,MATCH($F$537,Teamlists!B:B,0)+13,4)</f>
        <v xml:space="preserve"> </v>
      </c>
      <c r="G550" s="122"/>
      <c r="H550" s="123"/>
      <c r="I550" s="121"/>
      <c r="J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 t="str">
        <f>INDEX(Teamlists!A:D,MATCH($F$537,Teamlists!B:B,0)+14,4)</f>
        <v xml:space="preserve"> </v>
      </c>
      <c r="G551" s="122"/>
      <c r="H551" s="123"/>
      <c r="I551" s="121"/>
      <c r="J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Roster!K23</f>
        <v>Crabs</v>
      </c>
      <c r="G554" s="116" t="s">
        <v>149</v>
      </c>
      <c r="H554" s="116" t="s">
        <v>150</v>
      </c>
      <c r="I554" s="116" t="s">
        <v>151</v>
      </c>
      <c r="J554" s="116" t="s">
        <v>152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Bruce Maher ©</v>
      </c>
      <c r="G555" s="122"/>
      <c r="H555" s="123"/>
      <c r="I555" s="121"/>
      <c r="J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Andy Maver</v>
      </c>
      <c r="G556" s="122"/>
      <c r="H556" s="123"/>
      <c r="I556" s="121"/>
      <c r="J556" s="121"/>
    </row>
    <row r="557" spans="1:13" ht="12.75" customHeight="1" x14ac:dyDescent="0.25">
      <c r="A557" s="522">
        <f>Roster!K27</f>
        <v>0</v>
      </c>
      <c r="B557" s="523"/>
      <c r="C557" s="112"/>
      <c r="D557" s="137"/>
      <c r="E557" s="139"/>
      <c r="F557" s="121" t="str">
        <f>INDEX(Teamlists!A:D,MATCH($F$554,Teamlists!B:B,0)+3,4)</f>
        <v>Lea Fannon</v>
      </c>
      <c r="G557" s="122"/>
      <c r="H557" s="123"/>
      <c r="I557" s="121"/>
      <c r="J557" s="121"/>
    </row>
    <row r="558" spans="1:13" ht="12.75" customHeight="1" x14ac:dyDescent="0.25">
      <c r="A558" s="522">
        <f>Roster!K28</f>
        <v>0</v>
      </c>
      <c r="B558" s="523"/>
      <c r="C558" s="112"/>
      <c r="D558" s="137"/>
      <c r="E558" s="120"/>
      <c r="F558" s="121" t="str">
        <f>INDEX(Teamlists!A:D,MATCH($F$554,Teamlists!B:B,0)+4,4)</f>
        <v>Justin Welch ®</v>
      </c>
      <c r="G558" s="122"/>
      <c r="H558" s="123"/>
      <c r="I558" s="121"/>
      <c r="J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Malcolm Little</v>
      </c>
      <c r="G559" s="122"/>
      <c r="H559" s="123"/>
      <c r="I559" s="121"/>
      <c r="J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Mark Lewis</v>
      </c>
      <c r="G560" s="122"/>
      <c r="H560" s="123"/>
      <c r="I560" s="121"/>
      <c r="J560" s="121"/>
    </row>
    <row r="561" spans="1:10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Shane Miller</v>
      </c>
      <c r="G561" s="122"/>
      <c r="H561" s="123"/>
      <c r="I561" s="121"/>
      <c r="J561" s="121"/>
    </row>
    <row r="562" spans="1:10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Tony Lumley ®</v>
      </c>
      <c r="G562" s="122"/>
      <c r="H562" s="123"/>
      <c r="I562" s="121"/>
      <c r="J562" s="121"/>
    </row>
    <row r="563" spans="1:10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William Maher</v>
      </c>
      <c r="G563" s="122"/>
      <c r="H563" s="123"/>
      <c r="I563" s="121"/>
      <c r="J563" s="121"/>
    </row>
    <row r="564" spans="1:10" ht="12.75" customHeight="1" x14ac:dyDescent="0.25">
      <c r="A564" s="129"/>
      <c r="B564" s="131"/>
      <c r="C564" s="112"/>
      <c r="D564" s="137"/>
      <c r="E564" s="120"/>
      <c r="F564" s="121">
        <f>INDEX(Teamlists!A:D,MATCH($F$554,Teamlists!B:B,0)+10,4)</f>
        <v>0</v>
      </c>
      <c r="G564" s="122"/>
      <c r="H564" s="123"/>
      <c r="I564" s="121"/>
      <c r="J564" s="121"/>
    </row>
    <row r="565" spans="1:10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</row>
    <row r="566" spans="1:10" ht="12.75" customHeight="1" thickBot="1" x14ac:dyDescent="0.3">
      <c r="A566" s="143"/>
      <c r="B566" s="144"/>
      <c r="C566" s="112"/>
      <c r="D566" s="137"/>
      <c r="E566" s="120"/>
      <c r="F566" s="121" t="str">
        <f>INDEX(Teamlists!A:D,MATCH($F$554,Teamlists!B:B,0)+12,4)</f>
        <v xml:space="preserve"> </v>
      </c>
      <c r="G566" s="122"/>
      <c r="H566" s="123"/>
      <c r="I566" s="121"/>
      <c r="J566" s="121"/>
    </row>
    <row r="567" spans="1:10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</row>
    <row r="568" spans="1:10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</row>
    <row r="569" spans="1:10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0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0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0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0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0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0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0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91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91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91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92"/>
      <c r="C600" s="192"/>
      <c r="D600" s="192"/>
      <c r="E600" s="192"/>
      <c r="F600" s="192"/>
      <c r="G600" s="192"/>
      <c r="H600" s="192"/>
      <c r="I600" s="192"/>
      <c r="J600" s="192"/>
    </row>
    <row r="601" spans="1:29" s="191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91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91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Roster!I30</f>
        <v>Turbo Taddies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Nick Yong ©</v>
      </c>
      <c r="G605" s="122"/>
      <c r="H605" s="123"/>
      <c r="I605" s="121"/>
      <c r="J605" s="121"/>
    </row>
    <row r="606" spans="1:29" ht="12.75" customHeight="1" x14ac:dyDescent="0.3">
      <c r="A606" s="518" t="str">
        <f>$A$3</f>
        <v>Pennant 2 2015 Week 3</v>
      </c>
      <c r="B606" s="519"/>
      <c r="C606" s="112"/>
      <c r="D606" s="119"/>
      <c r="E606" s="120"/>
      <c r="F606" s="121" t="str">
        <f>INDEX(Teamlists!A:D,MATCH($F$604,Teamlists!B:B,0)+2,4)</f>
        <v>Aidan Young</v>
      </c>
      <c r="G606" s="122"/>
      <c r="H606" s="123"/>
      <c r="I606" s="121"/>
      <c r="J606" s="121"/>
    </row>
    <row r="607" spans="1:29" ht="12.75" customHeight="1" thickBot="1" x14ac:dyDescent="0.35">
      <c r="A607" s="520">
        <f>Roster!I3</f>
        <v>42214</v>
      </c>
      <c r="B607" s="521"/>
      <c r="C607" s="112"/>
      <c r="D607" s="119"/>
      <c r="E607" s="120"/>
      <c r="F607" s="121" t="str">
        <f>INDEX(Teamlists!A:D,MATCH($F$604,Teamlists!B:B,0)+3,4)</f>
        <v>Cameron Lewis</v>
      </c>
      <c r="G607" s="122"/>
      <c r="H607" s="123"/>
      <c r="I607" s="121"/>
      <c r="J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Olivia Johnson</v>
      </c>
      <c r="G608" s="122"/>
      <c r="H608" s="123"/>
      <c r="I608" s="121"/>
      <c r="J608" s="121"/>
    </row>
    <row r="609" spans="1:10" ht="12.75" customHeight="1" x14ac:dyDescent="0.25">
      <c r="A609" s="186" t="s">
        <v>154</v>
      </c>
      <c r="B609" s="187" t="str">
        <f>Roster!I29</f>
        <v>A Grade</v>
      </c>
      <c r="C609" s="112"/>
      <c r="D609" s="119"/>
      <c r="E609" s="120"/>
      <c r="F609" s="121" t="str">
        <f>INDEX(Teamlists!A:D,MATCH($F$604,Teamlists!B:B,0)+5,4)</f>
        <v>Jason Whelan</v>
      </c>
      <c r="G609" s="122"/>
      <c r="H609" s="123"/>
      <c r="I609" s="121"/>
      <c r="J609" s="121"/>
    </row>
    <row r="610" spans="1:10" ht="12.75" customHeight="1" x14ac:dyDescent="0.25">
      <c r="A610" s="126" t="s">
        <v>155</v>
      </c>
      <c r="B610" s="127" t="str">
        <f>Roster!I4</f>
        <v>Court 1</v>
      </c>
      <c r="C610" s="112"/>
      <c r="D610" s="119"/>
      <c r="E610" s="120"/>
      <c r="F610" s="121" t="str">
        <f>INDEX(Teamlists!A:D,MATCH($F$604,Teamlists!B:B,0)+6,4)</f>
        <v>Job Carr-Turbitt</v>
      </c>
      <c r="G610" s="122"/>
      <c r="H610" s="123"/>
      <c r="I610" s="121"/>
      <c r="J610" s="121"/>
    </row>
    <row r="611" spans="1:10" ht="12.75" customHeight="1" x14ac:dyDescent="0.25">
      <c r="A611" s="126" t="s">
        <v>156</v>
      </c>
      <c r="B611" s="128" t="str">
        <f>Roster!B29</f>
        <v>9:05pm</v>
      </c>
      <c r="C611" s="112"/>
      <c r="D611" s="119"/>
      <c r="E611" s="120"/>
      <c r="F611" s="121" t="str">
        <f>INDEX(Teamlists!A:D,MATCH($F$604,Teamlists!B:B,0)+7,4)</f>
        <v>Ben Coombe</v>
      </c>
      <c r="G611" s="122"/>
      <c r="H611" s="123"/>
      <c r="I611" s="121"/>
      <c r="J611" s="121"/>
    </row>
    <row r="612" spans="1:10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Nathan Whelan</v>
      </c>
      <c r="G612" s="122"/>
      <c r="H612" s="123"/>
      <c r="I612" s="121"/>
      <c r="J612" s="121"/>
    </row>
    <row r="613" spans="1:10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Matt Iiles ®</v>
      </c>
      <c r="G613" s="122"/>
      <c r="H613" s="123"/>
      <c r="I613" s="121"/>
      <c r="J613" s="121"/>
    </row>
    <row r="614" spans="1:10" ht="12.75" customHeight="1" x14ac:dyDescent="0.25">
      <c r="A614" s="129" t="s">
        <v>157</v>
      </c>
      <c r="B614" s="130" t="str">
        <f>Roster!I32</f>
        <v>Depth Charges</v>
      </c>
      <c r="C614" s="112"/>
      <c r="D614" s="119"/>
      <c r="E614" s="120"/>
      <c r="F614" s="121">
        <f>INDEX(Teamlists!A:D,MATCH($F$604,Teamlists!B:B,0)+10,4)</f>
        <v>0</v>
      </c>
      <c r="G614" s="122"/>
      <c r="H614" s="123"/>
      <c r="I614" s="121"/>
      <c r="J614" s="121"/>
    </row>
    <row r="615" spans="1:10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</row>
    <row r="616" spans="1:10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</row>
    <row r="617" spans="1:10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</row>
    <row r="618" spans="1:10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</row>
    <row r="619" spans="1:10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</row>
    <row r="620" spans="1:10" ht="6" customHeight="1" x14ac:dyDescent="0.25">
      <c r="A620" s="129"/>
      <c r="B620" s="131"/>
      <c r="C620" s="112"/>
    </row>
    <row r="621" spans="1:10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Roster!I31</f>
        <v>Floggers</v>
      </c>
      <c r="G621" s="116" t="s">
        <v>149</v>
      </c>
      <c r="H621" s="116" t="s">
        <v>150</v>
      </c>
      <c r="I621" s="116" t="s">
        <v>151</v>
      </c>
      <c r="J621" s="116" t="s">
        <v>152</v>
      </c>
    </row>
    <row r="622" spans="1:10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Hannah Robert-Tissot ©</v>
      </c>
      <c r="G622" s="122"/>
      <c r="H622" s="123"/>
      <c r="I622" s="121"/>
      <c r="J622" s="121"/>
    </row>
    <row r="623" spans="1:10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Claudia Payne</v>
      </c>
      <c r="G623" s="122"/>
      <c r="H623" s="123"/>
      <c r="I623" s="121"/>
      <c r="J623" s="121"/>
    </row>
    <row r="624" spans="1:10" ht="12.75" customHeight="1" x14ac:dyDescent="0.25">
      <c r="A624" s="522">
        <f>Roster!I35</f>
        <v>0</v>
      </c>
      <c r="B624" s="523"/>
      <c r="C624" s="112"/>
      <c r="D624" s="137"/>
      <c r="E624" s="139"/>
      <c r="F624" s="121" t="str">
        <f>INDEX(Teamlists!A:D,MATCH($F$621,Teamlists!B:B,0)+3,4)</f>
        <v>Eliza Game</v>
      </c>
      <c r="G624" s="122"/>
      <c r="H624" s="123"/>
      <c r="I624" s="121"/>
      <c r="J624" s="121"/>
    </row>
    <row r="625" spans="1:13" ht="12.75" customHeight="1" x14ac:dyDescent="0.25">
      <c r="A625" s="522">
        <f>Roster!I36</f>
        <v>0</v>
      </c>
      <c r="B625" s="523"/>
      <c r="C625" s="112"/>
      <c r="D625" s="137"/>
      <c r="E625" s="120"/>
      <c r="F625" s="121" t="str">
        <f>INDEX(Teamlists!A:D,MATCH($F$621,Teamlists!B:B,0)+4,4)</f>
        <v xml:space="preserve">Nick Martyn </v>
      </c>
      <c r="G625" s="122"/>
      <c r="H625" s="123"/>
      <c r="I625" s="121"/>
      <c r="J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James Martyn</v>
      </c>
      <c r="G626" s="122"/>
      <c r="H626" s="123"/>
      <c r="I626" s="121"/>
      <c r="J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Jeremy Crawford</v>
      </c>
      <c r="G627" s="122"/>
      <c r="H627" s="123"/>
      <c r="I627" s="121"/>
      <c r="J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Marty Jack</v>
      </c>
      <c r="G628" s="122"/>
      <c r="H628" s="123"/>
      <c r="I628" s="121"/>
      <c r="J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Mathew Paine</v>
      </c>
      <c r="G629" s="122"/>
      <c r="H629" s="123"/>
      <c r="I629" s="121"/>
      <c r="J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Callum Wishart</v>
      </c>
      <c r="G630" s="122"/>
      <c r="H630" s="123"/>
      <c r="I630" s="121"/>
      <c r="J630" s="121"/>
    </row>
    <row r="631" spans="1:13" ht="12.75" customHeight="1" x14ac:dyDescent="0.25">
      <c r="A631" s="129"/>
      <c r="B631" s="131"/>
      <c r="C631" s="112"/>
      <c r="D631" s="137"/>
      <c r="E631" s="120"/>
      <c r="F631" s="121">
        <f>INDEX(Teamlists!A:D,MATCH($F$621,Teamlists!B:B,0)+10,4)</f>
        <v>0</v>
      </c>
      <c r="G631" s="122"/>
      <c r="H631" s="123"/>
      <c r="I631" s="121"/>
      <c r="J631" s="121"/>
    </row>
    <row r="632" spans="1:13" ht="12.75" customHeight="1" x14ac:dyDescent="0.25">
      <c r="A632" s="129"/>
      <c r="B632" s="131"/>
      <c r="C632" s="112"/>
      <c r="D632" s="137"/>
      <c r="E632" s="120"/>
      <c r="F632" s="121">
        <f>INDEX(Teamlists!A:D,MATCH($F$621,Teamlists!B:B,0)+11,4)</f>
        <v>0</v>
      </c>
      <c r="G632" s="122"/>
      <c r="H632" s="123"/>
      <c r="I632" s="121"/>
      <c r="J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91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91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91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92"/>
      <c r="C667" s="192"/>
      <c r="D667" s="192"/>
      <c r="E667" s="192"/>
      <c r="F667" s="192"/>
      <c r="G667" s="192"/>
      <c r="H667" s="192"/>
      <c r="I667" s="192"/>
      <c r="J667" s="192"/>
    </row>
    <row r="668" spans="1:29" s="191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91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91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Roster!J30</f>
        <v>What the Puck?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 xml:space="preserve">Izzy Dunn © </v>
      </c>
      <c r="G672" s="122"/>
      <c r="H672" s="123"/>
      <c r="I672" s="121"/>
      <c r="J672" s="121"/>
    </row>
    <row r="673" spans="1:10" ht="12.75" customHeight="1" x14ac:dyDescent="0.3">
      <c r="A673" s="518" t="str">
        <f>$A$3</f>
        <v>Pennant 2 2015 Week 3</v>
      </c>
      <c r="B673" s="519"/>
      <c r="C673" s="112"/>
      <c r="D673" s="119"/>
      <c r="E673" s="120"/>
      <c r="F673" s="121" t="str">
        <f>INDEX(Teamlists!A:D,MATCH($F$671,Teamlists!B:B,0)+2,4)</f>
        <v>Louis Roberts</v>
      </c>
      <c r="G673" s="122"/>
      <c r="H673" s="123"/>
      <c r="I673" s="121"/>
      <c r="J673" s="121"/>
    </row>
    <row r="674" spans="1:10" ht="12.75" customHeight="1" thickBot="1" x14ac:dyDescent="0.35">
      <c r="A674" s="520">
        <f>Roster!I3</f>
        <v>42214</v>
      </c>
      <c r="B674" s="521"/>
      <c r="C674" s="112"/>
      <c r="D674" s="119"/>
      <c r="E674" s="120"/>
      <c r="F674" s="121" t="str">
        <f>INDEX(Teamlists!A:D,MATCH($F$671,Teamlists!B:B,0)+3,4)</f>
        <v>Lauren Davidson</v>
      </c>
      <c r="G674" s="122"/>
      <c r="H674" s="123"/>
      <c r="I674" s="121"/>
      <c r="J674" s="121"/>
    </row>
    <row r="675" spans="1:10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Emma Condie</v>
      </c>
      <c r="G675" s="122"/>
      <c r="H675" s="123"/>
      <c r="I675" s="121"/>
      <c r="J675" s="121"/>
    </row>
    <row r="676" spans="1:10" ht="12.75" customHeight="1" x14ac:dyDescent="0.25">
      <c r="A676" s="186" t="s">
        <v>154</v>
      </c>
      <c r="B676" s="187" t="str">
        <f>Roster!J29</f>
        <v>C Grade</v>
      </c>
      <c r="C676" s="112"/>
      <c r="D676" s="119"/>
      <c r="E676" s="120"/>
      <c r="F676" s="121" t="str">
        <f>INDEX(Teamlists!A:D,MATCH($F$671,Teamlists!B:B,0)+5,4)</f>
        <v>Harry Owens</v>
      </c>
      <c r="G676" s="122"/>
      <c r="H676" s="123"/>
      <c r="I676" s="121"/>
      <c r="J676" s="121"/>
    </row>
    <row r="677" spans="1:10" ht="12.75" customHeight="1" x14ac:dyDescent="0.25">
      <c r="A677" s="126" t="s">
        <v>155</v>
      </c>
      <c r="B677" s="127" t="str">
        <f>Roster!J4</f>
        <v>Court 2</v>
      </c>
      <c r="C677" s="112"/>
      <c r="D677" s="119"/>
      <c r="E677" s="120"/>
      <c r="F677" s="121" t="str">
        <f>INDEX(Teamlists!A:D,MATCH($F$671,Teamlists!B:B,0)+6,4)</f>
        <v>Harry Payne</v>
      </c>
      <c r="G677" s="122"/>
      <c r="H677" s="123"/>
      <c r="I677" s="121"/>
      <c r="J677" s="121"/>
    </row>
    <row r="678" spans="1:10" ht="12.75" customHeight="1" x14ac:dyDescent="0.25">
      <c r="A678" s="126" t="s">
        <v>156</v>
      </c>
      <c r="B678" s="128" t="str">
        <f>Roster!B29</f>
        <v>9:05pm</v>
      </c>
      <c r="C678" s="112"/>
      <c r="D678" s="119"/>
      <c r="E678" s="120"/>
      <c r="F678" s="121" t="str">
        <f>INDEX(Teamlists!A:D,MATCH($F$671,Teamlists!B:B,0)+7,4)</f>
        <v>Miriam Roberts</v>
      </c>
      <c r="G678" s="122"/>
      <c r="H678" s="123"/>
      <c r="I678" s="121"/>
      <c r="J678" s="121"/>
    </row>
    <row r="679" spans="1:10" ht="12.75" customHeight="1" x14ac:dyDescent="0.25">
      <c r="A679" s="126"/>
      <c r="B679" s="128"/>
      <c r="C679" s="112"/>
      <c r="D679" s="119"/>
      <c r="E679" s="120"/>
      <c r="F679" s="121" t="str">
        <f>INDEX(Teamlists!A:D,MATCH($F$671,Teamlists!B:B,0)+8,4)</f>
        <v>Phillida Bridley</v>
      </c>
      <c r="G679" s="122"/>
      <c r="H679" s="123"/>
      <c r="I679" s="121"/>
      <c r="J679" s="121"/>
    </row>
    <row r="680" spans="1:10" ht="12.75" customHeight="1" x14ac:dyDescent="0.25">
      <c r="A680" s="126"/>
      <c r="B680" s="128"/>
      <c r="C680" s="112"/>
      <c r="D680" s="119"/>
      <c r="E680" s="120"/>
      <c r="F680" s="121" t="str">
        <f>INDEX(Teamlists!A:D,MATCH($F$671,Teamlists!B:B,0)+9,4)</f>
        <v>Maisey Fraser-Easton</v>
      </c>
      <c r="G680" s="122"/>
      <c r="H680" s="123"/>
      <c r="I680" s="121"/>
      <c r="J680" s="121"/>
    </row>
    <row r="681" spans="1:10" ht="12.75" customHeight="1" x14ac:dyDescent="0.25">
      <c r="A681" s="129" t="s">
        <v>157</v>
      </c>
      <c r="B681" s="130" t="str">
        <f>Roster!J32</f>
        <v>The Grizzlies</v>
      </c>
      <c r="C681" s="112"/>
      <c r="D681" s="119"/>
      <c r="E681" s="120"/>
      <c r="F681" s="121">
        <f>INDEX(Teamlists!A:D,MATCH($F$671,Teamlists!B:B,0)+10,4)</f>
        <v>0</v>
      </c>
      <c r="G681" s="122"/>
      <c r="H681" s="123"/>
      <c r="I681" s="121"/>
      <c r="J681" s="121"/>
    </row>
    <row r="682" spans="1:10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</row>
    <row r="683" spans="1:10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</row>
    <row r="684" spans="1:10" ht="12.75" customHeight="1" x14ac:dyDescent="0.25">
      <c r="A684" s="132" t="s">
        <v>159</v>
      </c>
      <c r="B684" s="131"/>
      <c r="C684" s="112"/>
      <c r="D684" s="119"/>
      <c r="E684" s="120"/>
      <c r="F684" s="121">
        <f>INDEX(Teamlists!A:D,MATCH($F$671,Teamlists!B:B,0)+13,4)</f>
        <v>0</v>
      </c>
      <c r="G684" s="122"/>
      <c r="H684" s="123"/>
      <c r="I684" s="121"/>
      <c r="J684" s="121"/>
    </row>
    <row r="685" spans="1:10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</row>
    <row r="686" spans="1:10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</row>
    <row r="687" spans="1:10" ht="6" customHeight="1" x14ac:dyDescent="0.25">
      <c r="A687" s="129"/>
      <c r="B687" s="131"/>
      <c r="C687" s="112"/>
    </row>
    <row r="688" spans="1:10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Roster!J31</f>
        <v>Sharks</v>
      </c>
      <c r="G688" s="116" t="s">
        <v>149</v>
      </c>
      <c r="H688" s="116" t="s">
        <v>150</v>
      </c>
      <c r="I688" s="116" t="s">
        <v>151</v>
      </c>
      <c r="J688" s="116" t="s">
        <v>152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Ralph Schwertner ©</v>
      </c>
      <c r="G689" s="122"/>
      <c r="H689" s="123"/>
      <c r="I689" s="121"/>
      <c r="J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Andrew Wignall</v>
      </c>
      <c r="G690" s="122"/>
      <c r="H690" s="123"/>
      <c r="I690" s="121"/>
      <c r="J690" s="121"/>
    </row>
    <row r="691" spans="1:13" ht="12.75" customHeight="1" x14ac:dyDescent="0.25">
      <c r="A691" s="522">
        <f>Roster!J35</f>
        <v>0</v>
      </c>
      <c r="B691" s="523"/>
      <c r="C691" s="112"/>
      <c r="D691" s="137"/>
      <c r="E691" s="139"/>
      <c r="F691" s="121" t="str">
        <f>INDEX(Teamlists!A:D,MATCH($F$688,Teamlists!B:B,0)+3,4)</f>
        <v>Simon Turbett</v>
      </c>
      <c r="G691" s="122"/>
      <c r="H691" s="123"/>
      <c r="I691" s="121"/>
      <c r="J691" s="121"/>
    </row>
    <row r="692" spans="1:13" ht="12.75" customHeight="1" x14ac:dyDescent="0.25">
      <c r="A692" s="522">
        <f>Roster!J36</f>
        <v>0</v>
      </c>
      <c r="B692" s="523"/>
      <c r="C692" s="112"/>
      <c r="D692" s="137"/>
      <c r="E692" s="120"/>
      <c r="F692" s="121" t="str">
        <f>INDEX(Teamlists!A:D,MATCH($F$688,Teamlists!B:B,0)+4,4)</f>
        <v>Chris Wright</v>
      </c>
      <c r="G692" s="122"/>
      <c r="H692" s="123"/>
      <c r="I692" s="121"/>
      <c r="J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 t="str">
        <f>INDEX(Teamlists!A:D,MATCH($F$688,Teamlists!B:B,0)+5,4)</f>
        <v>Damien Bidgood</v>
      </c>
      <c r="G693" s="122"/>
      <c r="H693" s="123"/>
      <c r="I693" s="121"/>
      <c r="J693" s="121"/>
    </row>
    <row r="694" spans="1:13" ht="12.75" customHeight="1" x14ac:dyDescent="0.25">
      <c r="A694" s="129"/>
      <c r="B694" s="131"/>
      <c r="C694" s="112"/>
      <c r="D694" s="137"/>
      <c r="E694" s="120"/>
      <c r="F694" s="121" t="str">
        <f>INDEX(Teamlists!A:D,MATCH($F$688,Teamlists!B:B,0)+6,4)</f>
        <v>Paul Wignall</v>
      </c>
      <c r="G694" s="122"/>
      <c r="H694" s="123"/>
      <c r="I694" s="121"/>
      <c r="J694" s="121"/>
    </row>
    <row r="695" spans="1:13" ht="12.75" customHeight="1" x14ac:dyDescent="0.25">
      <c r="A695" s="129"/>
      <c r="B695" s="131"/>
      <c r="C695" s="112"/>
      <c r="D695" s="137"/>
      <c r="E695" s="120"/>
      <c r="F695" s="121" t="str">
        <f>INDEX(Teamlists!A:D,MATCH($F$688,Teamlists!B:B,0)+7,4)</f>
        <v>Rohan Thurstans</v>
      </c>
      <c r="G695" s="122"/>
      <c r="H695" s="123"/>
      <c r="I695" s="121"/>
      <c r="J695" s="121"/>
    </row>
    <row r="696" spans="1:13" ht="12.75" customHeight="1" x14ac:dyDescent="0.25">
      <c r="A696" s="129"/>
      <c r="B696" s="131"/>
      <c r="C696" s="112"/>
      <c r="D696" s="137"/>
      <c r="E696" s="120"/>
      <c r="F696" s="121" t="str">
        <f>INDEX(Teamlists!A:D,MATCH($F$688,Teamlists!B:B,0)+8,4)</f>
        <v>Kim Fitzmaurice</v>
      </c>
      <c r="G696" s="122"/>
      <c r="H696" s="123"/>
      <c r="I696" s="121"/>
      <c r="J696" s="121"/>
    </row>
    <row r="697" spans="1:13" ht="12.75" customHeight="1" x14ac:dyDescent="0.25">
      <c r="A697" s="129"/>
      <c r="B697" s="131"/>
      <c r="C697" s="112"/>
      <c r="D697" s="137"/>
      <c r="E697" s="120"/>
      <c r="F697" s="121" t="str">
        <f>INDEX(Teamlists!A:D,MATCH($F$688,Teamlists!B:B,0)+9,4)</f>
        <v>Paul Wignell</v>
      </c>
      <c r="G697" s="122"/>
      <c r="H697" s="123"/>
      <c r="I697" s="121"/>
      <c r="J697" s="121"/>
    </row>
    <row r="698" spans="1:13" ht="12.75" customHeight="1" x14ac:dyDescent="0.25">
      <c r="A698" s="129"/>
      <c r="B698" s="131"/>
      <c r="C698" s="112"/>
      <c r="D698" s="137"/>
      <c r="E698" s="120"/>
      <c r="F698" s="121" t="str">
        <f>INDEX(Teamlists!A:D,MATCH($F$688,Teamlists!B:B,0)+10,4)</f>
        <v>John Robinson</v>
      </c>
      <c r="G698" s="122"/>
      <c r="H698" s="123"/>
      <c r="I698" s="121"/>
      <c r="J698" s="121"/>
    </row>
    <row r="699" spans="1:13" ht="12.75" customHeight="1" x14ac:dyDescent="0.25">
      <c r="A699" s="129"/>
      <c r="B699" s="131"/>
      <c r="C699" s="112"/>
      <c r="D699" s="137"/>
      <c r="E699" s="120"/>
      <c r="F699" s="121" t="str">
        <f>INDEX(Teamlists!A:D,MATCH($F$688,Teamlists!B:B,0)+11,4)</f>
        <v>Rohan Thurstans</v>
      </c>
      <c r="G699" s="122"/>
      <c r="H699" s="123"/>
      <c r="I699" s="121"/>
      <c r="J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 t="str">
        <f>INDEX(Teamlists!A:D,MATCH($F$688,Teamlists!B:B,0)+12,4)</f>
        <v>Heather Fenderson</v>
      </c>
      <c r="G700" s="122"/>
      <c r="H700" s="123"/>
      <c r="I700" s="121"/>
      <c r="J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91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91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91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92"/>
      <c r="C734" s="192"/>
      <c r="D734" s="192"/>
      <c r="E734" s="192"/>
      <c r="F734" s="192"/>
      <c r="G734" s="192"/>
      <c r="H734" s="192"/>
      <c r="I734" s="192"/>
      <c r="J734" s="192"/>
    </row>
    <row r="735" spans="1:29" s="191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91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91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Roster!K30</f>
        <v>Ariba Amoebas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Chris Bond ©</v>
      </c>
      <c r="G739" s="122"/>
      <c r="H739" s="123"/>
      <c r="I739" s="121"/>
      <c r="J739" s="121"/>
    </row>
    <row r="740" spans="1:29" ht="12.75" customHeight="1" x14ac:dyDescent="0.3">
      <c r="A740" s="518" t="str">
        <f>$A$3</f>
        <v>Pennant 2 2015 Week 3</v>
      </c>
      <c r="B740" s="519"/>
      <c r="C740" s="112"/>
      <c r="D740" s="119"/>
      <c r="E740" s="120"/>
      <c r="F740" s="121" t="str">
        <f>INDEX(Teamlists!A:D,MATCH($F$738,Teamlists!B:B,0)+2,4)</f>
        <v>Kirstie Kay</v>
      </c>
      <c r="G740" s="122"/>
      <c r="H740" s="123"/>
      <c r="I740" s="121"/>
      <c r="J740" s="121"/>
    </row>
    <row r="741" spans="1:29" ht="12.75" customHeight="1" thickBot="1" x14ac:dyDescent="0.35">
      <c r="A741" s="520">
        <f>Roster!I3</f>
        <v>42214</v>
      </c>
      <c r="B741" s="521"/>
      <c r="C741" s="112"/>
      <c r="D741" s="119"/>
      <c r="E741" s="120"/>
      <c r="F741" s="121" t="str">
        <f>INDEX(Teamlists!A:D,MATCH($F$738,Teamlists!B:B,0)+3,4)</f>
        <v>Stephanie Wickham</v>
      </c>
      <c r="G741" s="122"/>
      <c r="H741" s="123"/>
      <c r="I741" s="121"/>
      <c r="J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David Hilder</v>
      </c>
      <c r="G742" s="122"/>
      <c r="H742" s="123"/>
      <c r="I742" s="121"/>
      <c r="J742" s="121"/>
    </row>
    <row r="743" spans="1:29" ht="12.75" customHeight="1" x14ac:dyDescent="0.25">
      <c r="A743" s="186" t="s">
        <v>154</v>
      </c>
      <c r="B743" s="187" t="str">
        <f>Roster!K29</f>
        <v>B Grade</v>
      </c>
      <c r="C743" s="112"/>
      <c r="D743" s="119"/>
      <c r="E743" s="120"/>
      <c r="F743" s="121" t="str">
        <f>INDEX(Teamlists!A:D,MATCH($F$738,Teamlists!B:B,0)+5,4)</f>
        <v>Jack Adolph</v>
      </c>
      <c r="G743" s="122"/>
      <c r="H743" s="123"/>
      <c r="I743" s="121"/>
      <c r="J743" s="121"/>
    </row>
    <row r="744" spans="1:29" ht="12.75" customHeight="1" x14ac:dyDescent="0.25">
      <c r="A744" s="126" t="s">
        <v>155</v>
      </c>
      <c r="B744" s="127" t="str">
        <f>Roster!K4</f>
        <v>Court 3</v>
      </c>
      <c r="C744" s="112"/>
      <c r="D744" s="119"/>
      <c r="E744" s="120"/>
      <c r="F744" s="121" t="str">
        <f>INDEX(Teamlists!A:D,MATCH($F$738,Teamlists!B:B,0)+6,4)</f>
        <v>Larnie Linton</v>
      </c>
      <c r="G744" s="122"/>
      <c r="H744" s="123"/>
      <c r="I744" s="121"/>
      <c r="J744" s="121"/>
    </row>
    <row r="745" spans="1:29" ht="12.75" customHeight="1" x14ac:dyDescent="0.25">
      <c r="A745" s="126" t="s">
        <v>156</v>
      </c>
      <c r="B745" s="128" t="str">
        <f>Roster!B29</f>
        <v>9:05pm</v>
      </c>
      <c r="C745" s="112"/>
      <c r="D745" s="119"/>
      <c r="E745" s="120"/>
      <c r="F745" s="121" t="str">
        <f>INDEX(Teamlists!A:D,MATCH($F$738,Teamlists!B:B,0)+7,4)</f>
        <v>Jack Inglis</v>
      </c>
      <c r="G745" s="122"/>
      <c r="H745" s="123"/>
      <c r="I745" s="121"/>
      <c r="J745" s="121"/>
    </row>
    <row r="746" spans="1:29" ht="12.75" customHeight="1" x14ac:dyDescent="0.25">
      <c r="A746" s="126"/>
      <c r="B746" s="128"/>
      <c r="C746" s="112"/>
      <c r="D746" s="119"/>
      <c r="E746" s="120"/>
      <c r="F746" s="121">
        <f>INDEX(Teamlists!A:D,MATCH($F$738,Teamlists!B:B,0)+8,4)</f>
        <v>0</v>
      </c>
      <c r="G746" s="122"/>
      <c r="H746" s="123"/>
      <c r="I746" s="121"/>
      <c r="J746" s="121"/>
    </row>
    <row r="747" spans="1:29" ht="12.75" customHeight="1" x14ac:dyDescent="0.25">
      <c r="A747" s="126"/>
      <c r="B747" s="128"/>
      <c r="C747" s="112"/>
      <c r="D747" s="119"/>
      <c r="E747" s="120"/>
      <c r="F747" s="121">
        <f>INDEX(Teamlists!A:D,MATCH($F$738,Teamlists!B:B,0)+9,4)</f>
        <v>0</v>
      </c>
      <c r="G747" s="122"/>
      <c r="H747" s="123"/>
      <c r="I747" s="121"/>
      <c r="J747" s="121"/>
    </row>
    <row r="748" spans="1:29" ht="12.75" customHeight="1" x14ac:dyDescent="0.25">
      <c r="A748" s="129" t="s">
        <v>157</v>
      </c>
      <c r="B748" s="130" t="str">
        <f>Roster!K32</f>
        <v>Crabs</v>
      </c>
      <c r="C748" s="112"/>
      <c r="D748" s="119"/>
      <c r="E748" s="120"/>
      <c r="F748" s="121">
        <f>INDEX(Teamlists!A:D,MATCH($F$738,Teamlists!B:B,0)+10,4)</f>
        <v>0</v>
      </c>
      <c r="G748" s="122"/>
      <c r="H748" s="123"/>
      <c r="I748" s="121"/>
      <c r="J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</row>
    <row r="750" spans="1:29" ht="12.75" customHeight="1" x14ac:dyDescent="0.25">
      <c r="A750" s="129"/>
      <c r="B750" s="131"/>
      <c r="C750" s="112"/>
      <c r="D750" s="119"/>
      <c r="E750" s="120"/>
      <c r="F750" s="121">
        <f>INDEX(Teamlists!A:D,MATCH($F$738,Teamlists!B:B,0)+12,4)</f>
        <v>0</v>
      </c>
      <c r="G750" s="122"/>
      <c r="H750" s="123"/>
      <c r="I750" s="121"/>
      <c r="J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>
        <f>INDEX(Teamlists!A:D,MATCH($F$738,Teamlists!B:B,0)+13,4)</f>
        <v>0</v>
      </c>
      <c r="G751" s="122"/>
      <c r="H751" s="123"/>
      <c r="I751" s="121"/>
      <c r="J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>
        <f>INDEX(Teamlists!A:D,MATCH($F$738,Teamlists!B:B,0)+14,4)</f>
        <v>0</v>
      </c>
      <c r="G752" s="122"/>
      <c r="H752" s="123"/>
      <c r="I752" s="121"/>
      <c r="J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Roster!K31</f>
        <v>Cilia</v>
      </c>
      <c r="G755" s="116" t="s">
        <v>149</v>
      </c>
      <c r="H755" s="116" t="s">
        <v>150</v>
      </c>
      <c r="I755" s="116" t="s">
        <v>151</v>
      </c>
      <c r="J755" s="116" t="s">
        <v>152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Michelle Castle ©</v>
      </c>
      <c r="G756" s="122"/>
      <c r="H756" s="123"/>
      <c r="I756" s="121"/>
      <c r="J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Simon Featherstone</v>
      </c>
      <c r="G757" s="122"/>
      <c r="H757" s="123"/>
      <c r="I757" s="121"/>
      <c r="J757" s="121"/>
    </row>
    <row r="758" spans="1:13" ht="12.75" customHeight="1" x14ac:dyDescent="0.25">
      <c r="A758" s="522">
        <f>Roster!K35</f>
        <v>0</v>
      </c>
      <c r="B758" s="523"/>
      <c r="C758" s="112"/>
      <c r="D758" s="137"/>
      <c r="E758" s="139"/>
      <c r="F758" s="121" t="str">
        <f>INDEX(Teamlists!A:D,MATCH($F$755,Teamlists!B:B,0)+3,4)</f>
        <v>Greg Taylor</v>
      </c>
      <c r="G758" s="122"/>
      <c r="H758" s="123"/>
      <c r="I758" s="121"/>
      <c r="J758" s="121"/>
    </row>
    <row r="759" spans="1:13" ht="12.75" customHeight="1" x14ac:dyDescent="0.25">
      <c r="A759" s="522">
        <f>Roster!K36</f>
        <v>0</v>
      </c>
      <c r="B759" s="523"/>
      <c r="C759" s="112"/>
      <c r="D759" s="137"/>
      <c r="E759" s="120"/>
      <c r="F759" s="121" t="str">
        <f>INDEX(Teamlists!A:D,MATCH($F$755,Teamlists!B:B,0)+4,4)</f>
        <v>Harry Payne ®</v>
      </c>
      <c r="G759" s="122"/>
      <c r="H759" s="123"/>
      <c r="I759" s="121"/>
      <c r="J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Imogen Paine</v>
      </c>
      <c r="G760" s="122"/>
      <c r="H760" s="123"/>
      <c r="I760" s="121"/>
      <c r="J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Juliet Payne</v>
      </c>
      <c r="G761" s="122"/>
      <c r="H761" s="123"/>
      <c r="I761" s="121"/>
      <c r="J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Marty Jack ®®</v>
      </c>
      <c r="G762" s="122"/>
      <c r="H762" s="123"/>
      <c r="I762" s="121"/>
      <c r="J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Rob Meijers</v>
      </c>
      <c r="G763" s="122"/>
      <c r="H763" s="123"/>
      <c r="I763" s="121"/>
      <c r="J763" s="121"/>
    </row>
    <row r="764" spans="1:13" ht="12.75" customHeight="1" x14ac:dyDescent="0.25">
      <c r="A764" s="129"/>
      <c r="B764" s="131"/>
      <c r="C764" s="112"/>
      <c r="D764" s="137"/>
      <c r="E764" s="120"/>
      <c r="F764" s="121" t="str">
        <f>INDEX(Teamlists!A:D,MATCH($F$755,Teamlists!B:B,0)+9,4)</f>
        <v>Sam Lohrey</v>
      </c>
      <c r="G764" s="122"/>
      <c r="H764" s="123"/>
      <c r="I764" s="121"/>
      <c r="J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>
        <f>INDEX(Teamlists!A:D,MATCH($F$755,Teamlists!B:B,0)+12,4)</f>
        <v>0</v>
      </c>
      <c r="G767" s="122"/>
      <c r="H767" s="123"/>
      <c r="I767" s="121"/>
      <c r="J767" s="121"/>
    </row>
    <row r="768" spans="1:13" ht="12.75" customHeight="1" x14ac:dyDescent="0.25">
      <c r="A768" s="112"/>
      <c r="B768" s="133"/>
      <c r="C768" s="112"/>
      <c r="D768" s="137"/>
      <c r="E768" s="120"/>
      <c r="F768" s="121">
        <f>INDEX(Teamlists!A:D,MATCH($F$755,Teamlists!B:B,0)+13,4)</f>
        <v>0</v>
      </c>
      <c r="G768" s="122"/>
      <c r="H768" s="123"/>
      <c r="I768" s="121"/>
      <c r="J768" s="121"/>
    </row>
    <row r="769" spans="1:10" ht="12.75" customHeight="1" x14ac:dyDescent="0.25">
      <c r="A769" s="112"/>
      <c r="B769" s="133"/>
      <c r="C769" s="112"/>
      <c r="D769" s="137"/>
      <c r="E769" s="120"/>
      <c r="F769" s="121">
        <f>INDEX(Teamlists!A:D,MATCH($F$755,Teamlists!B:B,0)+14,4)</f>
        <v>0</v>
      </c>
      <c r="G769" s="122"/>
      <c r="H769" s="123"/>
      <c r="I769" s="121"/>
      <c r="J769" s="121"/>
    </row>
    <row r="770" spans="1:10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0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0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0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0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0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0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0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0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0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0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0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0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0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0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91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91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91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92"/>
      <c r="C801" s="192"/>
      <c r="D801" s="192"/>
      <c r="E801" s="192"/>
      <c r="F801" s="192"/>
      <c r="G801" s="192"/>
      <c r="H801" s="192"/>
      <c r="I801" s="192"/>
      <c r="J801" s="192"/>
    </row>
    <row r="802" spans="1:29" s="191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91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91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75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75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75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75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75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75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75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75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75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75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75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75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75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75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75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74"/>
      <c r="C1002" s="174"/>
      <c r="D1002" s="174"/>
      <c r="E1002" s="174"/>
      <c r="F1002" s="174"/>
      <c r="G1002" s="174"/>
      <c r="H1002" s="174"/>
      <c r="I1002" s="174"/>
      <c r="J1002" s="174"/>
    </row>
    <row r="1003" spans="1:29" s="175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75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75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:B1"/>
    <mergeCell ref="A2:B2"/>
    <mergeCell ref="A3:B3"/>
    <mergeCell ref="A4:B4"/>
    <mergeCell ref="A21:B21"/>
    <mergeCell ref="A22:B22"/>
    <mergeCell ref="A68:B68"/>
    <mergeCell ref="A69:B69"/>
    <mergeCell ref="A70:B70"/>
  </mergeCells>
  <conditionalFormatting sqref="A22:B22 A14:A16 A20:A21 A23:A32 A1006:XFD65536 A1:B13 B14:B21 B23:B70 A34:A70 D1:J16 A89:B89 A72:A83 A87:A88 A90:A99 A68:B80 B72:B88 D18:J83 A156:B156 A101:A150 A154:A155 A157:A166 A135:B147 B90:B155 B157:B201 A168:A201 A223:B223 A290:B290 A357:B357 A424:B424 A491:B491 A558:B558 A759:B759 A215:A217 A282:A284 A349:A351 A416:A418 A483:A485 A550:A552 A617:A619 A684:A686 A751:A753 A221:A222 A288:A289 A355:A356 A422:A423 A489:A490 A556:A557 A623 A690 A757:A758 A224:A233 A291:A300 A358:A367 A425:A434 A492:A501 A559:A568 A626:A635 A693:A702 A760:A769 A202:B214 A269:B281 A336:B348 A403:B415 A470:B482 A537:B549 A604:B616 A671:B683 A738:B750 B215:B222 B282:B289 B349:B356 B416:B423 B483:B490 B550:B557 B617:B623 B684:B690 B751:B758 B224:B268 B291:B335 B358:B402 B425:B469 B492:B536 B559:B603 B626:B670 B693:B737 B760:B1005 A235:A268 A302:A335 A369:A402 A436:A469 A503:A536 A570:A603 A637:A670 A704:A737 A771:A1005 D152:J217 D219:J284 D286:J351 D353:J418 D420:J485 D487:J552 D554:J619 D621:J686 D688:J753 D755:J1005 K1:IV1005 C1:C1005 D85:J150 A624:B625 A691:B692">
    <cfRule type="cellIs" dxfId="978" priority="65" stopIfTrue="1" operator="equal">
      <formula>0</formula>
    </cfRule>
  </conditionalFormatting>
  <conditionalFormatting sqref="G2:N2 F2:F15">
    <cfRule type="cellIs" dxfId="977" priority="64" stopIfTrue="1" operator="equal">
      <formula>0</formula>
    </cfRule>
  </conditionalFormatting>
  <conditionalFormatting sqref="G2:N2 F2:F15">
    <cfRule type="cellIs" dxfId="976" priority="63" stopIfTrue="1" operator="equal">
      <formula>0</formula>
    </cfRule>
  </conditionalFormatting>
  <conditionalFormatting sqref="F19:F32">
    <cfRule type="cellIs" dxfId="975" priority="62" stopIfTrue="1" operator="equal">
      <formula>0</formula>
    </cfRule>
  </conditionalFormatting>
  <conditionalFormatting sqref="F19:F32">
    <cfRule type="cellIs" dxfId="974" priority="61" stopIfTrue="1" operator="equal">
      <formula>0</formula>
    </cfRule>
  </conditionalFormatting>
  <conditionalFormatting sqref="F69:F82">
    <cfRule type="cellIs" dxfId="973" priority="60" stopIfTrue="1" operator="equal">
      <formula>0</formula>
    </cfRule>
  </conditionalFormatting>
  <conditionalFormatting sqref="F69:F82">
    <cfRule type="cellIs" dxfId="972" priority="59" stopIfTrue="1" operator="equal">
      <formula>0</formula>
    </cfRule>
  </conditionalFormatting>
  <conditionalFormatting sqref="F86:F99">
    <cfRule type="cellIs" dxfId="971" priority="58" stopIfTrue="1" operator="equal">
      <formula>0</formula>
    </cfRule>
  </conditionalFormatting>
  <conditionalFormatting sqref="F86:F99">
    <cfRule type="cellIs" dxfId="970" priority="57" stopIfTrue="1" operator="equal">
      <formula>0</formula>
    </cfRule>
  </conditionalFormatting>
  <conditionalFormatting sqref="F136:F149">
    <cfRule type="cellIs" dxfId="969" priority="56" stopIfTrue="1" operator="equal">
      <formula>0</formula>
    </cfRule>
  </conditionalFormatting>
  <conditionalFormatting sqref="F136:F149">
    <cfRule type="cellIs" dxfId="968" priority="55" stopIfTrue="1" operator="equal">
      <formula>0</formula>
    </cfRule>
  </conditionalFormatting>
  <conditionalFormatting sqref="F153:F166">
    <cfRule type="cellIs" dxfId="967" priority="54" stopIfTrue="1" operator="equal">
      <formula>0</formula>
    </cfRule>
  </conditionalFormatting>
  <conditionalFormatting sqref="F153:F166">
    <cfRule type="cellIs" dxfId="966" priority="53" stopIfTrue="1" operator="equal">
      <formula>0</formula>
    </cfRule>
  </conditionalFormatting>
  <conditionalFormatting sqref="F203:F216">
    <cfRule type="cellIs" dxfId="965" priority="52" stopIfTrue="1" operator="equal">
      <formula>0</formula>
    </cfRule>
  </conditionalFormatting>
  <conditionalFormatting sqref="F203:F216">
    <cfRule type="cellIs" dxfId="964" priority="51" stopIfTrue="1" operator="equal">
      <formula>0</formula>
    </cfRule>
  </conditionalFormatting>
  <conditionalFormatting sqref="F220:F233">
    <cfRule type="cellIs" dxfId="963" priority="50" stopIfTrue="1" operator="equal">
      <formula>0</formula>
    </cfRule>
  </conditionalFormatting>
  <conditionalFormatting sqref="F220:F233">
    <cfRule type="cellIs" dxfId="962" priority="49" stopIfTrue="1" operator="equal">
      <formula>0</formula>
    </cfRule>
  </conditionalFormatting>
  <conditionalFormatting sqref="F270:F283">
    <cfRule type="cellIs" dxfId="961" priority="48" stopIfTrue="1" operator="equal">
      <formula>0</formula>
    </cfRule>
  </conditionalFormatting>
  <conditionalFormatting sqref="F270:F283">
    <cfRule type="cellIs" dxfId="960" priority="47" stopIfTrue="1" operator="equal">
      <formula>0</formula>
    </cfRule>
  </conditionalFormatting>
  <conditionalFormatting sqref="F287:F300">
    <cfRule type="cellIs" dxfId="959" priority="46" stopIfTrue="1" operator="equal">
      <formula>0</formula>
    </cfRule>
  </conditionalFormatting>
  <conditionalFormatting sqref="F287:F300">
    <cfRule type="cellIs" dxfId="958" priority="45" stopIfTrue="1" operator="equal">
      <formula>0</formula>
    </cfRule>
  </conditionalFormatting>
  <conditionalFormatting sqref="F337:F350">
    <cfRule type="cellIs" dxfId="957" priority="44" stopIfTrue="1" operator="equal">
      <formula>0</formula>
    </cfRule>
  </conditionalFormatting>
  <conditionalFormatting sqref="F337:F350">
    <cfRule type="cellIs" dxfId="956" priority="43" stopIfTrue="1" operator="equal">
      <formula>0</formula>
    </cfRule>
  </conditionalFormatting>
  <conditionalFormatting sqref="F354:F367">
    <cfRule type="cellIs" dxfId="955" priority="42" stopIfTrue="1" operator="equal">
      <formula>0</formula>
    </cfRule>
  </conditionalFormatting>
  <conditionalFormatting sqref="F354:F367">
    <cfRule type="cellIs" dxfId="954" priority="41" stopIfTrue="1" operator="equal">
      <formula>0</formula>
    </cfRule>
  </conditionalFormatting>
  <conditionalFormatting sqref="F404:F417">
    <cfRule type="cellIs" dxfId="953" priority="40" stopIfTrue="1" operator="equal">
      <formula>0</formula>
    </cfRule>
  </conditionalFormatting>
  <conditionalFormatting sqref="F404:F417">
    <cfRule type="cellIs" dxfId="952" priority="39" stopIfTrue="1" operator="equal">
      <formula>0</formula>
    </cfRule>
  </conditionalFormatting>
  <conditionalFormatting sqref="F421:F434">
    <cfRule type="cellIs" dxfId="951" priority="38" stopIfTrue="1" operator="equal">
      <formula>0</formula>
    </cfRule>
  </conditionalFormatting>
  <conditionalFormatting sqref="F421:F434">
    <cfRule type="cellIs" dxfId="950" priority="37" stopIfTrue="1" operator="equal">
      <formula>0</formula>
    </cfRule>
  </conditionalFormatting>
  <conditionalFormatting sqref="F471:F484">
    <cfRule type="cellIs" dxfId="949" priority="36" stopIfTrue="1" operator="equal">
      <formula>0</formula>
    </cfRule>
  </conditionalFormatting>
  <conditionalFormatting sqref="F471:F484">
    <cfRule type="cellIs" dxfId="948" priority="35" stopIfTrue="1" operator="equal">
      <formula>0</formula>
    </cfRule>
  </conditionalFormatting>
  <conditionalFormatting sqref="F488:F501">
    <cfRule type="cellIs" dxfId="947" priority="34" stopIfTrue="1" operator="equal">
      <formula>0</formula>
    </cfRule>
  </conditionalFormatting>
  <conditionalFormatting sqref="F488:F501">
    <cfRule type="cellIs" dxfId="946" priority="33" stopIfTrue="1" operator="equal">
      <formula>0</formula>
    </cfRule>
  </conditionalFormatting>
  <conditionalFormatting sqref="F538:F551">
    <cfRule type="cellIs" dxfId="945" priority="32" stopIfTrue="1" operator="equal">
      <formula>0</formula>
    </cfRule>
  </conditionalFormatting>
  <conditionalFormatting sqref="F538:F551">
    <cfRule type="cellIs" dxfId="944" priority="31" stopIfTrue="1" operator="equal">
      <formula>0</formula>
    </cfRule>
  </conditionalFormatting>
  <conditionalFormatting sqref="F555:F568">
    <cfRule type="cellIs" dxfId="943" priority="30" stopIfTrue="1" operator="equal">
      <formula>0</formula>
    </cfRule>
  </conditionalFormatting>
  <conditionalFormatting sqref="F555:F568">
    <cfRule type="cellIs" dxfId="942" priority="29" stopIfTrue="1" operator="equal">
      <formula>0</formula>
    </cfRule>
  </conditionalFormatting>
  <conditionalFormatting sqref="F605:F618">
    <cfRule type="cellIs" dxfId="941" priority="28" stopIfTrue="1" operator="equal">
      <formula>0</formula>
    </cfRule>
  </conditionalFormatting>
  <conditionalFormatting sqref="F605:F618">
    <cfRule type="cellIs" dxfId="940" priority="27" stopIfTrue="1" operator="equal">
      <formula>0</formula>
    </cfRule>
  </conditionalFormatting>
  <conditionalFormatting sqref="F622:F635">
    <cfRule type="cellIs" dxfId="939" priority="26" stopIfTrue="1" operator="equal">
      <formula>0</formula>
    </cfRule>
  </conditionalFormatting>
  <conditionalFormatting sqref="F622:F635">
    <cfRule type="cellIs" dxfId="938" priority="25" stopIfTrue="1" operator="equal">
      <formula>0</formula>
    </cfRule>
  </conditionalFormatting>
  <conditionalFormatting sqref="F672:F685">
    <cfRule type="cellIs" dxfId="937" priority="24" stopIfTrue="1" operator="equal">
      <formula>0</formula>
    </cfRule>
  </conditionalFormatting>
  <conditionalFormatting sqref="F672:F685">
    <cfRule type="cellIs" dxfId="936" priority="23" stopIfTrue="1" operator="equal">
      <formula>0</formula>
    </cfRule>
  </conditionalFormatting>
  <conditionalFormatting sqref="F689:F702">
    <cfRule type="cellIs" dxfId="935" priority="22" stopIfTrue="1" operator="equal">
      <formula>0</formula>
    </cfRule>
  </conditionalFormatting>
  <conditionalFormatting sqref="F689:F702">
    <cfRule type="cellIs" dxfId="934" priority="21" stopIfTrue="1" operator="equal">
      <formula>0</formula>
    </cfRule>
  </conditionalFormatting>
  <conditionalFormatting sqref="F739:F752">
    <cfRule type="cellIs" dxfId="933" priority="20" stopIfTrue="1" operator="equal">
      <formula>0</formula>
    </cfRule>
  </conditionalFormatting>
  <conditionalFormatting sqref="F739:F752">
    <cfRule type="cellIs" dxfId="932" priority="19" stopIfTrue="1" operator="equal">
      <formula>0</formula>
    </cfRule>
  </conditionalFormatting>
  <conditionalFormatting sqref="F756:F769">
    <cfRule type="cellIs" dxfId="931" priority="18" stopIfTrue="1" operator="equal">
      <formula>0</formula>
    </cfRule>
  </conditionalFormatting>
  <conditionalFormatting sqref="F756:F769">
    <cfRule type="cellIs" dxfId="930" priority="17" stopIfTrue="1" operator="equal">
      <formula>0</formula>
    </cfRule>
  </conditionalFormatting>
  <conditionalFormatting sqref="G69:N69 F69:F82">
    <cfRule type="cellIs" dxfId="929" priority="16" stopIfTrue="1" operator="equal">
      <formula>0</formula>
    </cfRule>
  </conditionalFormatting>
  <conditionalFormatting sqref="G69:N69 F69:F82">
    <cfRule type="cellIs" dxfId="928" priority="15" stopIfTrue="1" operator="equal">
      <formula>0</formula>
    </cfRule>
  </conditionalFormatting>
  <conditionalFormatting sqref="F86:F99">
    <cfRule type="cellIs" dxfId="927" priority="14" stopIfTrue="1" operator="equal">
      <formula>0</formula>
    </cfRule>
  </conditionalFormatting>
  <conditionalFormatting sqref="F86:F99">
    <cfRule type="cellIs" dxfId="926" priority="13" stopIfTrue="1" operator="equal">
      <formula>0</formula>
    </cfRule>
  </conditionalFormatting>
  <conditionalFormatting sqref="G136:N136 F136:F149">
    <cfRule type="cellIs" dxfId="925" priority="12" stopIfTrue="1" operator="equal">
      <formula>0</formula>
    </cfRule>
  </conditionalFormatting>
  <conditionalFormatting sqref="G136:N136 F136:F149">
    <cfRule type="cellIs" dxfId="924" priority="11" stopIfTrue="1" operator="equal">
      <formula>0</formula>
    </cfRule>
  </conditionalFormatting>
  <conditionalFormatting sqref="F153:F166">
    <cfRule type="cellIs" dxfId="923" priority="10" stopIfTrue="1" operator="equal">
      <formula>0</formula>
    </cfRule>
  </conditionalFormatting>
  <conditionalFormatting sqref="F153:F166">
    <cfRule type="cellIs" dxfId="922" priority="9" stopIfTrue="1" operator="equal">
      <formula>0</formula>
    </cfRule>
  </conditionalFormatting>
  <conditionalFormatting sqref="G136:N136 F136:F149">
    <cfRule type="cellIs" dxfId="921" priority="8" stopIfTrue="1" operator="equal">
      <formula>0</formula>
    </cfRule>
  </conditionalFormatting>
  <conditionalFormatting sqref="G136:N136 F136:F149">
    <cfRule type="cellIs" dxfId="920" priority="7" stopIfTrue="1" operator="equal">
      <formula>0</formula>
    </cfRule>
  </conditionalFormatting>
  <conditionalFormatting sqref="F153:F166">
    <cfRule type="cellIs" dxfId="919" priority="6" stopIfTrue="1" operator="equal">
      <formula>0</formula>
    </cfRule>
  </conditionalFormatting>
  <conditionalFormatting sqref="F153:F166">
    <cfRule type="cellIs" dxfId="918" priority="5" stopIfTrue="1" operator="equal">
      <formula>0</formula>
    </cfRule>
  </conditionalFormatting>
  <conditionalFormatting sqref="G203:N203 G270:N270 G337:N337 G404:N404 G471:N471 G538:N538 G605:N605 G672:N672 G739:N739 F203:F216 F270:F283 F337:F350 F404:F417 F471:F484 F538:F551 F605:F618 F672:F685 F739:F752">
    <cfRule type="cellIs" dxfId="917" priority="4" stopIfTrue="1" operator="equal">
      <formula>0</formula>
    </cfRule>
  </conditionalFormatting>
  <conditionalFormatting sqref="G203:N203 G270:N270 G337:N337 G404:N404 G471:N471 G538:N538 G605:N605 G672:N672 G739:N739 F203:F216 F270:F283 F337:F350 F404:F417 F471:F484 F538:F551 F605:F618 F672:F685 F739:F752">
    <cfRule type="cellIs" dxfId="916" priority="3" stopIfTrue="1" operator="equal">
      <formula>0</formula>
    </cfRule>
  </conditionalFormatting>
  <conditionalFormatting sqref="F220:F233 F287:F300 F354:F367 F421:F434 F488:F501 F555:F568 F622:F635 F689:F702 F756:F769">
    <cfRule type="cellIs" dxfId="915" priority="2" stopIfTrue="1" operator="equal">
      <formula>0</formula>
    </cfRule>
  </conditionalFormatting>
  <conditionalFormatting sqref="F220:F233 F287:F300 F354:F367 F421:F434 F488:F501 F555:F568 F622:F635 F689:F702 F756:F769">
    <cfRule type="cellIs" dxfId="914" priority="1" stopIfTrue="1" operator="equal">
      <formula>0</formula>
    </cfRule>
  </conditionalFormatting>
  <pageMargins left="0.7" right="0.7" top="0.75" bottom="0.75" header="0.3" footer="0.3"/>
  <pageSetup paperSize="9" scale="92" fitToHeight="0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68" zoomScaleNormal="68" workbookViewId="0">
      <selection activeCell="A491" sqref="A491:B491"/>
    </sheetView>
  </sheetViews>
  <sheetFormatPr defaultColWidth="10.6640625" defaultRowHeight="13.2" x14ac:dyDescent="0.25"/>
  <cols>
    <col min="1" max="1" width="11.6640625" style="117" customWidth="1"/>
    <col min="2" max="2" width="14.33203125" style="136" customWidth="1"/>
    <col min="3" max="3" width="1.6640625" style="117" customWidth="1"/>
    <col min="4" max="4" width="7.109375" style="136" customWidth="1"/>
    <col min="5" max="5" width="3.6640625" style="112" customWidth="1"/>
    <col min="6" max="6" width="24.88671875" style="117" customWidth="1"/>
    <col min="7" max="7" width="9.109375" style="136" customWidth="1"/>
    <col min="8" max="8" width="8.44140625" style="117" customWidth="1"/>
    <col min="9" max="9" width="6" style="117" customWidth="1"/>
    <col min="10" max="10" width="7.44140625" style="117" customWidth="1"/>
    <col min="11" max="11" width="6.33203125" style="117" customWidth="1"/>
    <col min="12" max="12" width="0.88671875" style="117" customWidth="1"/>
    <col min="13" max="13" width="13.88671875" style="117" customWidth="1"/>
    <col min="14" max="14" width="25.6640625" style="117" customWidth="1"/>
    <col min="15" max="15" width="11.44140625" style="117" customWidth="1"/>
    <col min="16" max="16" width="4.88671875" style="117" customWidth="1"/>
    <col min="17" max="17" width="4.6640625" style="117" customWidth="1"/>
    <col min="18" max="18" width="19.6640625" style="117" customWidth="1"/>
    <col min="19" max="19" width="1.6640625" style="117" customWidth="1"/>
    <col min="20" max="20" width="5.6640625" style="117" customWidth="1"/>
    <col min="21" max="21" width="25.6640625" style="117" customWidth="1"/>
    <col min="22" max="22" width="11.44140625" style="117" customWidth="1"/>
    <col min="23" max="23" width="4.88671875" style="117" customWidth="1"/>
    <col min="24" max="24" width="4.6640625" style="117" customWidth="1"/>
    <col min="25" max="25" width="10" style="117" customWidth="1"/>
    <col min="26" max="27" width="5.33203125" style="117" customWidth="1"/>
    <col min="28" max="28" width="1.33203125" style="117" customWidth="1"/>
    <col min="29" max="29" width="11.44140625" style="117" customWidth="1"/>
    <col min="30" max="16384" width="10.6640625" style="117"/>
  </cols>
  <sheetData>
    <row r="1" spans="1:13" ht="15" customHeight="1" thickBot="1" x14ac:dyDescent="0.35">
      <c r="A1" s="524" t="s">
        <v>147</v>
      </c>
      <c r="B1" s="525"/>
      <c r="C1" s="112"/>
      <c r="D1" s="113"/>
      <c r="E1" s="114" t="s">
        <v>148</v>
      </c>
      <c r="F1" s="115" t="str">
        <f>Roster!L6</f>
        <v>Dr Schwant von Eaglehorn</v>
      </c>
      <c r="G1" s="116" t="s">
        <v>149</v>
      </c>
      <c r="H1" s="116" t="s">
        <v>150</v>
      </c>
      <c r="I1" s="116" t="s">
        <v>151</v>
      </c>
      <c r="J1" s="116" t="s">
        <v>152</v>
      </c>
      <c r="M1" s="118"/>
    </row>
    <row r="2" spans="1:13" ht="12.75" customHeight="1" x14ac:dyDescent="0.3">
      <c r="A2" s="516" t="s">
        <v>153</v>
      </c>
      <c r="B2" s="517"/>
      <c r="C2" s="112"/>
      <c r="D2" s="119"/>
      <c r="E2" s="120"/>
      <c r="F2" s="121" t="str">
        <f>INDEX(Teamlists!A:D,MATCH($F$1,Teamlists!B:B,0)+1,4)</f>
        <v>John Borojevic ©</v>
      </c>
      <c r="G2" s="122"/>
      <c r="H2" s="123"/>
      <c r="I2" s="121"/>
      <c r="J2" s="121"/>
    </row>
    <row r="3" spans="1:13" ht="12.75" customHeight="1" x14ac:dyDescent="0.3">
      <c r="A3" s="518" t="s">
        <v>508</v>
      </c>
      <c r="B3" s="519"/>
      <c r="C3" s="112"/>
      <c r="D3" s="119"/>
      <c r="E3" s="120"/>
      <c r="F3" s="121" t="str">
        <f>INDEX(Teamlists!A:D,MATCH($F$1,Teamlists!B:B,0)+2,4)</f>
        <v>Craig Proctor</v>
      </c>
      <c r="G3" s="122"/>
      <c r="H3" s="123"/>
      <c r="I3" s="121"/>
      <c r="J3" s="121"/>
    </row>
    <row r="4" spans="1:13" ht="12.75" customHeight="1" thickBot="1" x14ac:dyDescent="0.35">
      <c r="A4" s="520">
        <f>Roster!L3</f>
        <v>42221</v>
      </c>
      <c r="B4" s="521"/>
      <c r="C4" s="112"/>
      <c r="D4" s="119"/>
      <c r="E4" s="120"/>
      <c r="F4" s="121" t="str">
        <f>INDEX(Teamlists!A:D,MATCH($F$1,Teamlists!B:B,0)+3,4)</f>
        <v>David Marshall</v>
      </c>
      <c r="G4" s="122"/>
      <c r="H4" s="123"/>
      <c r="I4" s="121"/>
      <c r="J4" s="121"/>
    </row>
    <row r="5" spans="1:13" ht="12.75" customHeight="1" thickBot="1" x14ac:dyDescent="0.3">
      <c r="A5" s="124"/>
      <c r="B5" s="125"/>
      <c r="C5" s="112"/>
      <c r="D5" s="119"/>
      <c r="E5" s="120"/>
      <c r="F5" s="121" t="str">
        <f>INDEX(Teamlists!A:D,MATCH($F$1,Teamlists!B:B,0)+4,4)</f>
        <v>Tim Lynch</v>
      </c>
      <c r="G5" s="122"/>
      <c r="H5" s="123"/>
      <c r="I5" s="121"/>
      <c r="J5" s="121"/>
    </row>
    <row r="6" spans="1:13" ht="12.75" customHeight="1" x14ac:dyDescent="0.25">
      <c r="A6" s="186" t="s">
        <v>154</v>
      </c>
      <c r="B6" s="187" t="str">
        <f>Roster!L5</f>
        <v>B Grade</v>
      </c>
      <c r="C6" s="112"/>
      <c r="D6" s="119"/>
      <c r="E6" s="120"/>
      <c r="F6" s="121" t="str">
        <f>INDEX(Teamlists!A:D,MATCH($F$1,Teamlists!B:B,0)+5,4)</f>
        <v>Jane Davis ®®</v>
      </c>
      <c r="G6" s="122"/>
      <c r="H6" s="123"/>
      <c r="I6" s="121"/>
      <c r="J6" s="121"/>
    </row>
    <row r="7" spans="1:13" ht="12.75" customHeight="1" x14ac:dyDescent="0.25">
      <c r="A7" s="126" t="s">
        <v>155</v>
      </c>
      <c r="B7" s="127" t="str">
        <f>Roster!L4</f>
        <v>Court 1</v>
      </c>
      <c r="C7" s="112"/>
      <c r="D7" s="119"/>
      <c r="E7" s="120"/>
      <c r="F7" s="121" t="str">
        <f>INDEX(Teamlists!A:D,MATCH($F$1,Teamlists!B:B,0)+6,4)</f>
        <v>Pete Rand</v>
      </c>
      <c r="G7" s="122"/>
      <c r="H7" s="123"/>
      <c r="I7" s="121"/>
      <c r="J7" s="121"/>
    </row>
    <row r="8" spans="1:13" ht="12.75" customHeight="1" x14ac:dyDescent="0.25">
      <c r="A8" s="126" t="s">
        <v>156</v>
      </c>
      <c r="B8" s="128" t="str">
        <f>Roster!B5</f>
        <v>7:15pm</v>
      </c>
      <c r="C8" s="112"/>
      <c r="D8" s="119"/>
      <c r="E8" s="120"/>
      <c r="F8" s="121" t="str">
        <f>INDEX(Teamlists!A:D,MATCH($F$1,Teamlists!B:B,0)+7,4)</f>
        <v>Stephen Spinks</v>
      </c>
      <c r="G8" s="122"/>
      <c r="H8" s="123"/>
      <c r="I8" s="121"/>
      <c r="J8" s="121"/>
    </row>
    <row r="9" spans="1:13" ht="12.75" customHeight="1" x14ac:dyDescent="0.25">
      <c r="A9" s="126"/>
      <c r="B9" s="128"/>
      <c r="C9" s="112"/>
      <c r="D9" s="119"/>
      <c r="E9" s="120"/>
      <c r="F9" s="121" t="str">
        <f>INDEX(Teamlists!A:D,MATCH($F$1,Teamlists!B:B,0)+8,4)</f>
        <v>Talbot Matthews ®</v>
      </c>
      <c r="G9" s="122"/>
      <c r="H9" s="123"/>
      <c r="I9" s="121"/>
      <c r="J9" s="121"/>
    </row>
    <row r="10" spans="1:13" ht="12.75" customHeight="1" x14ac:dyDescent="0.25">
      <c r="A10" s="126"/>
      <c r="B10" s="128"/>
      <c r="C10" s="112"/>
      <c r="D10" s="119"/>
      <c r="E10" s="120"/>
      <c r="F10" s="121" t="str">
        <f>INDEX(Teamlists!A:D,MATCH($F$1,Teamlists!B:B,0)+9,4)</f>
        <v>Eddy Rand ®</v>
      </c>
      <c r="G10" s="122"/>
      <c r="H10" s="123"/>
      <c r="I10" s="121"/>
      <c r="J10" s="121"/>
    </row>
    <row r="11" spans="1:13" ht="12.75" customHeight="1" x14ac:dyDescent="0.25">
      <c r="A11" s="129" t="s">
        <v>157</v>
      </c>
      <c r="B11" s="130" t="str">
        <f>Roster!L8</f>
        <v>Raging Ranga's</v>
      </c>
      <c r="C11" s="112"/>
      <c r="D11" s="119"/>
      <c r="E11" s="120"/>
      <c r="F11" s="121" t="str">
        <f>INDEX(Teamlists!A:D,MATCH($F$1,Teamlists!B:B,0)+10,4)</f>
        <v>Ben Linton ®</v>
      </c>
      <c r="G11" s="122"/>
      <c r="H11" s="123"/>
      <c r="I11" s="121"/>
      <c r="J11" s="121"/>
    </row>
    <row r="12" spans="1:13" ht="12.75" customHeight="1" x14ac:dyDescent="0.25">
      <c r="A12" s="129" t="s">
        <v>158</v>
      </c>
      <c r="B12" s="131"/>
      <c r="C12" s="112"/>
      <c r="D12" s="119"/>
      <c r="E12" s="120"/>
      <c r="F12" s="121" t="str">
        <f>INDEX(Teamlists!A:D,MATCH($F$1,Teamlists!B:B,0)+11,4)</f>
        <v>Mark Richards</v>
      </c>
      <c r="G12" s="122"/>
      <c r="H12" s="123"/>
      <c r="I12" s="121"/>
      <c r="J12" s="121"/>
    </row>
    <row r="13" spans="1:13" ht="12.75" customHeight="1" x14ac:dyDescent="0.25">
      <c r="A13" s="129"/>
      <c r="B13" s="131"/>
      <c r="C13" s="112"/>
      <c r="D13" s="119"/>
      <c r="E13" s="120"/>
      <c r="F13" s="121" t="str">
        <f>INDEX(Teamlists!A:D,MATCH($F$1,Teamlists!B:B,0)+12,4)</f>
        <v>Claire McCartney</v>
      </c>
      <c r="G13" s="122"/>
      <c r="H13" s="123"/>
      <c r="I13" s="121"/>
      <c r="J13" s="121"/>
    </row>
    <row r="14" spans="1:13" ht="12.75" customHeight="1" x14ac:dyDescent="0.25">
      <c r="A14" s="132" t="s">
        <v>159</v>
      </c>
      <c r="B14" s="131"/>
      <c r="C14" s="112"/>
      <c r="D14" s="119"/>
      <c r="E14" s="120"/>
      <c r="F14" s="121" t="str">
        <f>INDEX(Teamlists!A:D,MATCH($F$1,Teamlists!B:B,0)+13,4)</f>
        <v xml:space="preserve"> </v>
      </c>
      <c r="G14" s="122"/>
      <c r="H14" s="123"/>
      <c r="I14" s="121"/>
      <c r="J14" s="121"/>
    </row>
    <row r="15" spans="1:13" ht="12.75" customHeight="1" x14ac:dyDescent="0.25">
      <c r="A15" s="129" t="s">
        <v>160</v>
      </c>
      <c r="B15" s="131"/>
      <c r="C15" s="112"/>
      <c r="D15" s="119"/>
      <c r="E15" s="120"/>
      <c r="F15" s="121" t="str">
        <f>INDEX(Teamlists!A:D,MATCH($F$1,Teamlists!B:B,0)+14,4)</f>
        <v xml:space="preserve"> </v>
      </c>
      <c r="G15" s="122"/>
      <c r="H15" s="123"/>
      <c r="I15" s="121"/>
      <c r="J15" s="121"/>
    </row>
    <row r="16" spans="1:13" ht="12.75" customHeight="1" x14ac:dyDescent="0.25">
      <c r="A16" s="129" t="s">
        <v>161</v>
      </c>
      <c r="B16" s="127"/>
      <c r="C16" s="112"/>
      <c r="D16" s="133"/>
      <c r="E16" s="134" t="s">
        <v>87</v>
      </c>
      <c r="F16" s="134" t="s">
        <v>162</v>
      </c>
      <c r="G16" s="135">
        <f>SUM(G2:G15)</f>
        <v>0</v>
      </c>
      <c r="H16" s="112"/>
      <c r="I16" s="112"/>
      <c r="J16" s="112"/>
    </row>
    <row r="17" spans="1:13" ht="6" customHeight="1" x14ac:dyDescent="0.25">
      <c r="A17" s="129"/>
      <c r="B17" s="131"/>
      <c r="C17" s="112"/>
    </row>
    <row r="18" spans="1:13" ht="15" customHeight="1" thickBot="1" x14ac:dyDescent="0.3">
      <c r="A18" s="129"/>
      <c r="B18" s="127"/>
      <c r="C18" s="112"/>
      <c r="D18" s="113"/>
      <c r="E18" s="114" t="s">
        <v>163</v>
      </c>
      <c r="F18" s="115" t="str">
        <f>Roster!L7</f>
        <v>Cilia</v>
      </c>
      <c r="G18" s="116" t="s">
        <v>149</v>
      </c>
      <c r="H18" s="116" t="s">
        <v>150</v>
      </c>
      <c r="I18" s="116" t="s">
        <v>151</v>
      </c>
      <c r="J18" s="116" t="s">
        <v>152</v>
      </c>
    </row>
    <row r="19" spans="1:13" ht="12.75" customHeight="1" x14ac:dyDescent="0.25">
      <c r="A19" s="129"/>
      <c r="B19" s="131"/>
      <c r="C19" s="112"/>
      <c r="D19" s="137"/>
      <c r="E19" s="138"/>
      <c r="F19" s="121" t="str">
        <f>INDEX(Teamlists!A:D,MATCH($F$18,Teamlists!B:B,0)+1,4)</f>
        <v>Michelle Castle ©</v>
      </c>
      <c r="G19" s="122"/>
      <c r="H19" s="123"/>
      <c r="I19" s="121"/>
      <c r="J19" s="121"/>
    </row>
    <row r="20" spans="1:13" ht="12.75" customHeight="1" x14ac:dyDescent="0.25">
      <c r="A20" s="129" t="s">
        <v>164</v>
      </c>
      <c r="B20" s="131"/>
      <c r="C20" s="112"/>
      <c r="D20" s="137"/>
      <c r="E20" s="139"/>
      <c r="F20" s="121" t="str">
        <f>INDEX(Teamlists!A:D,MATCH($F$18,Teamlists!B:B,0)+2,4)</f>
        <v>Simon Featherstone</v>
      </c>
      <c r="G20" s="122"/>
      <c r="H20" s="123"/>
      <c r="I20" s="121"/>
      <c r="J20" s="121"/>
    </row>
    <row r="21" spans="1:13" ht="12.75" customHeight="1" x14ac:dyDescent="0.25">
      <c r="A21" s="522">
        <f>Roster!L11</f>
        <v>0</v>
      </c>
      <c r="B21" s="523"/>
      <c r="C21" s="112"/>
      <c r="D21" s="137"/>
      <c r="E21" s="139"/>
      <c r="F21" s="121" t="str">
        <f>INDEX(Teamlists!A:D,MATCH($F$18,Teamlists!B:B,0)+3,4)</f>
        <v>Greg Taylor</v>
      </c>
      <c r="G21" s="122"/>
      <c r="H21" s="123"/>
      <c r="I21" s="121"/>
      <c r="J21" s="121"/>
    </row>
    <row r="22" spans="1:13" ht="12.75" customHeight="1" x14ac:dyDescent="0.25">
      <c r="A22" s="522">
        <f>Roster!L12</f>
        <v>0</v>
      </c>
      <c r="B22" s="523"/>
      <c r="C22" s="112"/>
      <c r="D22" s="137"/>
      <c r="E22" s="120"/>
      <c r="F22" s="121" t="str">
        <f>INDEX(Teamlists!A:D,MATCH($F$18,Teamlists!B:B,0)+4,4)</f>
        <v>Harry Payne ®</v>
      </c>
      <c r="G22" s="122"/>
      <c r="H22" s="123"/>
      <c r="I22" s="121"/>
      <c r="J22" s="121"/>
      <c r="M22" s="140"/>
    </row>
    <row r="23" spans="1:13" ht="12.75" customHeight="1" x14ac:dyDescent="0.25">
      <c r="A23" s="141"/>
      <c r="B23" s="142"/>
      <c r="C23" s="112"/>
      <c r="D23" s="137"/>
      <c r="E23" s="120"/>
      <c r="F23" s="121" t="str">
        <f>INDEX(Teamlists!A:D,MATCH($F$18,Teamlists!B:B,0)+5,4)</f>
        <v>Imogen Paine</v>
      </c>
      <c r="G23" s="122"/>
      <c r="H23" s="123"/>
      <c r="I23" s="121"/>
      <c r="J23" s="121"/>
    </row>
    <row r="24" spans="1:13" ht="12.75" customHeight="1" x14ac:dyDescent="0.25">
      <c r="A24" s="129"/>
      <c r="B24" s="131"/>
      <c r="C24" s="112"/>
      <c r="D24" s="137"/>
      <c r="E24" s="120"/>
      <c r="F24" s="121" t="str">
        <f>INDEX(Teamlists!A:D,MATCH($F$18,Teamlists!B:B,0)+6,4)</f>
        <v>Juliet Payne</v>
      </c>
      <c r="G24" s="122"/>
      <c r="H24" s="123"/>
      <c r="I24" s="121"/>
      <c r="J24" s="121"/>
    </row>
    <row r="25" spans="1:13" ht="12.75" customHeight="1" x14ac:dyDescent="0.25">
      <c r="A25" s="129"/>
      <c r="B25" s="131"/>
      <c r="C25" s="112"/>
      <c r="D25" s="137"/>
      <c r="E25" s="120"/>
      <c r="F25" s="121" t="str">
        <f>INDEX(Teamlists!A:D,MATCH($F$18,Teamlists!B:B,0)+7,4)</f>
        <v>Marty Jack ®®</v>
      </c>
      <c r="G25" s="122"/>
      <c r="H25" s="123"/>
      <c r="I25" s="121"/>
      <c r="J25" s="121"/>
    </row>
    <row r="26" spans="1:13" ht="12.75" customHeight="1" x14ac:dyDescent="0.25">
      <c r="A26" s="129"/>
      <c r="B26" s="131"/>
      <c r="C26" s="112"/>
      <c r="D26" s="137"/>
      <c r="E26" s="120"/>
      <c r="F26" s="121" t="str">
        <f>INDEX(Teamlists!A:D,MATCH($F$18,Teamlists!B:B,0)+8,4)</f>
        <v>Rob Meijers</v>
      </c>
      <c r="G26" s="122"/>
      <c r="H26" s="123"/>
      <c r="I26" s="121"/>
      <c r="J26" s="121"/>
    </row>
    <row r="27" spans="1:13" ht="12.75" customHeight="1" x14ac:dyDescent="0.25">
      <c r="A27" s="129"/>
      <c r="B27" s="131"/>
      <c r="C27" s="112"/>
      <c r="D27" s="137"/>
      <c r="E27" s="120"/>
      <c r="F27" s="121" t="str">
        <f>INDEX(Teamlists!A:D,MATCH($F$18,Teamlists!B:B,0)+9,4)</f>
        <v>Sam Lohrey</v>
      </c>
      <c r="G27" s="122"/>
      <c r="H27" s="123"/>
      <c r="I27" s="121"/>
      <c r="J27" s="121"/>
    </row>
    <row r="28" spans="1:13" ht="12.75" customHeight="1" x14ac:dyDescent="0.25">
      <c r="A28" s="129"/>
      <c r="B28" s="131"/>
      <c r="C28" s="112"/>
      <c r="D28" s="137"/>
      <c r="E28" s="120"/>
      <c r="F28" s="121">
        <f>INDEX(Teamlists!A:D,MATCH($F$18,Teamlists!B:B,0)+10,4)</f>
        <v>0</v>
      </c>
      <c r="G28" s="122"/>
      <c r="H28" s="123"/>
      <c r="I28" s="121"/>
      <c r="J28" s="121"/>
    </row>
    <row r="29" spans="1:13" ht="12.75" customHeight="1" x14ac:dyDescent="0.25">
      <c r="A29" s="129"/>
      <c r="B29" s="131"/>
      <c r="C29" s="112"/>
      <c r="D29" s="137"/>
      <c r="E29" s="120"/>
      <c r="F29" s="121">
        <f>INDEX(Teamlists!A:D,MATCH($F$18,Teamlists!B:B,0)+11,4)</f>
        <v>0</v>
      </c>
      <c r="G29" s="122"/>
      <c r="H29" s="123"/>
      <c r="I29" s="121"/>
      <c r="J29" s="121"/>
    </row>
    <row r="30" spans="1:13" ht="12.75" customHeight="1" thickBot="1" x14ac:dyDescent="0.25">
      <c r="A30" s="143"/>
      <c r="B30" s="144"/>
      <c r="C30" s="112"/>
      <c r="D30" s="137"/>
      <c r="E30" s="120"/>
      <c r="F30" s="121">
        <f>INDEX(Teamlists!A:D,MATCH($F$18,Teamlists!B:B,0)+12,4)</f>
        <v>0</v>
      </c>
      <c r="G30" s="122"/>
      <c r="H30" s="123"/>
      <c r="I30" s="121"/>
      <c r="J30" s="121"/>
    </row>
    <row r="31" spans="1:13" ht="12.75" customHeight="1" x14ac:dyDescent="0.2">
      <c r="A31" s="112"/>
      <c r="B31" s="133"/>
      <c r="C31" s="112"/>
      <c r="D31" s="137"/>
      <c r="E31" s="120"/>
      <c r="F31" s="121">
        <f>INDEX(Teamlists!A:D,MATCH($F$18,Teamlists!B:B,0)+13,4)</f>
        <v>0</v>
      </c>
      <c r="G31" s="122"/>
      <c r="H31" s="123"/>
      <c r="I31" s="121"/>
      <c r="J31" s="121"/>
    </row>
    <row r="32" spans="1:13" ht="12.75" customHeight="1" x14ac:dyDescent="0.25">
      <c r="A32" s="112"/>
      <c r="B32" s="133"/>
      <c r="C32" s="112"/>
      <c r="D32" s="137"/>
      <c r="E32" s="120"/>
      <c r="F32" s="121">
        <f>INDEX(Teamlists!A:D,MATCH($F$18,Teamlists!B:B,0)+14,4)</f>
        <v>0</v>
      </c>
      <c r="G32" s="122"/>
      <c r="H32" s="123"/>
      <c r="I32" s="121"/>
      <c r="J32" s="121"/>
    </row>
    <row r="33" spans="1:10" ht="12.75" customHeight="1" x14ac:dyDescent="0.25">
      <c r="B33" s="133"/>
      <c r="C33" s="112"/>
      <c r="D33" s="133"/>
      <c r="E33" s="134" t="s">
        <v>87</v>
      </c>
      <c r="F33" s="134" t="s">
        <v>162</v>
      </c>
      <c r="G33" s="135">
        <f>SUM(G19:G32)</f>
        <v>0</v>
      </c>
      <c r="H33" s="112"/>
      <c r="I33" s="112"/>
      <c r="J33" s="112"/>
    </row>
    <row r="34" spans="1:10" ht="15.6" x14ac:dyDescent="0.3">
      <c r="A34" s="145" t="s">
        <v>165</v>
      </c>
      <c r="B34" s="133"/>
      <c r="C34" s="112"/>
      <c r="D34" s="133"/>
      <c r="E34" s="134"/>
      <c r="F34" s="134"/>
      <c r="G34" s="133"/>
      <c r="H34" s="112"/>
      <c r="I34" s="112"/>
      <c r="J34" s="112"/>
    </row>
    <row r="35" spans="1:10" s="151" customFormat="1" ht="12" x14ac:dyDescent="0.25">
      <c r="A35" s="146" t="s">
        <v>166</v>
      </c>
      <c r="B35" s="147"/>
      <c r="C35" s="148"/>
      <c r="D35" s="149"/>
      <c r="E35" s="150"/>
      <c r="F35" s="150"/>
      <c r="G35" s="149"/>
      <c r="H35" s="148"/>
      <c r="I35" s="148"/>
      <c r="J35" s="148"/>
    </row>
    <row r="36" spans="1:10" s="151" customFormat="1" ht="12" x14ac:dyDescent="0.25">
      <c r="A36" s="152"/>
      <c r="B36" s="147"/>
      <c r="C36" s="148"/>
      <c r="D36" s="149"/>
      <c r="E36" s="150"/>
      <c r="F36" s="150"/>
      <c r="G36" s="149"/>
      <c r="H36" s="148"/>
      <c r="I36" s="148"/>
      <c r="J36" s="148"/>
    </row>
    <row r="37" spans="1:10" s="151" customFormat="1" ht="12" x14ac:dyDescent="0.25">
      <c r="A37" s="153" t="s">
        <v>167</v>
      </c>
      <c r="B37" s="147"/>
      <c r="C37" s="148"/>
      <c r="D37" s="149"/>
      <c r="E37" s="150"/>
      <c r="F37" s="150"/>
      <c r="G37" s="149"/>
      <c r="H37" s="148"/>
      <c r="I37" s="148"/>
      <c r="J37" s="148"/>
    </row>
    <row r="38" spans="1:10" s="151" customFormat="1" ht="12" x14ac:dyDescent="0.25">
      <c r="A38" s="152" t="s">
        <v>168</v>
      </c>
      <c r="B38" s="147"/>
      <c r="C38" s="148"/>
      <c r="D38" s="149"/>
      <c r="E38" s="150"/>
      <c r="F38" s="150"/>
      <c r="G38" s="149"/>
      <c r="H38" s="148"/>
      <c r="I38" s="148"/>
      <c r="J38" s="148"/>
    </row>
    <row r="39" spans="1:10" s="151" customFormat="1" ht="12" x14ac:dyDescent="0.25">
      <c r="A39" s="152" t="s">
        <v>169</v>
      </c>
      <c r="B39" s="147"/>
      <c r="C39" s="148"/>
      <c r="D39" s="149"/>
      <c r="E39" s="150"/>
      <c r="F39" s="150"/>
      <c r="G39" s="149"/>
      <c r="H39" s="148"/>
      <c r="I39" s="148"/>
      <c r="J39" s="148"/>
    </row>
    <row r="40" spans="1:10" s="151" customFormat="1" ht="12" x14ac:dyDescent="0.25">
      <c r="A40" s="152" t="s">
        <v>170</v>
      </c>
      <c r="B40" s="147"/>
      <c r="C40" s="148"/>
      <c r="D40" s="149"/>
      <c r="E40" s="150"/>
      <c r="F40" s="150"/>
      <c r="G40" s="149"/>
      <c r="H40" s="148"/>
      <c r="I40" s="148"/>
      <c r="J40" s="148"/>
    </row>
    <row r="41" spans="1:10" s="151" customFormat="1" ht="12" x14ac:dyDescent="0.25">
      <c r="A41" s="154" t="s">
        <v>171</v>
      </c>
      <c r="B41" s="147"/>
      <c r="C41" s="148"/>
      <c r="D41" s="149"/>
      <c r="E41" s="150"/>
      <c r="F41" s="150"/>
      <c r="G41" s="149"/>
      <c r="H41" s="148"/>
      <c r="I41" s="148"/>
      <c r="J41" s="148"/>
    </row>
    <row r="42" spans="1:10" s="151" customFormat="1" ht="12" x14ac:dyDescent="0.25">
      <c r="A42" s="152"/>
      <c r="B42" s="147"/>
      <c r="C42" s="148"/>
      <c r="D42" s="149"/>
      <c r="E42" s="150"/>
      <c r="F42" s="150"/>
      <c r="G42" s="149"/>
      <c r="H42" s="148"/>
      <c r="I42" s="148"/>
      <c r="J42" s="148"/>
    </row>
    <row r="43" spans="1:10" s="151" customFormat="1" ht="12" x14ac:dyDescent="0.25">
      <c r="A43" s="152" t="s">
        <v>172</v>
      </c>
      <c r="B43" s="147"/>
      <c r="C43" s="148"/>
      <c r="D43" s="149"/>
      <c r="E43" s="150"/>
      <c r="F43" s="150"/>
      <c r="G43" s="149"/>
      <c r="H43" s="148"/>
      <c r="I43" s="148"/>
      <c r="J43" s="148"/>
    </row>
    <row r="44" spans="1:10" s="151" customFormat="1" ht="12" x14ac:dyDescent="0.25">
      <c r="A44" s="152" t="s">
        <v>173</v>
      </c>
      <c r="B44" s="147"/>
      <c r="C44" s="148"/>
      <c r="D44" s="149"/>
      <c r="E44" s="150"/>
      <c r="F44" s="150"/>
      <c r="G44" s="149"/>
      <c r="H44" s="148"/>
      <c r="I44" s="148"/>
      <c r="J44" s="148"/>
    </row>
    <row r="45" spans="1:10" s="151" customFormat="1" ht="12" x14ac:dyDescent="0.25">
      <c r="A45" s="152"/>
      <c r="B45" s="147"/>
      <c r="C45" s="148"/>
      <c r="D45" s="149"/>
      <c r="E45" s="150"/>
      <c r="F45" s="150"/>
      <c r="G45" s="149"/>
      <c r="H45" s="148"/>
      <c r="I45" s="148"/>
      <c r="J45" s="148"/>
    </row>
    <row r="46" spans="1:10" s="151" customFormat="1" ht="12" x14ac:dyDescent="0.25">
      <c r="A46" s="152" t="s">
        <v>174</v>
      </c>
      <c r="B46" s="147"/>
      <c r="C46" s="148"/>
      <c r="D46" s="149"/>
      <c r="E46" s="150"/>
      <c r="F46" s="150"/>
      <c r="G46" s="149"/>
      <c r="H46" s="148"/>
      <c r="I46" s="148"/>
      <c r="J46" s="148"/>
    </row>
    <row r="47" spans="1:10" s="151" customFormat="1" ht="12" x14ac:dyDescent="0.25">
      <c r="A47" s="152"/>
      <c r="B47" s="147"/>
      <c r="C47" s="148"/>
      <c r="D47" s="149"/>
      <c r="E47" s="150"/>
      <c r="F47" s="150"/>
      <c r="G47" s="149"/>
      <c r="H47" s="148"/>
      <c r="I47" s="148"/>
      <c r="J47" s="148"/>
    </row>
    <row r="48" spans="1:10" s="151" customFormat="1" ht="12" x14ac:dyDescent="0.25">
      <c r="A48" s="152" t="s">
        <v>175</v>
      </c>
      <c r="B48" s="147"/>
      <c r="C48" s="148"/>
      <c r="D48" s="149"/>
      <c r="E48" s="150"/>
      <c r="F48" s="150"/>
      <c r="G48" s="149"/>
      <c r="H48" s="148"/>
      <c r="I48" s="148"/>
      <c r="J48" s="148"/>
    </row>
    <row r="49" spans="1:29" s="151" customFormat="1" ht="12" customHeight="1" x14ac:dyDescent="0.25">
      <c r="A49" s="152" t="s">
        <v>176</v>
      </c>
      <c r="B49" s="147"/>
      <c r="C49" s="148"/>
      <c r="D49" s="149"/>
      <c r="E49" s="150"/>
      <c r="F49" s="150"/>
      <c r="G49" s="149"/>
      <c r="H49" s="148"/>
      <c r="I49" s="148"/>
      <c r="J49" s="148"/>
    </row>
    <row r="50" spans="1:29" s="151" customFormat="1" ht="6" customHeight="1" x14ac:dyDescent="0.25">
      <c r="A50" s="152"/>
      <c r="B50" s="147"/>
      <c r="C50" s="148"/>
      <c r="D50" s="149"/>
      <c r="E50" s="150"/>
      <c r="F50" s="150"/>
      <c r="G50" s="149"/>
      <c r="H50" s="148"/>
      <c r="I50" s="148"/>
      <c r="J50" s="148"/>
    </row>
    <row r="51" spans="1:29" s="151" customFormat="1" ht="12" customHeight="1" x14ac:dyDescent="0.25">
      <c r="A51" s="152" t="s">
        <v>177</v>
      </c>
      <c r="B51" s="147"/>
      <c r="C51" s="148"/>
      <c r="D51" s="149"/>
      <c r="E51" s="150"/>
      <c r="F51" s="150"/>
      <c r="G51" s="149"/>
      <c r="H51" s="148"/>
      <c r="I51" s="148"/>
      <c r="J51" s="148"/>
    </row>
    <row r="52" spans="1:29" s="151" customFormat="1" ht="12" customHeight="1" x14ac:dyDescent="0.25">
      <c r="A52" s="152" t="s">
        <v>178</v>
      </c>
      <c r="B52" s="147"/>
      <c r="C52" s="148"/>
      <c r="D52" s="149"/>
      <c r="E52" s="150"/>
      <c r="F52" s="150"/>
      <c r="G52" s="149"/>
      <c r="H52" s="148"/>
      <c r="I52" s="148"/>
      <c r="J52" s="148"/>
    </row>
    <row r="53" spans="1:29" s="151" customFormat="1" ht="12" customHeight="1" x14ac:dyDescent="0.25">
      <c r="A53" s="152" t="s">
        <v>179</v>
      </c>
      <c r="B53" s="147"/>
      <c r="C53" s="148"/>
      <c r="D53" s="149"/>
      <c r="E53" s="150"/>
      <c r="F53" s="150"/>
      <c r="G53" s="149"/>
      <c r="H53" s="148"/>
      <c r="I53" s="148"/>
      <c r="J53" s="148"/>
    </row>
    <row r="54" spans="1:29" s="151" customFormat="1" ht="6" customHeight="1" x14ac:dyDescent="0.25">
      <c r="A54" s="152"/>
      <c r="B54" s="147"/>
      <c r="C54" s="148"/>
      <c r="D54" s="149"/>
      <c r="E54" s="150"/>
      <c r="F54" s="150"/>
      <c r="G54" s="149"/>
      <c r="H54" s="148"/>
      <c r="I54" s="148"/>
      <c r="J54" s="148"/>
    </row>
    <row r="55" spans="1:29" s="151" customFormat="1" ht="15.75" customHeight="1" x14ac:dyDescent="0.25">
      <c r="A55" s="153" t="s">
        <v>180</v>
      </c>
      <c r="B55" s="147"/>
      <c r="C55" s="148"/>
      <c r="D55" s="149"/>
      <c r="E55" s="150"/>
      <c r="F55" s="150"/>
      <c r="G55" s="149"/>
      <c r="H55" s="148"/>
      <c r="I55" s="148"/>
      <c r="J55" s="148"/>
    </row>
    <row r="56" spans="1:29" s="151" customFormat="1" ht="12" customHeight="1" x14ac:dyDescent="0.25">
      <c r="A56" s="152" t="s">
        <v>181</v>
      </c>
      <c r="B56" s="147"/>
      <c r="C56" s="148"/>
      <c r="D56" s="149"/>
      <c r="E56" s="150"/>
      <c r="F56" s="150"/>
      <c r="G56" s="149"/>
      <c r="H56" s="148"/>
      <c r="I56" s="148"/>
      <c r="J56" s="148"/>
    </row>
    <row r="57" spans="1:29" s="151" customFormat="1" ht="6" customHeight="1" x14ac:dyDescent="0.25">
      <c r="A57" s="152"/>
      <c r="B57" s="147"/>
      <c r="C57" s="148"/>
      <c r="D57" s="149"/>
      <c r="E57" s="150"/>
      <c r="F57" s="150"/>
      <c r="G57" s="149"/>
      <c r="H57" s="148"/>
      <c r="I57" s="148"/>
      <c r="J57" s="148"/>
    </row>
    <row r="58" spans="1:29" s="151" customFormat="1" ht="12" customHeight="1" x14ac:dyDescent="0.25">
      <c r="A58" s="152" t="s">
        <v>182</v>
      </c>
      <c r="B58" s="147"/>
      <c r="C58" s="148"/>
      <c r="D58" s="149"/>
      <c r="E58" s="150"/>
      <c r="F58" s="150"/>
      <c r="G58" s="149"/>
      <c r="H58" s="148"/>
      <c r="I58" s="148"/>
      <c r="J58" s="148"/>
    </row>
    <row r="59" spans="1:29" s="151" customFormat="1" ht="6" customHeight="1" x14ac:dyDescent="0.25">
      <c r="A59" s="152"/>
      <c r="B59" s="147"/>
      <c r="C59" s="148"/>
      <c r="D59" s="149"/>
      <c r="E59" s="150"/>
      <c r="F59" s="150"/>
      <c r="G59" s="149"/>
      <c r="H59" s="148"/>
      <c r="I59" s="148"/>
      <c r="J59" s="148"/>
    </row>
    <row r="60" spans="1:29" s="151" customFormat="1" ht="4.5" customHeight="1" x14ac:dyDescent="0.25">
      <c r="A60" s="152"/>
      <c r="B60" s="147"/>
      <c r="C60" s="148"/>
      <c r="D60" s="149"/>
      <c r="E60" s="150"/>
      <c r="F60" s="150"/>
      <c r="G60" s="149"/>
      <c r="H60" s="148"/>
      <c r="I60" s="148"/>
      <c r="J60" s="148"/>
    </row>
    <row r="61" spans="1:29" s="191" customFormat="1" ht="15.75" customHeight="1" x14ac:dyDescent="0.3">
      <c r="A61" s="515" t="s">
        <v>183</v>
      </c>
      <c r="B61" s="514"/>
      <c r="C61" s="514"/>
      <c r="D61" s="514"/>
      <c r="E61" s="514"/>
      <c r="F61" s="514"/>
      <c r="G61" s="514"/>
      <c r="H61" s="514"/>
      <c r="I61" s="514"/>
      <c r="J61" s="514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 s="191" customFormat="1" ht="15.75" customHeight="1" x14ac:dyDescent="0.3">
      <c r="A62" s="513" t="s">
        <v>184</v>
      </c>
      <c r="B62" s="514"/>
      <c r="C62" s="514"/>
      <c r="D62" s="514"/>
      <c r="E62" s="514"/>
      <c r="F62" s="514"/>
      <c r="G62" s="514"/>
      <c r="H62" s="514"/>
      <c r="I62" s="514"/>
      <c r="J62" s="514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 s="191" customFormat="1" ht="15.75" customHeight="1" x14ac:dyDescent="0.3">
      <c r="A63" s="513" t="s">
        <v>184</v>
      </c>
      <c r="B63" s="514"/>
      <c r="C63" s="514"/>
      <c r="D63" s="514"/>
      <c r="E63" s="514"/>
      <c r="F63" s="514"/>
      <c r="G63" s="514"/>
      <c r="H63" s="514"/>
      <c r="I63" s="514"/>
      <c r="J63" s="514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 s="156" customFormat="1" ht="6" customHeight="1" x14ac:dyDescent="0.25">
      <c r="A64" s="152"/>
      <c r="B64" s="192"/>
      <c r="C64" s="192"/>
      <c r="D64" s="192"/>
      <c r="E64" s="192"/>
      <c r="F64" s="192"/>
      <c r="G64" s="192"/>
      <c r="H64" s="192"/>
      <c r="I64" s="192"/>
      <c r="J64" s="192"/>
    </row>
    <row r="65" spans="1:29" s="191" customFormat="1" ht="15.75" customHeight="1" x14ac:dyDescent="0.3">
      <c r="A65" s="515" t="s">
        <v>185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</row>
    <row r="66" spans="1:29" s="191" customFormat="1" ht="15.75" customHeight="1" x14ac:dyDescent="0.3">
      <c r="A66" s="513" t="s">
        <v>184</v>
      </c>
      <c r="B66" s="514"/>
      <c r="C66" s="514"/>
      <c r="D66" s="514"/>
      <c r="E66" s="514"/>
      <c r="F66" s="514"/>
      <c r="G66" s="514"/>
      <c r="H66" s="514"/>
      <c r="I66" s="514"/>
      <c r="J66" s="514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</row>
    <row r="67" spans="1:29" s="191" customFormat="1" ht="15.75" customHeight="1" thickBot="1" x14ac:dyDescent="0.35">
      <c r="A67" s="513" t="s">
        <v>184</v>
      </c>
      <c r="B67" s="514"/>
      <c r="C67" s="514"/>
      <c r="D67" s="514"/>
      <c r="E67" s="514"/>
      <c r="F67" s="514"/>
      <c r="G67" s="514"/>
      <c r="H67" s="514"/>
      <c r="I67" s="514"/>
      <c r="J67" s="514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1:29" ht="15" customHeight="1" thickBot="1" x14ac:dyDescent="0.35">
      <c r="A68" s="524" t="s">
        <v>147</v>
      </c>
      <c r="B68" s="525"/>
      <c r="C68" s="112"/>
      <c r="D68" s="113"/>
      <c r="E68" s="114" t="s">
        <v>148</v>
      </c>
      <c r="F68" s="115" t="str">
        <f>Roster!M6</f>
        <v>Gladiators</v>
      </c>
      <c r="G68" s="116" t="s">
        <v>149</v>
      </c>
      <c r="H68" s="116" t="s">
        <v>150</v>
      </c>
      <c r="I68" s="116" t="s">
        <v>151</v>
      </c>
      <c r="J68" s="116" t="s">
        <v>152</v>
      </c>
      <c r="M68" s="118"/>
    </row>
    <row r="69" spans="1:29" ht="12.75" customHeight="1" x14ac:dyDescent="0.3">
      <c r="A69" s="516" t="s">
        <v>153</v>
      </c>
      <c r="B69" s="517"/>
      <c r="C69" s="112"/>
      <c r="D69" s="119"/>
      <c r="E69" s="120"/>
      <c r="F69" s="121" t="str">
        <f>INDEX(Teamlists!A:D,MATCH($F$68,Teamlists!B:B,0)+1,4)</f>
        <v>Maisey  Fraser-Easton ©</v>
      </c>
      <c r="G69" s="122"/>
      <c r="H69" s="123"/>
      <c r="I69" s="121"/>
      <c r="J69" s="121"/>
    </row>
    <row r="70" spans="1:29" ht="12.75" customHeight="1" x14ac:dyDescent="0.3">
      <c r="A70" s="518" t="str">
        <f>$A$3</f>
        <v>Pennant 2 2015 Week 4</v>
      </c>
      <c r="B70" s="519"/>
      <c r="C70" s="112"/>
      <c r="D70" s="119"/>
      <c r="E70" s="120"/>
      <c r="F70" s="121" t="str">
        <f>INDEX(Teamlists!A:D,MATCH($F$68,Teamlists!B:B,0)+2,4)</f>
        <v>Alex  Davies (vc)</v>
      </c>
      <c r="G70" s="122"/>
      <c r="H70" s="123"/>
      <c r="I70" s="121"/>
      <c r="J70" s="121"/>
    </row>
    <row r="71" spans="1:29" ht="12.75" customHeight="1" thickBot="1" x14ac:dyDescent="0.35">
      <c r="A71" s="520">
        <f>Roster!L3</f>
        <v>42221</v>
      </c>
      <c r="B71" s="521"/>
      <c r="C71" s="112"/>
      <c r="D71" s="119"/>
      <c r="E71" s="120"/>
      <c r="F71" s="121" t="str">
        <f>INDEX(Teamlists!A:D,MATCH($F$68,Teamlists!B:B,0)+3,4)</f>
        <v>Simon Watt</v>
      </c>
      <c r="G71" s="122"/>
      <c r="H71" s="123"/>
      <c r="I71" s="121"/>
      <c r="J71" s="121"/>
    </row>
    <row r="72" spans="1:29" ht="12.75" customHeight="1" thickBot="1" x14ac:dyDescent="0.3">
      <c r="A72" s="124"/>
      <c r="B72" s="125"/>
      <c r="C72" s="112"/>
      <c r="D72" s="119"/>
      <c r="E72" s="120"/>
      <c r="F72" s="121" t="str">
        <f>INDEX(Teamlists!A:D,MATCH($F$68,Teamlists!B:B,0)+4,4)</f>
        <v>Elise Cleary</v>
      </c>
      <c r="G72" s="122"/>
      <c r="H72" s="123"/>
      <c r="I72" s="121"/>
      <c r="J72" s="121"/>
    </row>
    <row r="73" spans="1:29" ht="12.75" customHeight="1" x14ac:dyDescent="0.25">
      <c r="A73" s="186" t="s">
        <v>154</v>
      </c>
      <c r="B73" s="187" t="str">
        <f>Roster!M5</f>
        <v>D Grade</v>
      </c>
      <c r="C73" s="112"/>
      <c r="D73" s="119"/>
      <c r="E73" s="120"/>
      <c r="F73" s="121" t="str">
        <f>INDEX(Teamlists!A:D,MATCH($F$68,Teamlists!B:B,0)+5,4)</f>
        <v>Matthew French</v>
      </c>
      <c r="G73" s="122"/>
      <c r="H73" s="123"/>
      <c r="I73" s="121"/>
      <c r="J73" s="121"/>
    </row>
    <row r="74" spans="1:29" ht="12.75" customHeight="1" x14ac:dyDescent="0.25">
      <c r="A74" s="126" t="s">
        <v>155</v>
      </c>
      <c r="B74" s="127" t="str">
        <f>Roster!M4</f>
        <v>Court 2</v>
      </c>
      <c r="C74" s="112"/>
      <c r="D74" s="119"/>
      <c r="E74" s="120"/>
      <c r="F74" s="121" t="str">
        <f>INDEX(Teamlists!A:D,MATCH($F$68,Teamlists!B:B,0)+6,4)</f>
        <v>Maddie Lohrey</v>
      </c>
      <c r="G74" s="122"/>
      <c r="H74" s="123"/>
      <c r="I74" s="121"/>
      <c r="J74" s="121"/>
    </row>
    <row r="75" spans="1:29" ht="12.75" customHeight="1" x14ac:dyDescent="0.25">
      <c r="A75" s="126" t="s">
        <v>156</v>
      </c>
      <c r="B75" s="128" t="str">
        <f>Roster!B5</f>
        <v>7:15pm</v>
      </c>
      <c r="C75" s="112"/>
      <c r="D75" s="119"/>
      <c r="E75" s="120"/>
      <c r="F75" s="121" t="str">
        <f>INDEX(Teamlists!A:D,MATCH($F$68,Teamlists!B:B,0)+7,4)</f>
        <v>Max Chung</v>
      </c>
      <c r="G75" s="122"/>
      <c r="H75" s="123"/>
      <c r="I75" s="121"/>
      <c r="J75" s="121"/>
    </row>
    <row r="76" spans="1:29" ht="12.75" customHeight="1" x14ac:dyDescent="0.25">
      <c r="A76" s="126"/>
      <c r="B76" s="128"/>
      <c r="C76" s="112"/>
      <c r="D76" s="119"/>
      <c r="E76" s="120"/>
      <c r="F76" s="121" t="str">
        <f>INDEX(Teamlists!A:D,MATCH($F$68,Teamlists!B:B,0)+8,4)</f>
        <v>Katie Hamilton</v>
      </c>
      <c r="G76" s="122"/>
      <c r="H76" s="123"/>
      <c r="I76" s="121"/>
      <c r="J76" s="121"/>
    </row>
    <row r="77" spans="1:29" ht="12.75" customHeight="1" x14ac:dyDescent="0.25">
      <c r="A77" s="126"/>
      <c r="B77" s="128"/>
      <c r="C77" s="112"/>
      <c r="D77" s="119"/>
      <c r="E77" s="120"/>
      <c r="F77" s="121" t="str">
        <f>INDEX(Teamlists!A:D,MATCH($F$68,Teamlists!B:B,0)+9,4)</f>
        <v>Jerry Eaton</v>
      </c>
      <c r="G77" s="122"/>
      <c r="H77" s="123"/>
      <c r="I77" s="121"/>
      <c r="J77" s="121"/>
    </row>
    <row r="78" spans="1:29" ht="12.75" customHeight="1" x14ac:dyDescent="0.25">
      <c r="A78" s="129" t="s">
        <v>157</v>
      </c>
      <c r="B78" s="130" t="str">
        <f>Roster!M8</f>
        <v>Ariba Amoebas</v>
      </c>
      <c r="C78" s="112"/>
      <c r="D78" s="119"/>
      <c r="E78" s="120"/>
      <c r="F78" s="121" t="str">
        <f>INDEX(Teamlists!A:D,MATCH($F$68,Teamlists!B:B,0)+10,4)</f>
        <v>Oliver Wareing</v>
      </c>
      <c r="G78" s="122"/>
      <c r="H78" s="123"/>
      <c r="I78" s="121"/>
      <c r="J78" s="121"/>
    </row>
    <row r="79" spans="1:29" ht="12.75" customHeight="1" x14ac:dyDescent="0.25">
      <c r="A79" s="129" t="s">
        <v>158</v>
      </c>
      <c r="B79" s="131"/>
      <c r="C79" s="112"/>
      <c r="D79" s="119"/>
      <c r="E79" s="120"/>
      <c r="F79" s="121">
        <f>INDEX(Teamlists!A:D,MATCH($F$68,Teamlists!B:B,0)+11,4)</f>
        <v>0</v>
      </c>
      <c r="G79" s="122"/>
      <c r="H79" s="123"/>
      <c r="I79" s="121"/>
      <c r="J79" s="121"/>
    </row>
    <row r="80" spans="1:29" ht="12.75" customHeight="1" x14ac:dyDescent="0.25">
      <c r="A80" s="129"/>
      <c r="B80" s="131"/>
      <c r="C80" s="112"/>
      <c r="D80" s="119"/>
      <c r="E80" s="120"/>
      <c r="F80" s="121">
        <f>INDEX(Teamlists!A:D,MATCH($F$68,Teamlists!B:B,0)+12,4)</f>
        <v>0</v>
      </c>
      <c r="G80" s="122"/>
      <c r="H80" s="123"/>
      <c r="I80" s="121"/>
      <c r="J80" s="121"/>
    </row>
    <row r="81" spans="1:13" ht="12.75" customHeight="1" x14ac:dyDescent="0.25">
      <c r="A81" s="132" t="s">
        <v>159</v>
      </c>
      <c r="B81" s="131"/>
      <c r="C81" s="112"/>
      <c r="D81" s="119"/>
      <c r="E81" s="120"/>
      <c r="F81" s="121">
        <f>INDEX(Teamlists!A:D,MATCH($F$68,Teamlists!B:B,0)+13,4)</f>
        <v>0</v>
      </c>
      <c r="G81" s="122"/>
      <c r="H81" s="123"/>
      <c r="I81" s="121"/>
      <c r="J81" s="121"/>
    </row>
    <row r="82" spans="1:13" ht="12.75" customHeight="1" x14ac:dyDescent="0.25">
      <c r="A82" s="129" t="s">
        <v>160</v>
      </c>
      <c r="B82" s="131"/>
      <c r="C82" s="112"/>
      <c r="D82" s="119"/>
      <c r="E82" s="120"/>
      <c r="F82" s="121">
        <f>INDEX(Teamlists!A:D,MATCH($F$68,Teamlists!B:B,0)+14,4)</f>
        <v>0</v>
      </c>
      <c r="G82" s="122"/>
      <c r="H82" s="123"/>
      <c r="I82" s="121"/>
      <c r="J82" s="121"/>
    </row>
    <row r="83" spans="1:13" ht="12.75" customHeight="1" x14ac:dyDescent="0.25">
      <c r="A83" s="129" t="s">
        <v>161</v>
      </c>
      <c r="B83" s="127"/>
      <c r="C83" s="112"/>
      <c r="D83" s="133"/>
      <c r="E83" s="134" t="s">
        <v>87</v>
      </c>
      <c r="F83" s="134" t="s">
        <v>162</v>
      </c>
      <c r="G83" s="135">
        <f>SUM(G69:G82)</f>
        <v>0</v>
      </c>
      <c r="H83" s="112"/>
      <c r="I83" s="112"/>
      <c r="J83" s="112"/>
    </row>
    <row r="84" spans="1:13" ht="6" customHeight="1" x14ac:dyDescent="0.25">
      <c r="A84" s="129"/>
      <c r="B84" s="131"/>
      <c r="C84" s="112"/>
    </row>
    <row r="85" spans="1:13" ht="15" customHeight="1" thickBot="1" x14ac:dyDescent="0.3">
      <c r="A85" s="129"/>
      <c r="B85" s="127"/>
      <c r="C85" s="112"/>
      <c r="D85" s="113"/>
      <c r="E85" s="114" t="s">
        <v>163</v>
      </c>
      <c r="F85" s="115" t="str">
        <f>Roster!M7</f>
        <v xml:space="preserve">Vikings </v>
      </c>
      <c r="G85" s="116" t="s">
        <v>149</v>
      </c>
      <c r="H85" s="116" t="s">
        <v>150</v>
      </c>
      <c r="I85" s="116" t="s">
        <v>151</v>
      </c>
      <c r="J85" s="116" t="s">
        <v>152</v>
      </c>
    </row>
    <row r="86" spans="1:13" ht="12.75" customHeight="1" x14ac:dyDescent="0.25">
      <c r="A86" s="129"/>
      <c r="B86" s="131"/>
      <c r="C86" s="112"/>
      <c r="D86" s="137"/>
      <c r="E86" s="138"/>
      <c r="F86" s="121" t="str">
        <f>INDEX(Teamlists!A:D,MATCH($F$85,Teamlists!B:B,0)+1,4)</f>
        <v>Hunter Smalley ©</v>
      </c>
      <c r="G86" s="122"/>
      <c r="H86" s="123"/>
      <c r="I86" s="121"/>
      <c r="J86" s="121"/>
    </row>
    <row r="87" spans="1:13" ht="12.75" customHeight="1" x14ac:dyDescent="0.25">
      <c r="A87" s="129" t="s">
        <v>164</v>
      </c>
      <c r="B87" s="131">
        <f>Roster!M9</f>
        <v>0</v>
      </c>
      <c r="C87" s="112"/>
      <c r="D87" s="137"/>
      <c r="E87" s="139"/>
      <c r="F87" s="121" t="str">
        <f>INDEX(Teamlists!A:D,MATCH($F$85,Teamlists!B:B,0)+2,4)</f>
        <v>Holly Russell (vc)</v>
      </c>
      <c r="G87" s="122"/>
      <c r="H87" s="123"/>
      <c r="I87" s="121"/>
      <c r="J87" s="121"/>
    </row>
    <row r="88" spans="1:13" ht="12.75" customHeight="1" x14ac:dyDescent="0.25">
      <c r="A88" s="522">
        <f>Roster!M11</f>
        <v>0</v>
      </c>
      <c r="B88" s="523"/>
      <c r="C88" s="112"/>
      <c r="D88" s="137"/>
      <c r="E88" s="139"/>
      <c r="F88" s="121" t="str">
        <f>INDEX(Teamlists!A:D,MATCH($F$85,Teamlists!B:B,0)+3,4)</f>
        <v>Louis Crowe</v>
      </c>
      <c r="G88" s="122"/>
      <c r="H88" s="123"/>
      <c r="I88" s="121"/>
      <c r="J88" s="121"/>
    </row>
    <row r="89" spans="1:13" ht="12.75" customHeight="1" x14ac:dyDescent="0.25">
      <c r="A89" s="522">
        <f>Roster!M12</f>
        <v>0</v>
      </c>
      <c r="B89" s="523"/>
      <c r="C89" s="112"/>
      <c r="D89" s="137"/>
      <c r="E89" s="120"/>
      <c r="F89" s="121" t="str">
        <f>INDEX(Teamlists!A:D,MATCH($F$85,Teamlists!B:B,0)+4,4)</f>
        <v>Bronte Abell</v>
      </c>
      <c r="G89" s="122"/>
      <c r="H89" s="123"/>
      <c r="I89" s="121"/>
      <c r="J89" s="121"/>
      <c r="M89" s="140"/>
    </row>
    <row r="90" spans="1:13" ht="12.75" customHeight="1" x14ac:dyDescent="0.25">
      <c r="A90" s="141"/>
      <c r="B90" s="142"/>
      <c r="C90" s="112"/>
      <c r="D90" s="137"/>
      <c r="E90" s="120"/>
      <c r="F90" s="121" t="str">
        <f>INDEX(Teamlists!A:D,MATCH($F$85,Teamlists!B:B,0)+5,4)</f>
        <v>Jaidyn Estcourt</v>
      </c>
      <c r="G90" s="122"/>
      <c r="H90" s="123"/>
      <c r="I90" s="121"/>
      <c r="J90" s="121"/>
    </row>
    <row r="91" spans="1:13" ht="12.75" customHeight="1" x14ac:dyDescent="0.25">
      <c r="A91" s="129"/>
      <c r="B91" s="131"/>
      <c r="C91" s="112"/>
      <c r="D91" s="137"/>
      <c r="E91" s="120"/>
      <c r="F91" s="121" t="str">
        <f>INDEX(Teamlists!A:D,MATCH($F$85,Teamlists!B:B,0)+6,4)</f>
        <v>Emily Taylor</v>
      </c>
      <c r="G91" s="122"/>
      <c r="H91" s="123"/>
      <c r="I91" s="121"/>
      <c r="J91" s="121"/>
    </row>
    <row r="92" spans="1:13" ht="12.75" customHeight="1" x14ac:dyDescent="0.25">
      <c r="A92" s="129"/>
      <c r="B92" s="131"/>
      <c r="C92" s="112"/>
      <c r="D92" s="137"/>
      <c r="E92" s="120"/>
      <c r="F92" s="121" t="str">
        <f>INDEX(Teamlists!A:D,MATCH($F$85,Teamlists!B:B,0)+7,4)</f>
        <v>Jordan Struthers</v>
      </c>
      <c r="G92" s="122"/>
      <c r="H92" s="123"/>
      <c r="I92" s="121"/>
      <c r="J92" s="121"/>
    </row>
    <row r="93" spans="1:13" ht="12.75" customHeight="1" x14ac:dyDescent="0.25">
      <c r="A93" s="129"/>
      <c r="B93" s="131"/>
      <c r="C93" s="112"/>
      <c r="D93" s="137"/>
      <c r="E93" s="120"/>
      <c r="F93" s="121" t="str">
        <f>INDEX(Teamlists!A:D,MATCH($F$85,Teamlists!B:B,0)+8,4)</f>
        <v>Ellie Bowd</v>
      </c>
      <c r="G93" s="122"/>
      <c r="H93" s="123"/>
      <c r="I93" s="121"/>
      <c r="J93" s="121"/>
    </row>
    <row r="94" spans="1:13" ht="12.75" customHeight="1" x14ac:dyDescent="0.25">
      <c r="A94" s="129"/>
      <c r="B94" s="131"/>
      <c r="C94" s="112"/>
      <c r="D94" s="137"/>
      <c r="E94" s="120"/>
      <c r="F94" s="121" t="str">
        <f>INDEX(Teamlists!A:D,MATCH($F$85,Teamlists!B:B,0)+9,4)</f>
        <v>James Trotter</v>
      </c>
      <c r="G94" s="122"/>
      <c r="H94" s="123"/>
      <c r="I94" s="121"/>
      <c r="J94" s="121"/>
    </row>
    <row r="95" spans="1:13" ht="12.75" customHeight="1" x14ac:dyDescent="0.25">
      <c r="A95" s="129"/>
      <c r="B95" s="131"/>
      <c r="C95" s="112"/>
      <c r="D95" s="137"/>
      <c r="E95" s="120"/>
      <c r="F95" s="121" t="str">
        <f>INDEX(Teamlists!A:D,MATCH($F$85,Teamlists!B:B,0)+10,4)</f>
        <v>Joe Waddington</v>
      </c>
      <c r="G95" s="122"/>
      <c r="H95" s="123"/>
      <c r="I95" s="121"/>
      <c r="J95" s="121"/>
    </row>
    <row r="96" spans="1:13" ht="12.75" customHeight="1" x14ac:dyDescent="0.25">
      <c r="A96" s="129"/>
      <c r="B96" s="131"/>
      <c r="C96" s="112"/>
      <c r="D96" s="137"/>
      <c r="E96" s="120"/>
      <c r="F96" s="121">
        <f>INDEX(Teamlists!A:D,MATCH($F$85,Teamlists!B:B,0)+11,4)</f>
        <v>0</v>
      </c>
      <c r="G96" s="122"/>
      <c r="H96" s="123"/>
      <c r="I96" s="121"/>
      <c r="J96" s="121"/>
    </row>
    <row r="97" spans="1:10" ht="12.75" customHeight="1" thickBot="1" x14ac:dyDescent="0.3">
      <c r="A97" s="143"/>
      <c r="B97" s="144"/>
      <c r="C97" s="112"/>
      <c r="D97" s="137"/>
      <c r="E97" s="120"/>
      <c r="F97" s="121">
        <f>INDEX(Teamlists!A:D,MATCH($F$85,Teamlists!B:B,0)+12,4)</f>
        <v>0</v>
      </c>
      <c r="G97" s="122"/>
      <c r="H97" s="123"/>
      <c r="I97" s="121"/>
      <c r="J97" s="121"/>
    </row>
    <row r="98" spans="1:10" ht="12.75" customHeight="1" x14ac:dyDescent="0.25">
      <c r="A98" s="112"/>
      <c r="B98" s="133"/>
      <c r="C98" s="112"/>
      <c r="D98" s="137"/>
      <c r="E98" s="120"/>
      <c r="F98" s="121">
        <f>INDEX(Teamlists!A:D,MATCH($F$85,Teamlists!B:B,0)+13,4)</f>
        <v>0</v>
      </c>
      <c r="G98" s="122"/>
      <c r="H98" s="123"/>
      <c r="I98" s="121"/>
      <c r="J98" s="121"/>
    </row>
    <row r="99" spans="1:10" ht="12.75" customHeight="1" x14ac:dyDescent="0.25">
      <c r="A99" s="112"/>
      <c r="B99" s="133"/>
      <c r="C99" s="112"/>
      <c r="D99" s="137"/>
      <c r="E99" s="120"/>
      <c r="F99" s="121" t="str">
        <f>INDEX(Teamlists!A:D,MATCH($F$85,Teamlists!B:B,0)+14,4)</f>
        <v xml:space="preserve"> </v>
      </c>
      <c r="G99" s="122"/>
      <c r="H99" s="123"/>
      <c r="I99" s="121"/>
      <c r="J99" s="121"/>
    </row>
    <row r="100" spans="1:10" ht="12.75" customHeight="1" x14ac:dyDescent="0.25">
      <c r="B100" s="133"/>
      <c r="C100" s="112"/>
      <c r="D100" s="133"/>
      <c r="E100" s="134" t="s">
        <v>87</v>
      </c>
      <c r="F100" s="134" t="s">
        <v>162</v>
      </c>
      <c r="G100" s="135">
        <f>SUM(G86:G99)</f>
        <v>0</v>
      </c>
      <c r="H100" s="112"/>
      <c r="I100" s="112"/>
      <c r="J100" s="112"/>
    </row>
    <row r="101" spans="1:10" ht="15.6" x14ac:dyDescent="0.3">
      <c r="A101" s="145" t="s">
        <v>165</v>
      </c>
      <c r="B101" s="133"/>
      <c r="C101" s="112"/>
      <c r="D101" s="133"/>
      <c r="E101" s="134"/>
      <c r="F101" s="134"/>
      <c r="G101" s="133"/>
      <c r="H101" s="112"/>
      <c r="I101" s="112"/>
      <c r="J101" s="112"/>
    </row>
    <row r="102" spans="1:10" s="151" customFormat="1" ht="12" x14ac:dyDescent="0.25">
      <c r="A102" s="146" t="s">
        <v>166</v>
      </c>
      <c r="B102" s="147"/>
      <c r="C102" s="148"/>
      <c r="D102" s="149"/>
      <c r="E102" s="150"/>
      <c r="F102" s="150"/>
      <c r="G102" s="149"/>
      <c r="H102" s="148"/>
      <c r="I102" s="148"/>
      <c r="J102" s="148"/>
    </row>
    <row r="103" spans="1:10" s="151" customFormat="1" ht="12" x14ac:dyDescent="0.25">
      <c r="A103" s="152"/>
      <c r="B103" s="147"/>
      <c r="C103" s="148"/>
      <c r="D103" s="149"/>
      <c r="E103" s="150"/>
      <c r="F103" s="150"/>
      <c r="G103" s="149"/>
      <c r="H103" s="148"/>
      <c r="I103" s="148"/>
      <c r="J103" s="148"/>
    </row>
    <row r="104" spans="1:10" s="151" customFormat="1" ht="12" x14ac:dyDescent="0.25">
      <c r="A104" s="153" t="s">
        <v>167</v>
      </c>
      <c r="B104" s="147"/>
      <c r="C104" s="148"/>
      <c r="D104" s="149"/>
      <c r="E104" s="150"/>
      <c r="F104" s="150"/>
      <c r="G104" s="149"/>
      <c r="H104" s="148"/>
      <c r="I104" s="148"/>
      <c r="J104" s="148"/>
    </row>
    <row r="105" spans="1:10" s="151" customFormat="1" ht="12" x14ac:dyDescent="0.25">
      <c r="A105" s="152" t="s">
        <v>168</v>
      </c>
      <c r="B105" s="147"/>
      <c r="C105" s="148"/>
      <c r="D105" s="149"/>
      <c r="E105" s="150"/>
      <c r="F105" s="150"/>
      <c r="G105" s="149"/>
      <c r="H105" s="148"/>
      <c r="I105" s="148"/>
      <c r="J105" s="148"/>
    </row>
    <row r="106" spans="1:10" s="151" customFormat="1" ht="12" x14ac:dyDescent="0.25">
      <c r="A106" s="152" t="s">
        <v>169</v>
      </c>
      <c r="B106" s="147"/>
      <c r="C106" s="148"/>
      <c r="D106" s="149"/>
      <c r="E106" s="150"/>
      <c r="F106" s="150"/>
      <c r="G106" s="149"/>
      <c r="H106" s="148"/>
      <c r="I106" s="148"/>
      <c r="J106" s="148"/>
    </row>
    <row r="107" spans="1:10" s="151" customFormat="1" ht="12" x14ac:dyDescent="0.25">
      <c r="A107" s="152" t="s">
        <v>170</v>
      </c>
      <c r="B107" s="147"/>
      <c r="C107" s="148"/>
      <c r="D107" s="149"/>
      <c r="E107" s="150"/>
      <c r="F107" s="150"/>
      <c r="G107" s="149"/>
      <c r="H107" s="148"/>
      <c r="I107" s="148"/>
      <c r="J107" s="148"/>
    </row>
    <row r="108" spans="1:10" s="151" customFormat="1" ht="12" x14ac:dyDescent="0.25">
      <c r="A108" s="154" t="s">
        <v>171</v>
      </c>
      <c r="B108" s="147"/>
      <c r="C108" s="148"/>
      <c r="D108" s="149"/>
      <c r="E108" s="150"/>
      <c r="F108" s="150"/>
      <c r="G108" s="149"/>
      <c r="H108" s="148"/>
      <c r="I108" s="148"/>
      <c r="J108" s="148"/>
    </row>
    <row r="109" spans="1:10" s="151" customFormat="1" ht="12" x14ac:dyDescent="0.25">
      <c r="A109" s="152"/>
      <c r="B109" s="147"/>
      <c r="C109" s="148"/>
      <c r="D109" s="149"/>
      <c r="E109" s="150"/>
      <c r="F109" s="150"/>
      <c r="G109" s="149"/>
      <c r="H109" s="148"/>
      <c r="I109" s="148"/>
      <c r="J109" s="148"/>
    </row>
    <row r="110" spans="1:10" s="151" customFormat="1" ht="12" x14ac:dyDescent="0.25">
      <c r="A110" s="152" t="s">
        <v>172</v>
      </c>
      <c r="B110" s="147"/>
      <c r="C110" s="148"/>
      <c r="D110" s="149"/>
      <c r="E110" s="150"/>
      <c r="F110" s="150"/>
      <c r="G110" s="149"/>
      <c r="H110" s="148"/>
      <c r="I110" s="148"/>
      <c r="J110" s="148"/>
    </row>
    <row r="111" spans="1:10" s="151" customFormat="1" ht="12" x14ac:dyDescent="0.25">
      <c r="A111" s="152" t="s">
        <v>173</v>
      </c>
      <c r="B111" s="147"/>
      <c r="C111" s="148"/>
      <c r="D111" s="149"/>
      <c r="E111" s="150"/>
      <c r="F111" s="150"/>
      <c r="G111" s="149"/>
      <c r="H111" s="148"/>
      <c r="I111" s="148"/>
      <c r="J111" s="148"/>
    </row>
    <row r="112" spans="1:10" s="151" customFormat="1" ht="12" x14ac:dyDescent="0.25">
      <c r="A112" s="152"/>
      <c r="B112" s="147"/>
      <c r="C112" s="148"/>
      <c r="D112" s="149"/>
      <c r="E112" s="150"/>
      <c r="F112" s="150"/>
      <c r="G112" s="149"/>
      <c r="H112" s="148"/>
      <c r="I112" s="148"/>
      <c r="J112" s="148"/>
    </row>
    <row r="113" spans="1:29" s="151" customFormat="1" ht="12" x14ac:dyDescent="0.25">
      <c r="A113" s="152" t="s">
        <v>174</v>
      </c>
      <c r="B113" s="147"/>
      <c r="C113" s="148"/>
      <c r="D113" s="149"/>
      <c r="E113" s="150"/>
      <c r="F113" s="150"/>
      <c r="G113" s="149"/>
      <c r="H113" s="148"/>
      <c r="I113" s="148"/>
      <c r="J113" s="148"/>
    </row>
    <row r="114" spans="1:29" s="151" customFormat="1" ht="12" x14ac:dyDescent="0.25">
      <c r="A114" s="152"/>
      <c r="B114" s="147"/>
      <c r="C114" s="148"/>
      <c r="D114" s="149"/>
      <c r="E114" s="150"/>
      <c r="F114" s="150"/>
      <c r="G114" s="149"/>
      <c r="H114" s="148"/>
      <c r="I114" s="148"/>
      <c r="J114" s="148"/>
    </row>
    <row r="115" spans="1:29" s="151" customFormat="1" ht="12" x14ac:dyDescent="0.25">
      <c r="A115" s="152" t="s">
        <v>175</v>
      </c>
      <c r="B115" s="147"/>
      <c r="C115" s="148"/>
      <c r="D115" s="149"/>
      <c r="E115" s="150"/>
      <c r="F115" s="150"/>
      <c r="G115" s="149"/>
      <c r="H115" s="148"/>
      <c r="I115" s="148"/>
      <c r="J115" s="148"/>
    </row>
    <row r="116" spans="1:29" s="151" customFormat="1" ht="12" customHeight="1" x14ac:dyDescent="0.25">
      <c r="A116" s="152" t="s">
        <v>176</v>
      </c>
      <c r="B116" s="147"/>
      <c r="C116" s="148"/>
      <c r="D116" s="149"/>
      <c r="E116" s="150"/>
      <c r="F116" s="150"/>
      <c r="G116" s="149"/>
      <c r="H116" s="148"/>
      <c r="I116" s="148"/>
      <c r="J116" s="148"/>
    </row>
    <row r="117" spans="1:29" s="151" customFormat="1" ht="6" customHeight="1" x14ac:dyDescent="0.25">
      <c r="A117" s="152"/>
      <c r="B117" s="147"/>
      <c r="C117" s="148"/>
      <c r="D117" s="149"/>
      <c r="E117" s="150"/>
      <c r="F117" s="150"/>
      <c r="G117" s="149"/>
      <c r="H117" s="148"/>
      <c r="I117" s="148"/>
      <c r="J117" s="148"/>
    </row>
    <row r="118" spans="1:29" s="151" customFormat="1" ht="12" customHeight="1" x14ac:dyDescent="0.25">
      <c r="A118" s="152" t="s">
        <v>177</v>
      </c>
      <c r="B118" s="147"/>
      <c r="C118" s="148"/>
      <c r="D118" s="149"/>
      <c r="E118" s="150"/>
      <c r="F118" s="150"/>
      <c r="G118" s="149"/>
      <c r="H118" s="148"/>
      <c r="I118" s="148"/>
      <c r="J118" s="148"/>
    </row>
    <row r="119" spans="1:29" s="151" customFormat="1" ht="12" customHeight="1" x14ac:dyDescent="0.25">
      <c r="A119" s="152" t="s">
        <v>178</v>
      </c>
      <c r="B119" s="147"/>
      <c r="C119" s="148"/>
      <c r="D119" s="149"/>
      <c r="E119" s="150"/>
      <c r="F119" s="150"/>
      <c r="G119" s="149"/>
      <c r="H119" s="148"/>
      <c r="I119" s="148"/>
      <c r="J119" s="148"/>
    </row>
    <row r="120" spans="1:29" s="151" customFormat="1" ht="12" customHeight="1" x14ac:dyDescent="0.25">
      <c r="A120" s="152" t="s">
        <v>179</v>
      </c>
      <c r="B120" s="147"/>
      <c r="C120" s="148"/>
      <c r="D120" s="149"/>
      <c r="E120" s="150"/>
      <c r="F120" s="150"/>
      <c r="G120" s="149"/>
      <c r="H120" s="148"/>
      <c r="I120" s="148"/>
      <c r="J120" s="148"/>
    </row>
    <row r="121" spans="1:29" s="151" customFormat="1" ht="6" customHeight="1" x14ac:dyDescent="0.25">
      <c r="A121" s="152"/>
      <c r="B121" s="147"/>
      <c r="C121" s="148"/>
      <c r="D121" s="149"/>
      <c r="E121" s="150"/>
      <c r="F121" s="150"/>
      <c r="G121" s="149"/>
      <c r="H121" s="148"/>
      <c r="I121" s="148"/>
      <c r="J121" s="148"/>
    </row>
    <row r="122" spans="1:29" s="151" customFormat="1" ht="15.75" customHeight="1" x14ac:dyDescent="0.25">
      <c r="A122" s="153" t="s">
        <v>180</v>
      </c>
      <c r="B122" s="147"/>
      <c r="C122" s="148"/>
      <c r="D122" s="149"/>
      <c r="E122" s="150"/>
      <c r="F122" s="150"/>
      <c r="G122" s="149"/>
      <c r="H122" s="148"/>
      <c r="I122" s="148"/>
      <c r="J122" s="148"/>
    </row>
    <row r="123" spans="1:29" s="151" customFormat="1" ht="12" customHeight="1" x14ac:dyDescent="0.25">
      <c r="A123" s="152" t="s">
        <v>181</v>
      </c>
      <c r="B123" s="147"/>
      <c r="C123" s="148"/>
      <c r="D123" s="149"/>
      <c r="E123" s="150"/>
      <c r="F123" s="150"/>
      <c r="G123" s="149"/>
      <c r="H123" s="148"/>
      <c r="I123" s="148"/>
      <c r="J123" s="148"/>
    </row>
    <row r="124" spans="1:29" s="151" customFormat="1" ht="6" customHeight="1" x14ac:dyDescent="0.25">
      <c r="A124" s="152"/>
      <c r="B124" s="147"/>
      <c r="C124" s="148"/>
      <c r="D124" s="149"/>
      <c r="E124" s="150"/>
      <c r="F124" s="150"/>
      <c r="G124" s="149"/>
      <c r="H124" s="148"/>
      <c r="I124" s="148"/>
      <c r="J124" s="148"/>
    </row>
    <row r="125" spans="1:29" s="151" customFormat="1" ht="12" customHeight="1" x14ac:dyDescent="0.25">
      <c r="A125" s="152" t="s">
        <v>182</v>
      </c>
      <c r="B125" s="147"/>
      <c r="C125" s="148"/>
      <c r="D125" s="149"/>
      <c r="E125" s="150"/>
      <c r="F125" s="150"/>
      <c r="G125" s="149"/>
      <c r="H125" s="148"/>
      <c r="I125" s="148"/>
      <c r="J125" s="148"/>
    </row>
    <row r="126" spans="1:29" s="151" customFormat="1" ht="6" customHeight="1" x14ac:dyDescent="0.25">
      <c r="A126" s="152"/>
      <c r="B126" s="147"/>
      <c r="C126" s="148"/>
      <c r="D126" s="149"/>
      <c r="E126" s="150"/>
      <c r="F126" s="150"/>
      <c r="G126" s="149"/>
      <c r="H126" s="148"/>
      <c r="I126" s="148"/>
      <c r="J126" s="148"/>
    </row>
    <row r="127" spans="1:29" s="151" customFormat="1" ht="4.5" customHeight="1" x14ac:dyDescent="0.25">
      <c r="A127" s="152"/>
      <c r="B127" s="147"/>
      <c r="C127" s="148"/>
      <c r="D127" s="149"/>
      <c r="E127" s="150"/>
      <c r="F127" s="150"/>
      <c r="G127" s="149"/>
      <c r="H127" s="148"/>
      <c r="I127" s="148"/>
      <c r="J127" s="148"/>
    </row>
    <row r="128" spans="1:29" s="191" customFormat="1" ht="15.75" customHeight="1" x14ac:dyDescent="0.3">
      <c r="A128" s="515" t="s">
        <v>183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1:29" s="191" customFormat="1" ht="15.75" customHeight="1" x14ac:dyDescent="0.3">
      <c r="A129" s="513" t="s">
        <v>184</v>
      </c>
      <c r="B129" s="514"/>
      <c r="C129" s="514"/>
      <c r="D129" s="514"/>
      <c r="E129" s="514"/>
      <c r="F129" s="514"/>
      <c r="G129" s="514"/>
      <c r="H129" s="514"/>
      <c r="I129" s="514"/>
      <c r="J129" s="514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  <row r="130" spans="1:29" s="191" customFormat="1" ht="15.75" customHeight="1" x14ac:dyDescent="0.3">
      <c r="A130" s="513" t="s">
        <v>184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</row>
    <row r="131" spans="1:29" s="156" customFormat="1" ht="6" customHeight="1" x14ac:dyDescent="0.25">
      <c r="A131" s="15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29" s="191" customFormat="1" ht="15.75" customHeight="1" x14ac:dyDescent="0.3">
      <c r="A132" s="515" t="s">
        <v>185</v>
      </c>
      <c r="B132" s="514"/>
      <c r="C132" s="514"/>
      <c r="D132" s="514"/>
      <c r="E132" s="514"/>
      <c r="F132" s="514"/>
      <c r="G132" s="514"/>
      <c r="H132" s="514"/>
      <c r="I132" s="514"/>
      <c r="J132" s="514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</row>
    <row r="133" spans="1:29" s="191" customFormat="1" ht="15.75" customHeight="1" x14ac:dyDescent="0.3">
      <c r="A133" s="513" t="s">
        <v>184</v>
      </c>
      <c r="B133" s="514"/>
      <c r="C133" s="514"/>
      <c r="D133" s="514"/>
      <c r="E133" s="514"/>
      <c r="F133" s="514"/>
      <c r="G133" s="514"/>
      <c r="H133" s="514"/>
      <c r="I133" s="514"/>
      <c r="J133" s="514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</row>
    <row r="134" spans="1:29" s="191" customFormat="1" ht="15.75" customHeight="1" thickBot="1" x14ac:dyDescent="0.35">
      <c r="A134" s="513" t="s">
        <v>184</v>
      </c>
      <c r="B134" s="514"/>
      <c r="C134" s="514"/>
      <c r="D134" s="514"/>
      <c r="E134" s="514"/>
      <c r="F134" s="514"/>
      <c r="G134" s="514"/>
      <c r="H134" s="514"/>
      <c r="I134" s="514"/>
      <c r="J134" s="514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</row>
    <row r="135" spans="1:29" ht="15" customHeight="1" thickBot="1" x14ac:dyDescent="0.35">
      <c r="A135" s="524" t="s">
        <v>147</v>
      </c>
      <c r="B135" s="525"/>
      <c r="C135" s="112"/>
      <c r="D135" s="113"/>
      <c r="E135" s="114" t="s">
        <v>148</v>
      </c>
      <c r="F135" s="115" t="str">
        <f>Roster!N6</f>
        <v>Barbarians</v>
      </c>
      <c r="G135" s="116" t="s">
        <v>149</v>
      </c>
      <c r="H135" s="116" t="s">
        <v>150</v>
      </c>
      <c r="I135" s="116" t="s">
        <v>151</v>
      </c>
      <c r="J135" s="116" t="s">
        <v>152</v>
      </c>
      <c r="M135" s="118"/>
    </row>
    <row r="136" spans="1:29" ht="12.75" customHeight="1" x14ac:dyDescent="0.3">
      <c r="A136" s="516" t="s">
        <v>153</v>
      </c>
      <c r="B136" s="517"/>
      <c r="C136" s="112"/>
      <c r="D136" s="119"/>
      <c r="E136" s="120"/>
      <c r="F136" s="121" t="str">
        <f>INDEX(Teamlists!A:D,MATCH($F$135,Teamlists!B:B,0)+1,4)</f>
        <v>Heather Fenderson ©</v>
      </c>
      <c r="G136" s="122"/>
      <c r="H136" s="123"/>
      <c r="I136" s="121"/>
      <c r="J136" s="121"/>
    </row>
    <row r="137" spans="1:29" ht="12.75" customHeight="1" x14ac:dyDescent="0.3">
      <c r="A137" s="518" t="str">
        <f>$A$3</f>
        <v>Pennant 2 2015 Week 4</v>
      </c>
      <c r="B137" s="519"/>
      <c r="C137" s="112"/>
      <c r="D137" s="119"/>
      <c r="E137" s="120"/>
      <c r="F137" s="121" t="str">
        <f>INDEX(Teamlists!A:D,MATCH($F$135,Teamlists!B:B,0)+2,4)</f>
        <v>Ben Linton (vc)</v>
      </c>
      <c r="G137" s="122"/>
      <c r="H137" s="123"/>
      <c r="I137" s="121"/>
      <c r="J137" s="121"/>
    </row>
    <row r="138" spans="1:29" ht="12.75" customHeight="1" thickBot="1" x14ac:dyDescent="0.35">
      <c r="A138" s="520">
        <f>Roster!L3</f>
        <v>42221</v>
      </c>
      <c r="B138" s="521"/>
      <c r="C138" s="112"/>
      <c r="D138" s="119"/>
      <c r="E138" s="120"/>
      <c r="F138" s="121" t="str">
        <f>INDEX(Teamlists!A:D,MATCH($F$135,Teamlists!B:B,0)+3,4)</f>
        <v>Harry  Owens</v>
      </c>
      <c r="G138" s="122"/>
      <c r="H138" s="123"/>
      <c r="I138" s="121"/>
      <c r="J138" s="121"/>
    </row>
    <row r="139" spans="1:29" ht="12.75" customHeight="1" thickBot="1" x14ac:dyDescent="0.3">
      <c r="A139" s="124"/>
      <c r="B139" s="125"/>
      <c r="C139" s="112"/>
      <c r="D139" s="119"/>
      <c r="E139" s="120"/>
      <c r="F139" s="121" t="str">
        <f>INDEX(Teamlists!A:D,MATCH($F$135,Teamlists!B:B,0)+4,4)</f>
        <v>Mahala Fannon</v>
      </c>
      <c r="G139" s="122"/>
      <c r="H139" s="123"/>
      <c r="I139" s="121"/>
      <c r="J139" s="121"/>
    </row>
    <row r="140" spans="1:29" ht="12.75" customHeight="1" x14ac:dyDescent="0.25">
      <c r="A140" s="186" t="s">
        <v>154</v>
      </c>
      <c r="B140" s="187" t="str">
        <f>Roster!N5</f>
        <v>D Grade</v>
      </c>
      <c r="C140" s="112"/>
      <c r="D140" s="119"/>
      <c r="E140" s="120"/>
      <c r="F140" s="121" t="str">
        <f>INDEX(Teamlists!A:D,MATCH($F$135,Teamlists!B:B,0)+5,4)</f>
        <v>Erik Roberts</v>
      </c>
      <c r="G140" s="122"/>
      <c r="H140" s="123"/>
      <c r="I140" s="121"/>
      <c r="J140" s="121"/>
    </row>
    <row r="141" spans="1:29" ht="12.75" customHeight="1" x14ac:dyDescent="0.25">
      <c r="A141" s="126" t="s">
        <v>155</v>
      </c>
      <c r="B141" s="127" t="str">
        <f>Roster!N4</f>
        <v>Court 3</v>
      </c>
      <c r="C141" s="112"/>
      <c r="D141" s="119"/>
      <c r="E141" s="120"/>
      <c r="F141" s="121" t="str">
        <f>INDEX(Teamlists!A:D,MATCH($F$135,Teamlists!B:B,0)+6,4)</f>
        <v>Maia Medhurst</v>
      </c>
      <c r="G141" s="122"/>
      <c r="H141" s="123"/>
      <c r="I141" s="121"/>
      <c r="J141" s="121"/>
    </row>
    <row r="142" spans="1:29" ht="12.75" customHeight="1" x14ac:dyDescent="0.25">
      <c r="A142" s="126" t="s">
        <v>156</v>
      </c>
      <c r="B142" s="128" t="str">
        <f>Roster!B5</f>
        <v>7:15pm</v>
      </c>
      <c r="C142" s="112"/>
      <c r="D142" s="119"/>
      <c r="E142" s="120"/>
      <c r="F142" s="121" t="str">
        <f>INDEX(Teamlists!A:D,MATCH($F$135,Teamlists!B:B,0)+7,4)</f>
        <v>Tasman Inglis</v>
      </c>
      <c r="G142" s="122"/>
      <c r="H142" s="123"/>
      <c r="I142" s="121"/>
      <c r="J142" s="121"/>
    </row>
    <row r="143" spans="1:29" ht="12.75" customHeight="1" x14ac:dyDescent="0.25">
      <c r="A143" s="126"/>
      <c r="B143" s="128"/>
      <c r="C143" s="112"/>
      <c r="D143" s="119"/>
      <c r="E143" s="120"/>
      <c r="F143" s="121" t="str">
        <f>INDEX(Teamlists!A:D,MATCH($F$18,Teamlists!B:B,0)+8,4)</f>
        <v>Rob Meijers</v>
      </c>
      <c r="G143" s="122"/>
      <c r="H143" s="123"/>
      <c r="I143" s="121"/>
      <c r="J143" s="121"/>
    </row>
    <row r="144" spans="1:29" ht="12.75" customHeight="1" x14ac:dyDescent="0.25">
      <c r="A144" s="126"/>
      <c r="B144" s="128"/>
      <c r="C144" s="112"/>
      <c r="D144" s="119"/>
      <c r="E144" s="120"/>
      <c r="F144" s="121" t="str">
        <f>INDEX(Teamlists!A:D,MATCH($F$135,Teamlists!B:B,0)+9,4)</f>
        <v>Brumby Smalley</v>
      </c>
      <c r="G144" s="122"/>
      <c r="H144" s="123"/>
      <c r="I144" s="121"/>
      <c r="J144" s="121"/>
    </row>
    <row r="145" spans="1:13" ht="12.75" customHeight="1" x14ac:dyDescent="0.25">
      <c r="A145" s="129" t="s">
        <v>157</v>
      </c>
      <c r="B145" s="130" t="str">
        <f>Roster!N8</f>
        <v>Water Rats</v>
      </c>
      <c r="C145" s="112"/>
      <c r="D145" s="119"/>
      <c r="E145" s="120"/>
      <c r="F145" s="121">
        <f>INDEX(Teamlists!A:D,MATCH($F$135,Teamlists!B:B,0)+10,4)</f>
        <v>0</v>
      </c>
      <c r="G145" s="122"/>
      <c r="H145" s="123"/>
      <c r="I145" s="121"/>
      <c r="J145" s="121"/>
    </row>
    <row r="146" spans="1:13" ht="12.75" customHeight="1" x14ac:dyDescent="0.25">
      <c r="A146" s="129" t="s">
        <v>158</v>
      </c>
      <c r="B146" s="131"/>
      <c r="C146" s="112"/>
      <c r="D146" s="119"/>
      <c r="E146" s="120"/>
      <c r="F146" s="121">
        <f>INDEX(Teamlists!A:D,MATCH($F$135,Teamlists!B:B,0)+11,4)</f>
        <v>0</v>
      </c>
      <c r="G146" s="122"/>
      <c r="H146" s="123"/>
      <c r="I146" s="121"/>
      <c r="J146" s="121"/>
    </row>
    <row r="147" spans="1:13" ht="12.75" customHeight="1" x14ac:dyDescent="0.25">
      <c r="A147" s="129"/>
      <c r="B147" s="131"/>
      <c r="C147" s="112"/>
      <c r="D147" s="119"/>
      <c r="E147" s="120"/>
      <c r="F147" s="121">
        <f>INDEX(Teamlists!A:D,MATCH($F$135,Teamlists!B:B,0)+12,4)</f>
        <v>0</v>
      </c>
      <c r="G147" s="122"/>
      <c r="H147" s="123"/>
      <c r="I147" s="121"/>
      <c r="J147" s="121"/>
    </row>
    <row r="148" spans="1:13" ht="12.75" customHeight="1" x14ac:dyDescent="0.25">
      <c r="A148" s="132" t="s">
        <v>159</v>
      </c>
      <c r="B148" s="131"/>
      <c r="C148" s="112"/>
      <c r="D148" s="119"/>
      <c r="E148" s="120"/>
      <c r="F148" s="121">
        <f>INDEX(Teamlists!A:D,MATCH($F$135,Teamlists!B:B,0)+13,4)</f>
        <v>0</v>
      </c>
      <c r="G148" s="122"/>
      <c r="H148" s="123"/>
      <c r="I148" s="121"/>
      <c r="J148" s="121"/>
    </row>
    <row r="149" spans="1:13" ht="12.75" customHeight="1" x14ac:dyDescent="0.25">
      <c r="A149" s="129" t="s">
        <v>160</v>
      </c>
      <c r="B149" s="131"/>
      <c r="C149" s="112"/>
      <c r="D149" s="119"/>
      <c r="E149" s="120"/>
      <c r="F149" s="121">
        <f>INDEX(Teamlists!A:D,MATCH($F$135,Teamlists!B:B,0)+14,4)</f>
        <v>0</v>
      </c>
      <c r="G149" s="122"/>
      <c r="H149" s="123"/>
      <c r="I149" s="121"/>
      <c r="J149" s="121"/>
    </row>
    <row r="150" spans="1:13" ht="12.75" customHeight="1" x14ac:dyDescent="0.25">
      <c r="A150" s="129" t="s">
        <v>161</v>
      </c>
      <c r="B150" s="127"/>
      <c r="C150" s="112"/>
      <c r="D150" s="133"/>
      <c r="E150" s="134" t="s">
        <v>87</v>
      </c>
      <c r="F150" s="134" t="s">
        <v>162</v>
      </c>
      <c r="G150" s="135">
        <f>SUM(G136:G149)</f>
        <v>0</v>
      </c>
      <c r="H150" s="112"/>
      <c r="I150" s="112"/>
      <c r="J150" s="112"/>
    </row>
    <row r="151" spans="1:13" ht="6" customHeight="1" x14ac:dyDescent="0.25">
      <c r="A151" s="129"/>
      <c r="B151" s="131"/>
      <c r="C151" s="112"/>
    </row>
    <row r="152" spans="1:13" ht="15" customHeight="1" thickBot="1" x14ac:dyDescent="0.3">
      <c r="A152" s="129"/>
      <c r="B152" s="127"/>
      <c r="C152" s="112"/>
      <c r="D152" s="113"/>
      <c r="E152" s="114" t="s">
        <v>163</v>
      </c>
      <c r="F152" s="115" t="str">
        <f>Roster!N7</f>
        <v>Trojans</v>
      </c>
      <c r="G152" s="116" t="s">
        <v>149</v>
      </c>
      <c r="H152" s="116" t="s">
        <v>150</v>
      </c>
      <c r="I152" s="116" t="s">
        <v>151</v>
      </c>
      <c r="J152" s="116" t="s">
        <v>152</v>
      </c>
    </row>
    <row r="153" spans="1:13" ht="12.75" customHeight="1" x14ac:dyDescent="0.25">
      <c r="A153" s="129"/>
      <c r="B153" s="131"/>
      <c r="C153" s="112"/>
      <c r="D153" s="137"/>
      <c r="E153" s="138"/>
      <c r="F153" s="121" t="str">
        <f>INDEX(Teamlists!A:D,MATCH($F$152,Teamlists!B:B,0)+1,4)</f>
        <v>Nate Brennan ©</v>
      </c>
      <c r="G153" s="122"/>
      <c r="H153" s="123"/>
      <c r="I153" s="121"/>
      <c r="J153" s="121"/>
    </row>
    <row r="154" spans="1:13" ht="12.75" customHeight="1" x14ac:dyDescent="0.25">
      <c r="A154" s="129" t="s">
        <v>164</v>
      </c>
      <c r="B154" s="131">
        <f>Roster!N9</f>
        <v>0</v>
      </c>
      <c r="C154" s="112"/>
      <c r="D154" s="137"/>
      <c r="E154" s="139"/>
      <c r="F154" s="121" t="str">
        <f>INDEX(Teamlists!A:D,MATCH($F$152,Teamlists!B:B,0)+2,4)</f>
        <v>Eddy Rand (vc)</v>
      </c>
      <c r="G154" s="122"/>
      <c r="H154" s="123"/>
      <c r="I154" s="121"/>
      <c r="J154" s="121"/>
    </row>
    <row r="155" spans="1:13" ht="12.75" customHeight="1" x14ac:dyDescent="0.25">
      <c r="A155" s="522">
        <f>Roster!N11</f>
        <v>0</v>
      </c>
      <c r="B155" s="523"/>
      <c r="C155" s="112"/>
      <c r="D155" s="137"/>
      <c r="E155" s="139"/>
      <c r="F155" s="121" t="str">
        <f>INDEX(Teamlists!A:D,MATCH($F$152,Teamlists!B:B,0)+3,4)</f>
        <v>Izzy Dunn</v>
      </c>
      <c r="G155" s="122"/>
      <c r="H155" s="123"/>
      <c r="I155" s="121"/>
      <c r="J155" s="121"/>
    </row>
    <row r="156" spans="1:13" ht="12.75" customHeight="1" x14ac:dyDescent="0.25">
      <c r="A156" s="522">
        <f>Roster!N12</f>
        <v>0</v>
      </c>
      <c r="B156" s="523"/>
      <c r="C156" s="112"/>
      <c r="D156" s="137"/>
      <c r="E156" s="120"/>
      <c r="F156" s="121" t="str">
        <f>INDEX(Teamlists!A:D,MATCH($F$152,Teamlists!B:B,0)+4,4)</f>
        <v xml:space="preserve">Jessica Cowen </v>
      </c>
      <c r="G156" s="122"/>
      <c r="H156" s="123"/>
      <c r="I156" s="121"/>
      <c r="J156" s="121"/>
      <c r="M156" s="140"/>
    </row>
    <row r="157" spans="1:13" ht="12.75" customHeight="1" x14ac:dyDescent="0.25">
      <c r="A157" s="141"/>
      <c r="B157" s="142"/>
      <c r="C157" s="112"/>
      <c r="D157" s="137"/>
      <c r="E157" s="120"/>
      <c r="F157" s="121" t="str">
        <f>INDEX(Teamlists!A:D,MATCH($F$152,Teamlists!B:B,0)+5,4)</f>
        <v>Ethan Bradford</v>
      </c>
      <c r="G157" s="122"/>
      <c r="H157" s="123"/>
      <c r="I157" s="121"/>
      <c r="J157" s="121"/>
    </row>
    <row r="158" spans="1:13" ht="12.75" customHeight="1" x14ac:dyDescent="0.25">
      <c r="A158" s="129"/>
      <c r="B158" s="131"/>
      <c r="C158" s="112"/>
      <c r="D158" s="137"/>
      <c r="E158" s="120"/>
      <c r="F158" s="121" t="str">
        <f>INDEX(Teamlists!A:D,MATCH($F$152,Teamlists!B:B,0)+6,4)</f>
        <v>Samuel Bedloe</v>
      </c>
      <c r="G158" s="122"/>
      <c r="H158" s="123"/>
      <c r="I158" s="121"/>
      <c r="J158" s="121"/>
    </row>
    <row r="159" spans="1:13" ht="12.75" customHeight="1" x14ac:dyDescent="0.25">
      <c r="A159" s="129"/>
      <c r="B159" s="131"/>
      <c r="C159" s="112"/>
      <c r="D159" s="137"/>
      <c r="E159" s="120"/>
      <c r="F159" s="121" t="str">
        <f>INDEX(Teamlists!A:D,MATCH($F$152,Teamlists!B:B,0)+7,4)</f>
        <v xml:space="preserve">Rohan Ploughman </v>
      </c>
      <c r="G159" s="122"/>
      <c r="H159" s="123"/>
      <c r="I159" s="121"/>
      <c r="J159" s="121"/>
    </row>
    <row r="160" spans="1:13" ht="12.75" customHeight="1" x14ac:dyDescent="0.25">
      <c r="A160" s="129"/>
      <c r="B160" s="131"/>
      <c r="C160" s="112"/>
      <c r="D160" s="137"/>
      <c r="E160" s="120"/>
      <c r="F160" s="121" t="str">
        <f>INDEX(Teamlists!A:D,MATCH($F$152,Teamlists!B:B,0)+8,4)</f>
        <v>Sophie Williams</v>
      </c>
      <c r="G160" s="122"/>
      <c r="H160" s="123"/>
      <c r="I160" s="121"/>
      <c r="J160" s="121"/>
    </row>
    <row r="161" spans="1:10" ht="12.75" customHeight="1" x14ac:dyDescent="0.25">
      <c r="A161" s="129"/>
      <c r="B161" s="131"/>
      <c r="C161" s="112"/>
      <c r="D161" s="137"/>
      <c r="E161" s="120"/>
      <c r="F161" s="121" t="str">
        <f>INDEX(Teamlists!A:D,MATCH($F$152,Teamlists!B:B,0)+9,4)</f>
        <v>Harry  Winch</v>
      </c>
      <c r="G161" s="122"/>
      <c r="H161" s="123"/>
      <c r="I161" s="121"/>
      <c r="J161" s="121"/>
    </row>
    <row r="162" spans="1:10" ht="12.75" customHeight="1" x14ac:dyDescent="0.25">
      <c r="A162" s="129"/>
      <c r="B162" s="131"/>
      <c r="C162" s="112"/>
      <c r="D162" s="137"/>
      <c r="E162" s="120"/>
      <c r="F162" s="121">
        <f>INDEX(Teamlists!A:D,MATCH($F$152,Teamlists!B:B,0)+10,4)</f>
        <v>0</v>
      </c>
      <c r="G162" s="122"/>
      <c r="H162" s="123"/>
      <c r="I162" s="121"/>
      <c r="J162" s="121"/>
    </row>
    <row r="163" spans="1:10" ht="12.75" customHeight="1" x14ac:dyDescent="0.25">
      <c r="A163" s="129"/>
      <c r="B163" s="131"/>
      <c r="C163" s="112"/>
      <c r="D163" s="137"/>
      <c r="E163" s="120"/>
      <c r="F163" s="121">
        <f>INDEX(Teamlists!A:D,MATCH($F$152,Teamlists!B:B,0)+11,4)</f>
        <v>0</v>
      </c>
      <c r="G163" s="122"/>
      <c r="H163" s="123"/>
      <c r="I163" s="121"/>
      <c r="J163" s="121"/>
    </row>
    <row r="164" spans="1:10" ht="12.75" customHeight="1" thickBot="1" x14ac:dyDescent="0.3">
      <c r="A164" s="143"/>
      <c r="B164" s="144"/>
      <c r="C164" s="112"/>
      <c r="D164" s="137"/>
      <c r="E164" s="120"/>
      <c r="F164" s="121">
        <f>INDEX(Teamlists!A:D,MATCH($F$152,Teamlists!B:B,0)+12,4)</f>
        <v>0</v>
      </c>
      <c r="G164" s="122"/>
      <c r="H164" s="123"/>
      <c r="I164" s="121"/>
      <c r="J164" s="121"/>
    </row>
    <row r="165" spans="1:10" ht="12.75" customHeight="1" x14ac:dyDescent="0.25">
      <c r="A165" s="112"/>
      <c r="B165" s="133"/>
      <c r="C165" s="112"/>
      <c r="D165" s="137"/>
      <c r="E165" s="120"/>
      <c r="F165" s="121">
        <f>INDEX(Teamlists!A:D,MATCH($F$152,Teamlists!B:B,0)+13,4)</f>
        <v>0</v>
      </c>
      <c r="G165" s="122"/>
      <c r="H165" s="123"/>
      <c r="I165" s="121"/>
      <c r="J165" s="121"/>
    </row>
    <row r="166" spans="1:10" ht="12.75" customHeight="1" x14ac:dyDescent="0.25">
      <c r="A166" s="112"/>
      <c r="B166" s="133"/>
      <c r="C166" s="112"/>
      <c r="D166" s="137"/>
      <c r="E166" s="120"/>
      <c r="F166" s="121">
        <f>INDEX(Teamlists!A:D,MATCH($F$152,Teamlists!B:B,0)+14,4)</f>
        <v>0</v>
      </c>
      <c r="G166" s="122"/>
      <c r="H166" s="123"/>
      <c r="I166" s="121"/>
      <c r="J166" s="121"/>
    </row>
    <row r="167" spans="1:10" ht="12.75" customHeight="1" x14ac:dyDescent="0.25">
      <c r="B167" s="133"/>
      <c r="C167" s="112"/>
      <c r="D167" s="133"/>
      <c r="E167" s="134" t="s">
        <v>87</v>
      </c>
      <c r="F167" s="134" t="s">
        <v>162</v>
      </c>
      <c r="G167" s="135">
        <f>SUM(G153:G166)</f>
        <v>0</v>
      </c>
      <c r="H167" s="112"/>
      <c r="I167" s="112"/>
      <c r="J167" s="112"/>
    </row>
    <row r="168" spans="1:10" ht="15.6" x14ac:dyDescent="0.3">
      <c r="A168" s="145" t="s">
        <v>165</v>
      </c>
      <c r="B168" s="133"/>
      <c r="C168" s="112"/>
      <c r="D168" s="133"/>
      <c r="E168" s="134"/>
      <c r="F168" s="134"/>
      <c r="G168" s="133"/>
      <c r="H168" s="112"/>
      <c r="I168" s="112"/>
      <c r="J168" s="112"/>
    </row>
    <row r="169" spans="1:10" s="151" customFormat="1" ht="12" x14ac:dyDescent="0.25">
      <c r="A169" s="146" t="s">
        <v>166</v>
      </c>
      <c r="B169" s="147"/>
      <c r="C169" s="148"/>
      <c r="D169" s="149"/>
      <c r="E169" s="150"/>
      <c r="F169" s="150"/>
      <c r="G169" s="149"/>
      <c r="H169" s="148"/>
      <c r="I169" s="148"/>
      <c r="J169" s="148"/>
    </row>
    <row r="170" spans="1:10" s="151" customFormat="1" ht="12" x14ac:dyDescent="0.25">
      <c r="A170" s="152"/>
      <c r="B170" s="147"/>
      <c r="C170" s="148"/>
      <c r="D170" s="149"/>
      <c r="E170" s="150"/>
      <c r="F170" s="150"/>
      <c r="G170" s="149"/>
      <c r="H170" s="148"/>
      <c r="I170" s="148"/>
      <c r="J170" s="148"/>
    </row>
    <row r="171" spans="1:10" s="151" customFormat="1" ht="12" x14ac:dyDescent="0.25">
      <c r="A171" s="153" t="s">
        <v>167</v>
      </c>
      <c r="B171" s="147"/>
      <c r="C171" s="148"/>
      <c r="D171" s="149"/>
      <c r="E171" s="150"/>
      <c r="F171" s="150"/>
      <c r="G171" s="149"/>
      <c r="H171" s="148"/>
      <c r="I171" s="148"/>
      <c r="J171" s="148"/>
    </row>
    <row r="172" spans="1:10" s="151" customFormat="1" ht="12" x14ac:dyDescent="0.25">
      <c r="A172" s="152" t="s">
        <v>168</v>
      </c>
      <c r="B172" s="147"/>
      <c r="C172" s="148"/>
      <c r="D172" s="149"/>
      <c r="E172" s="150"/>
      <c r="F172" s="150"/>
      <c r="G172" s="149"/>
      <c r="H172" s="148"/>
      <c r="I172" s="148"/>
      <c r="J172" s="148"/>
    </row>
    <row r="173" spans="1:10" s="151" customFormat="1" ht="12" x14ac:dyDescent="0.25">
      <c r="A173" s="152" t="s">
        <v>169</v>
      </c>
      <c r="B173" s="147"/>
      <c r="C173" s="148"/>
      <c r="D173" s="149"/>
      <c r="E173" s="150"/>
      <c r="F173" s="150"/>
      <c r="G173" s="149"/>
      <c r="H173" s="148"/>
      <c r="I173" s="148"/>
      <c r="J173" s="148"/>
    </row>
    <row r="174" spans="1:10" s="151" customFormat="1" ht="12" x14ac:dyDescent="0.25">
      <c r="A174" s="152" t="s">
        <v>170</v>
      </c>
      <c r="B174" s="147"/>
      <c r="C174" s="148"/>
      <c r="D174" s="149"/>
      <c r="E174" s="150"/>
      <c r="F174" s="150"/>
      <c r="G174" s="149"/>
      <c r="H174" s="148"/>
      <c r="I174" s="148"/>
      <c r="J174" s="148"/>
    </row>
    <row r="175" spans="1:10" s="151" customFormat="1" ht="12" x14ac:dyDescent="0.25">
      <c r="A175" s="154" t="s">
        <v>171</v>
      </c>
      <c r="B175" s="147"/>
      <c r="C175" s="148"/>
      <c r="D175" s="149"/>
      <c r="E175" s="150"/>
      <c r="F175" s="150"/>
      <c r="G175" s="149"/>
      <c r="H175" s="148"/>
      <c r="I175" s="148"/>
      <c r="J175" s="148"/>
    </row>
    <row r="176" spans="1:10" s="151" customFormat="1" ht="12" x14ac:dyDescent="0.25">
      <c r="A176" s="152"/>
      <c r="B176" s="147"/>
      <c r="C176" s="148"/>
      <c r="D176" s="149"/>
      <c r="E176" s="150"/>
      <c r="F176" s="150"/>
      <c r="G176" s="149"/>
      <c r="H176" s="148"/>
      <c r="I176" s="148"/>
      <c r="J176" s="148"/>
    </row>
    <row r="177" spans="1:10" s="151" customFormat="1" ht="12" x14ac:dyDescent="0.25">
      <c r="A177" s="152" t="s">
        <v>172</v>
      </c>
      <c r="B177" s="147"/>
      <c r="C177" s="148"/>
      <c r="D177" s="149"/>
      <c r="E177" s="150"/>
      <c r="F177" s="150"/>
      <c r="G177" s="149"/>
      <c r="H177" s="148"/>
      <c r="I177" s="148"/>
      <c r="J177" s="148"/>
    </row>
    <row r="178" spans="1:10" s="151" customFormat="1" ht="12" x14ac:dyDescent="0.25">
      <c r="A178" s="152" t="s">
        <v>173</v>
      </c>
      <c r="B178" s="147"/>
      <c r="C178" s="148"/>
      <c r="D178" s="149"/>
      <c r="E178" s="150"/>
      <c r="F178" s="150"/>
      <c r="G178" s="149"/>
      <c r="H178" s="148"/>
      <c r="I178" s="148"/>
      <c r="J178" s="148"/>
    </row>
    <row r="179" spans="1:10" s="151" customFormat="1" ht="12" x14ac:dyDescent="0.25">
      <c r="A179" s="152"/>
      <c r="B179" s="147"/>
      <c r="C179" s="148"/>
      <c r="D179" s="149"/>
      <c r="E179" s="150"/>
      <c r="F179" s="150"/>
      <c r="G179" s="149"/>
      <c r="H179" s="148"/>
      <c r="I179" s="148"/>
      <c r="J179" s="148"/>
    </row>
    <row r="180" spans="1:10" s="151" customFormat="1" ht="12" x14ac:dyDescent="0.25">
      <c r="A180" s="152" t="s">
        <v>174</v>
      </c>
      <c r="B180" s="147"/>
      <c r="C180" s="148"/>
      <c r="D180" s="149"/>
      <c r="E180" s="150"/>
      <c r="F180" s="150"/>
      <c r="G180" s="149"/>
      <c r="H180" s="148"/>
      <c r="I180" s="148"/>
      <c r="J180" s="148"/>
    </row>
    <row r="181" spans="1:10" s="151" customFormat="1" ht="12" x14ac:dyDescent="0.25">
      <c r="A181" s="152"/>
      <c r="B181" s="147"/>
      <c r="C181" s="148"/>
      <c r="D181" s="149"/>
      <c r="E181" s="150"/>
      <c r="F181" s="150"/>
      <c r="G181" s="149"/>
      <c r="H181" s="148"/>
      <c r="I181" s="148"/>
      <c r="J181" s="148"/>
    </row>
    <row r="182" spans="1:10" s="151" customFormat="1" ht="12" x14ac:dyDescent="0.25">
      <c r="A182" s="152" t="s">
        <v>175</v>
      </c>
      <c r="B182" s="147"/>
      <c r="C182" s="148"/>
      <c r="D182" s="149"/>
      <c r="E182" s="150"/>
      <c r="F182" s="150"/>
      <c r="G182" s="149"/>
      <c r="H182" s="148"/>
      <c r="I182" s="148"/>
      <c r="J182" s="148"/>
    </row>
    <row r="183" spans="1:10" s="151" customFormat="1" ht="12" customHeight="1" x14ac:dyDescent="0.25">
      <c r="A183" s="152" t="s">
        <v>176</v>
      </c>
      <c r="B183" s="147"/>
      <c r="C183" s="148"/>
      <c r="D183" s="149"/>
      <c r="E183" s="150"/>
      <c r="F183" s="150"/>
      <c r="G183" s="149"/>
      <c r="H183" s="148"/>
      <c r="I183" s="148"/>
      <c r="J183" s="148"/>
    </row>
    <row r="184" spans="1:10" s="151" customFormat="1" ht="6" customHeight="1" x14ac:dyDescent="0.25">
      <c r="A184" s="152"/>
      <c r="B184" s="147"/>
      <c r="C184" s="148"/>
      <c r="D184" s="149"/>
      <c r="E184" s="150"/>
      <c r="F184" s="150"/>
      <c r="G184" s="149"/>
      <c r="H184" s="148"/>
      <c r="I184" s="148"/>
      <c r="J184" s="148"/>
    </row>
    <row r="185" spans="1:10" s="151" customFormat="1" ht="12" customHeight="1" x14ac:dyDescent="0.25">
      <c r="A185" s="152" t="s">
        <v>177</v>
      </c>
      <c r="B185" s="147"/>
      <c r="C185" s="148"/>
      <c r="D185" s="149"/>
      <c r="E185" s="150"/>
      <c r="F185" s="150"/>
      <c r="G185" s="149"/>
      <c r="H185" s="148"/>
      <c r="I185" s="148"/>
      <c r="J185" s="148"/>
    </row>
    <row r="186" spans="1:10" s="151" customFormat="1" ht="12" customHeight="1" x14ac:dyDescent="0.25">
      <c r="A186" s="152" t="s">
        <v>178</v>
      </c>
      <c r="B186" s="147"/>
      <c r="C186" s="148"/>
      <c r="D186" s="149"/>
      <c r="E186" s="150"/>
      <c r="F186" s="150"/>
      <c r="G186" s="149"/>
      <c r="H186" s="148"/>
      <c r="I186" s="148"/>
      <c r="J186" s="148"/>
    </row>
    <row r="187" spans="1:10" s="151" customFormat="1" ht="12" customHeight="1" x14ac:dyDescent="0.25">
      <c r="A187" s="152" t="s">
        <v>179</v>
      </c>
      <c r="B187" s="147"/>
      <c r="C187" s="148"/>
      <c r="D187" s="149"/>
      <c r="E187" s="150"/>
      <c r="F187" s="150"/>
      <c r="G187" s="149"/>
      <c r="H187" s="148"/>
      <c r="I187" s="148"/>
      <c r="J187" s="148"/>
    </row>
    <row r="188" spans="1:10" s="151" customFormat="1" ht="6" customHeight="1" x14ac:dyDescent="0.25">
      <c r="A188" s="152"/>
      <c r="B188" s="147"/>
      <c r="C188" s="148"/>
      <c r="D188" s="149"/>
      <c r="E188" s="150"/>
      <c r="F188" s="150"/>
      <c r="G188" s="149"/>
      <c r="H188" s="148"/>
      <c r="I188" s="148"/>
      <c r="J188" s="148"/>
    </row>
    <row r="189" spans="1:10" s="151" customFormat="1" ht="15.75" customHeight="1" x14ac:dyDescent="0.25">
      <c r="A189" s="153" t="s">
        <v>180</v>
      </c>
      <c r="B189" s="147"/>
      <c r="C189" s="148"/>
      <c r="D189" s="149"/>
      <c r="E189" s="150"/>
      <c r="F189" s="150"/>
      <c r="G189" s="149"/>
      <c r="H189" s="148"/>
      <c r="I189" s="148"/>
      <c r="J189" s="148"/>
    </row>
    <row r="190" spans="1:10" s="151" customFormat="1" ht="12" customHeight="1" x14ac:dyDescent="0.25">
      <c r="A190" s="152" t="s">
        <v>181</v>
      </c>
      <c r="B190" s="147"/>
      <c r="C190" s="148"/>
      <c r="D190" s="149"/>
      <c r="E190" s="150"/>
      <c r="F190" s="150"/>
      <c r="G190" s="149"/>
      <c r="H190" s="148"/>
      <c r="I190" s="148"/>
      <c r="J190" s="148"/>
    </row>
    <row r="191" spans="1:10" s="151" customFormat="1" ht="6" customHeight="1" x14ac:dyDescent="0.25">
      <c r="A191" s="152"/>
      <c r="B191" s="147"/>
      <c r="C191" s="148"/>
      <c r="D191" s="149"/>
      <c r="E191" s="150"/>
      <c r="F191" s="150"/>
      <c r="G191" s="149"/>
      <c r="H191" s="148"/>
      <c r="I191" s="148"/>
      <c r="J191" s="148"/>
    </row>
    <row r="192" spans="1:10" s="151" customFormat="1" ht="12" customHeight="1" x14ac:dyDescent="0.25">
      <c r="A192" s="152" t="s">
        <v>182</v>
      </c>
      <c r="B192" s="147"/>
      <c r="C192" s="148"/>
      <c r="D192" s="149"/>
      <c r="E192" s="150"/>
      <c r="F192" s="150"/>
      <c r="G192" s="149"/>
      <c r="H192" s="148"/>
      <c r="I192" s="148"/>
      <c r="J192" s="148"/>
    </row>
    <row r="193" spans="1:29" s="151" customFormat="1" ht="6" customHeight="1" x14ac:dyDescent="0.25">
      <c r="A193" s="152"/>
      <c r="B193" s="147"/>
      <c r="C193" s="148"/>
      <c r="D193" s="149"/>
      <c r="E193" s="150"/>
      <c r="F193" s="150"/>
      <c r="G193" s="149"/>
      <c r="H193" s="148"/>
      <c r="I193" s="148"/>
      <c r="J193" s="148"/>
    </row>
    <row r="194" spans="1:29" s="151" customFormat="1" ht="4.5" customHeight="1" x14ac:dyDescent="0.25">
      <c r="A194" s="152"/>
      <c r="B194" s="147"/>
      <c r="C194" s="148"/>
      <c r="D194" s="149"/>
      <c r="E194" s="150"/>
      <c r="F194" s="150"/>
      <c r="G194" s="149"/>
      <c r="H194" s="148"/>
      <c r="I194" s="148"/>
      <c r="J194" s="148"/>
    </row>
    <row r="195" spans="1:29" s="191" customFormat="1" ht="15.75" customHeight="1" x14ac:dyDescent="0.3">
      <c r="A195" s="515" t="s">
        <v>183</v>
      </c>
      <c r="B195" s="514"/>
      <c r="C195" s="514"/>
      <c r="D195" s="514"/>
      <c r="E195" s="514"/>
      <c r="F195" s="514"/>
      <c r="G195" s="514"/>
      <c r="H195" s="514"/>
      <c r="I195" s="514"/>
      <c r="J195" s="514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</row>
    <row r="196" spans="1:29" s="191" customFormat="1" ht="15.75" customHeight="1" x14ac:dyDescent="0.3">
      <c r="A196" s="513" t="s">
        <v>184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</row>
    <row r="197" spans="1:29" s="191" customFormat="1" ht="15.75" customHeight="1" x14ac:dyDescent="0.3">
      <c r="A197" s="513" t="s">
        <v>184</v>
      </c>
      <c r="B197" s="514"/>
      <c r="C197" s="514"/>
      <c r="D197" s="514"/>
      <c r="E197" s="514"/>
      <c r="F197" s="514"/>
      <c r="G197" s="514"/>
      <c r="H197" s="514"/>
      <c r="I197" s="514"/>
      <c r="J197" s="514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</row>
    <row r="198" spans="1:29" s="156" customFormat="1" ht="6" customHeight="1" x14ac:dyDescent="0.25">
      <c r="A198" s="152"/>
      <c r="B198" s="192"/>
      <c r="C198" s="192"/>
      <c r="D198" s="192"/>
      <c r="E198" s="192"/>
      <c r="F198" s="192"/>
      <c r="G198" s="192"/>
      <c r="H198" s="192"/>
      <c r="I198" s="192"/>
      <c r="J198" s="192"/>
    </row>
    <row r="199" spans="1:29" s="191" customFormat="1" ht="15.75" customHeight="1" x14ac:dyDescent="0.3">
      <c r="A199" s="515" t="s">
        <v>185</v>
      </c>
      <c r="B199" s="514"/>
      <c r="C199" s="514"/>
      <c r="D199" s="514"/>
      <c r="E199" s="514"/>
      <c r="F199" s="514"/>
      <c r="G199" s="514"/>
      <c r="H199" s="514"/>
      <c r="I199" s="514"/>
      <c r="J199" s="514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</row>
    <row r="200" spans="1:29" s="191" customFormat="1" ht="15.75" customHeight="1" x14ac:dyDescent="0.3">
      <c r="A200" s="513" t="s">
        <v>184</v>
      </c>
      <c r="B200" s="514"/>
      <c r="C200" s="514"/>
      <c r="D200" s="514"/>
      <c r="E200" s="514"/>
      <c r="F200" s="514"/>
      <c r="G200" s="514"/>
      <c r="H200" s="514"/>
      <c r="I200" s="514"/>
      <c r="J200" s="514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</row>
    <row r="201" spans="1:29" s="191" customFormat="1" ht="15.75" customHeight="1" thickBot="1" x14ac:dyDescent="0.35">
      <c r="A201" s="513" t="s">
        <v>184</v>
      </c>
      <c r="B201" s="514"/>
      <c r="C201" s="514"/>
      <c r="D201" s="514"/>
      <c r="E201" s="514"/>
      <c r="F201" s="514"/>
      <c r="G201" s="514"/>
      <c r="H201" s="514"/>
      <c r="I201" s="514"/>
      <c r="J201" s="514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</row>
    <row r="202" spans="1:29" ht="15" customHeight="1" thickBot="1" x14ac:dyDescent="0.35">
      <c r="A202" s="524" t="s">
        <v>147</v>
      </c>
      <c r="B202" s="525"/>
      <c r="C202" s="112"/>
      <c r="D202" s="113"/>
      <c r="E202" s="114" t="s">
        <v>148</v>
      </c>
      <c r="F202" s="115" t="str">
        <f>Roster!L14</f>
        <v>Floggers</v>
      </c>
      <c r="G202" s="116" t="s">
        <v>149</v>
      </c>
      <c r="H202" s="116" t="s">
        <v>150</v>
      </c>
      <c r="I202" s="116" t="s">
        <v>151</v>
      </c>
      <c r="J202" s="116" t="s">
        <v>152</v>
      </c>
      <c r="M202" s="118"/>
    </row>
    <row r="203" spans="1:29" ht="12.75" customHeight="1" x14ac:dyDescent="0.3">
      <c r="A203" s="516" t="s">
        <v>153</v>
      </c>
      <c r="B203" s="517"/>
      <c r="C203" s="112"/>
      <c r="D203" s="119"/>
      <c r="E203" s="120"/>
      <c r="F203" s="121" t="str">
        <f>INDEX(Teamlists!A:D,MATCH($F$202,Teamlists!B:B,0)+1,4)</f>
        <v>Hannah Robert-Tissot ©</v>
      </c>
      <c r="G203" s="122"/>
      <c r="H203" s="123"/>
      <c r="I203" s="121"/>
      <c r="J203" s="121"/>
    </row>
    <row r="204" spans="1:29" ht="12.75" customHeight="1" x14ac:dyDescent="0.3">
      <c r="A204" s="518" t="str">
        <f>$A$3</f>
        <v>Pennant 2 2015 Week 4</v>
      </c>
      <c r="B204" s="519"/>
      <c r="C204" s="112"/>
      <c r="D204" s="119"/>
      <c r="E204" s="120"/>
      <c r="F204" s="121" t="str">
        <f>INDEX(Teamlists!A:D,MATCH($F$202,Teamlists!B:B,0)+2,4)</f>
        <v>Claudia Payne</v>
      </c>
      <c r="G204" s="122"/>
      <c r="H204" s="123"/>
      <c r="I204" s="121"/>
      <c r="J204" s="121"/>
    </row>
    <row r="205" spans="1:29" ht="12.75" customHeight="1" thickBot="1" x14ac:dyDescent="0.35">
      <c r="A205" s="520">
        <f>Roster!L3</f>
        <v>42221</v>
      </c>
      <c r="B205" s="521"/>
      <c r="C205" s="112"/>
      <c r="D205" s="119"/>
      <c r="E205" s="120"/>
      <c r="F205" s="121" t="str">
        <f>INDEX(Teamlists!A:D,MATCH($F$202,Teamlists!B:B,0)+3,4)</f>
        <v>Eliza Game</v>
      </c>
      <c r="G205" s="122"/>
      <c r="H205" s="123"/>
      <c r="I205" s="121"/>
      <c r="J205" s="121"/>
    </row>
    <row r="206" spans="1:29" ht="12.75" customHeight="1" thickBot="1" x14ac:dyDescent="0.3">
      <c r="A206" s="124"/>
      <c r="B206" s="125"/>
      <c r="C206" s="112"/>
      <c r="D206" s="119"/>
      <c r="E206" s="120"/>
      <c r="F206" s="121" t="str">
        <f>INDEX(Teamlists!A:D,MATCH($F$202,Teamlists!B:B,0)+4,4)</f>
        <v xml:space="preserve">Nick Martyn </v>
      </c>
      <c r="G206" s="122"/>
      <c r="H206" s="123"/>
      <c r="I206" s="121"/>
      <c r="J206" s="121"/>
    </row>
    <row r="207" spans="1:29" ht="12.75" customHeight="1" x14ac:dyDescent="0.25">
      <c r="A207" s="186" t="s">
        <v>154</v>
      </c>
      <c r="B207" s="187" t="str">
        <f>Roster!L13</f>
        <v>A Grade</v>
      </c>
      <c r="C207" s="112"/>
      <c r="D207" s="119"/>
      <c r="E207" s="120"/>
      <c r="F207" s="121" t="str">
        <f>INDEX(Teamlists!A:D,MATCH($F$202,Teamlists!B:B,0)+5,4)</f>
        <v>James Martyn</v>
      </c>
      <c r="G207" s="122"/>
      <c r="H207" s="123"/>
      <c r="I207" s="121"/>
      <c r="J207" s="121"/>
    </row>
    <row r="208" spans="1:29" ht="12.75" customHeight="1" x14ac:dyDescent="0.25">
      <c r="A208" s="126" t="s">
        <v>155</v>
      </c>
      <c r="B208" s="127" t="str">
        <f>Roster!L4</f>
        <v>Court 1</v>
      </c>
      <c r="C208" s="112"/>
      <c r="D208" s="119"/>
      <c r="E208" s="120"/>
      <c r="F208" s="121" t="str">
        <f>INDEX(Teamlists!A:D,MATCH($F$202,Teamlists!B:B,0)+6,4)</f>
        <v>Jeremy Crawford</v>
      </c>
      <c r="G208" s="122"/>
      <c r="H208" s="123"/>
      <c r="I208" s="121"/>
      <c r="J208" s="121"/>
    </row>
    <row r="209" spans="1:13" ht="12.75" customHeight="1" x14ac:dyDescent="0.25">
      <c r="A209" s="126" t="s">
        <v>156</v>
      </c>
      <c r="B209" s="128" t="str">
        <f>Roster!B13</f>
        <v>7:53pm</v>
      </c>
      <c r="C209" s="112"/>
      <c r="D209" s="119"/>
      <c r="E209" s="120"/>
      <c r="F209" s="121" t="str">
        <f>INDEX(Teamlists!A:D,MATCH($F$202,Teamlists!B:B,0)+7,4)</f>
        <v>Marty Jack</v>
      </c>
      <c r="G209" s="122"/>
      <c r="H209" s="123"/>
      <c r="I209" s="121"/>
      <c r="J209" s="121"/>
    </row>
    <row r="210" spans="1:13" ht="12.75" customHeight="1" x14ac:dyDescent="0.25">
      <c r="A210" s="126"/>
      <c r="B210" s="128"/>
      <c r="C210" s="112"/>
      <c r="D210" s="119"/>
      <c r="E210" s="120"/>
      <c r="F210" s="121" t="str">
        <f>INDEX(Teamlists!A:D,MATCH($F$202,Teamlists!B:B,0)+8,4)</f>
        <v>Mathew Paine</v>
      </c>
      <c r="G210" s="122"/>
      <c r="H210" s="123"/>
      <c r="I210" s="121"/>
      <c r="J210" s="121"/>
    </row>
    <row r="211" spans="1:13" ht="12.75" customHeight="1" x14ac:dyDescent="0.25">
      <c r="A211" s="126"/>
      <c r="B211" s="128"/>
      <c r="C211" s="112"/>
      <c r="D211" s="119"/>
      <c r="E211" s="120"/>
      <c r="F211" s="121" t="str">
        <f>INDEX(Teamlists!A:D,MATCH($F$202,Teamlists!B:B,0)+9,4)</f>
        <v>Callum Wishart</v>
      </c>
      <c r="G211" s="122"/>
      <c r="H211" s="123"/>
      <c r="I211" s="121"/>
      <c r="J211" s="121"/>
    </row>
    <row r="212" spans="1:13" ht="12.75" customHeight="1" x14ac:dyDescent="0.25">
      <c r="A212" s="129" t="s">
        <v>157</v>
      </c>
      <c r="B212" s="130" t="str">
        <f>Roster!L16</f>
        <v>Red dogs</v>
      </c>
      <c r="C212" s="112"/>
      <c r="D212" s="119"/>
      <c r="E212" s="120"/>
      <c r="F212" s="121">
        <f>INDEX(Teamlists!A:D,MATCH($F$202,Teamlists!B:B,0)+10,4)</f>
        <v>0</v>
      </c>
      <c r="G212" s="122"/>
      <c r="H212" s="123"/>
      <c r="I212" s="121"/>
      <c r="J212" s="121"/>
    </row>
    <row r="213" spans="1:13" ht="12.75" customHeight="1" x14ac:dyDescent="0.25">
      <c r="A213" s="129" t="s">
        <v>158</v>
      </c>
      <c r="B213" s="131"/>
      <c r="C213" s="112"/>
      <c r="D213" s="119"/>
      <c r="E213" s="120"/>
      <c r="F213" s="121">
        <f>INDEX(Teamlists!A:D,MATCH($F$202,Teamlists!B:B,0)+11,4)</f>
        <v>0</v>
      </c>
      <c r="G213" s="122"/>
      <c r="H213" s="123"/>
      <c r="I213" s="121"/>
      <c r="J213" s="121"/>
    </row>
    <row r="214" spans="1:13" ht="12.75" customHeight="1" x14ac:dyDescent="0.25">
      <c r="A214" s="129"/>
      <c r="B214" s="131"/>
      <c r="C214" s="112"/>
      <c r="D214" s="119"/>
      <c r="E214" s="120"/>
      <c r="F214" s="121" t="str">
        <f>INDEX(Teamlists!A:D,MATCH($F$202,Teamlists!B:B,0)+12,4)</f>
        <v xml:space="preserve"> </v>
      </c>
      <c r="G214" s="122"/>
      <c r="H214" s="123"/>
      <c r="I214" s="121"/>
      <c r="J214" s="121"/>
    </row>
    <row r="215" spans="1:13" ht="12.75" customHeight="1" x14ac:dyDescent="0.25">
      <c r="A215" s="132" t="s">
        <v>159</v>
      </c>
      <c r="B215" s="131"/>
      <c r="C215" s="112"/>
      <c r="D215" s="119"/>
      <c r="E215" s="120"/>
      <c r="F215" s="121" t="str">
        <f>INDEX(Teamlists!A:D,MATCH($F$202,Teamlists!B:B,0)+13,4)</f>
        <v xml:space="preserve"> </v>
      </c>
      <c r="G215" s="122"/>
      <c r="H215" s="123"/>
      <c r="I215" s="121"/>
      <c r="J215" s="121"/>
    </row>
    <row r="216" spans="1:13" ht="12.75" customHeight="1" x14ac:dyDescent="0.25">
      <c r="A216" s="129" t="s">
        <v>160</v>
      </c>
      <c r="B216" s="131"/>
      <c r="C216" s="112"/>
      <c r="D216" s="119"/>
      <c r="E216" s="120"/>
      <c r="F216" s="121" t="str">
        <f>INDEX(Teamlists!A:D,MATCH($F$202,Teamlists!B:B,0)+14,4)</f>
        <v xml:space="preserve"> </v>
      </c>
      <c r="G216" s="122"/>
      <c r="H216" s="123"/>
      <c r="I216" s="121"/>
      <c r="J216" s="121"/>
    </row>
    <row r="217" spans="1:13" ht="12.75" customHeight="1" x14ac:dyDescent="0.25">
      <c r="A217" s="129" t="s">
        <v>161</v>
      </c>
      <c r="B217" s="127"/>
      <c r="C217" s="112"/>
      <c r="D217" s="133"/>
      <c r="E217" s="134" t="s">
        <v>87</v>
      </c>
      <c r="F217" s="134" t="s">
        <v>162</v>
      </c>
      <c r="G217" s="135">
        <f>SUM(G203:G216)</f>
        <v>0</v>
      </c>
      <c r="H217" s="112"/>
      <c r="I217" s="112"/>
      <c r="J217" s="112"/>
    </row>
    <row r="218" spans="1:13" ht="6" customHeight="1" x14ac:dyDescent="0.25">
      <c r="A218" s="129"/>
      <c r="B218" s="131"/>
      <c r="C218" s="112"/>
    </row>
    <row r="219" spans="1:13" ht="15" customHeight="1" thickBot="1" x14ac:dyDescent="0.3">
      <c r="A219" s="129"/>
      <c r="B219" s="127"/>
      <c r="C219" s="112"/>
      <c r="D219" s="113"/>
      <c r="E219" s="114" t="s">
        <v>163</v>
      </c>
      <c r="F219" s="115" t="str">
        <f>Roster!L15</f>
        <v>Raging Ranga's</v>
      </c>
      <c r="G219" s="116" t="s">
        <v>149</v>
      </c>
      <c r="H219" s="116" t="s">
        <v>150</v>
      </c>
      <c r="I219" s="116" t="s">
        <v>151</v>
      </c>
      <c r="J219" s="116" t="s">
        <v>152</v>
      </c>
    </row>
    <row r="220" spans="1:13" ht="12.75" customHeight="1" x14ac:dyDescent="0.25">
      <c r="A220" s="129"/>
      <c r="B220" s="131"/>
      <c r="C220" s="112"/>
      <c r="D220" s="137"/>
      <c r="E220" s="138"/>
      <c r="F220" s="121" t="str">
        <f>INDEX(Teamlists!A:D,MATCH($F$219,Teamlists!B:B,0)+1,4)</f>
        <v>Jack Robert-Tissot ©</v>
      </c>
      <c r="G220" s="122"/>
      <c r="H220" s="123"/>
      <c r="I220" s="121"/>
      <c r="J220" s="121"/>
    </row>
    <row r="221" spans="1:13" ht="12.75" customHeight="1" x14ac:dyDescent="0.25">
      <c r="A221" s="129" t="s">
        <v>164</v>
      </c>
      <c r="B221" s="131"/>
      <c r="C221" s="112"/>
      <c r="D221" s="137"/>
      <c r="E221" s="139"/>
      <c r="F221" s="121" t="str">
        <f>INDEX(Teamlists!A:D,MATCH($F$219,Teamlists!B:B,0)+2,4)</f>
        <v>Romy Keppel</v>
      </c>
      <c r="G221" s="122"/>
      <c r="H221" s="123"/>
      <c r="I221" s="121"/>
      <c r="J221" s="121"/>
    </row>
    <row r="222" spans="1:13" ht="12.75" customHeight="1" x14ac:dyDescent="0.25">
      <c r="A222" s="522">
        <f>Roster!L19</f>
        <v>0</v>
      </c>
      <c r="B222" s="523"/>
      <c r="C222" s="112"/>
      <c r="D222" s="137"/>
      <c r="E222" s="139"/>
      <c r="F222" s="121" t="str">
        <f>INDEX(Teamlists!A:D,MATCH($F$219,Teamlists!B:B,0)+3,4)</f>
        <v>Liam Quin</v>
      </c>
      <c r="G222" s="122"/>
      <c r="H222" s="123"/>
      <c r="I222" s="121"/>
      <c r="J222" s="121"/>
    </row>
    <row r="223" spans="1:13" ht="12.75" customHeight="1" x14ac:dyDescent="0.25">
      <c r="A223" s="522">
        <f>Roster!L20</f>
        <v>0</v>
      </c>
      <c r="B223" s="523"/>
      <c r="C223" s="112"/>
      <c r="D223" s="137"/>
      <c r="E223" s="120"/>
      <c r="F223" s="121" t="str">
        <f>INDEX(Teamlists!A:D,MATCH($F$219,Teamlists!B:B,0)+4,4)</f>
        <v>Garry Davidson</v>
      </c>
      <c r="G223" s="122"/>
      <c r="H223" s="123"/>
      <c r="I223" s="121"/>
      <c r="J223" s="121"/>
      <c r="M223" s="140"/>
    </row>
    <row r="224" spans="1:13" ht="12.75" customHeight="1" x14ac:dyDescent="0.25">
      <c r="A224" s="141"/>
      <c r="B224" s="142"/>
      <c r="C224" s="112"/>
      <c r="D224" s="137"/>
      <c r="E224" s="120"/>
      <c r="F224" s="121" t="str">
        <f>INDEX(Teamlists!A:D,MATCH($F$219,Teamlists!B:B,0)+5,4)</f>
        <v>Richard Cleary</v>
      </c>
      <c r="G224" s="122"/>
      <c r="H224" s="123"/>
      <c r="I224" s="121"/>
      <c r="J224" s="121"/>
    </row>
    <row r="225" spans="1:10" ht="12.75" customHeight="1" x14ac:dyDescent="0.25">
      <c r="A225" s="129"/>
      <c r="B225" s="131"/>
      <c r="C225" s="112"/>
      <c r="D225" s="137"/>
      <c r="E225" s="120"/>
      <c r="F225" s="121" t="str">
        <f>INDEX(Teamlists!A:D,MATCH($F$219,Teamlists!B:B,0)+6,4)</f>
        <v>Tom Howarth</v>
      </c>
      <c r="G225" s="122"/>
      <c r="H225" s="123"/>
      <c r="I225" s="121"/>
      <c r="J225" s="121"/>
    </row>
    <row r="226" spans="1:10" ht="12.75" customHeight="1" x14ac:dyDescent="0.25">
      <c r="A226" s="129"/>
      <c r="B226" s="131"/>
      <c r="C226" s="112"/>
      <c r="D226" s="137"/>
      <c r="E226" s="120"/>
      <c r="F226" s="121" t="str">
        <f>INDEX(Teamlists!A:D,MATCH($F$219,Teamlists!B:B,0)+7,4)</f>
        <v>William Bowling</v>
      </c>
      <c r="G226" s="122"/>
      <c r="H226" s="123"/>
      <c r="I226" s="121"/>
      <c r="J226" s="121"/>
    </row>
    <row r="227" spans="1:10" ht="12.75" customHeight="1" x14ac:dyDescent="0.25">
      <c r="A227" s="129"/>
      <c r="B227" s="131"/>
      <c r="C227" s="112"/>
      <c r="D227" s="137"/>
      <c r="E227" s="120"/>
      <c r="F227" s="121" t="str">
        <f>INDEX(Teamlists!A:D,MATCH($F$219,Teamlists!B:B,0)+8,4)</f>
        <v>Toby Bond</v>
      </c>
      <c r="G227" s="122"/>
      <c r="H227" s="123"/>
      <c r="I227" s="121"/>
      <c r="J227" s="121"/>
    </row>
    <row r="228" spans="1:10" ht="12.75" customHeight="1" x14ac:dyDescent="0.25">
      <c r="A228" s="129"/>
      <c r="B228" s="131"/>
      <c r="C228" s="112"/>
      <c r="D228" s="137"/>
      <c r="E228" s="120"/>
      <c r="F228" s="121" t="str">
        <f>INDEX(Teamlists!A:D,MATCH($F$219,Teamlists!B:B,0)+9,4)</f>
        <v>Patrick Meany</v>
      </c>
      <c r="G228" s="122"/>
      <c r="H228" s="123"/>
      <c r="I228" s="121"/>
      <c r="J228" s="121"/>
    </row>
    <row r="229" spans="1:10" ht="12.75" customHeight="1" x14ac:dyDescent="0.25">
      <c r="A229" s="129"/>
      <c r="B229" s="131"/>
      <c r="C229" s="112"/>
      <c r="D229" s="137"/>
      <c r="E229" s="120"/>
      <c r="F229" s="121">
        <f>INDEX(Teamlists!A:D,MATCH($F$219,Teamlists!B:B,0)+10,4)</f>
        <v>0</v>
      </c>
      <c r="G229" s="122"/>
      <c r="H229" s="123"/>
      <c r="I229" s="121"/>
      <c r="J229" s="121"/>
    </row>
    <row r="230" spans="1:10" ht="12.75" customHeight="1" x14ac:dyDescent="0.25">
      <c r="A230" s="129"/>
      <c r="B230" s="131"/>
      <c r="C230" s="112"/>
      <c r="D230" s="137"/>
      <c r="E230" s="120"/>
      <c r="F230" s="121">
        <f>INDEX(Teamlists!A:D,MATCH($F$219,Teamlists!B:B,0)+11,4)</f>
        <v>0</v>
      </c>
      <c r="G230" s="122"/>
      <c r="H230" s="123"/>
      <c r="I230" s="121"/>
      <c r="J230" s="121"/>
    </row>
    <row r="231" spans="1:10" ht="12.75" customHeight="1" thickBot="1" x14ac:dyDescent="0.3">
      <c r="A231" s="143"/>
      <c r="B231" s="144"/>
      <c r="C231" s="112"/>
      <c r="D231" s="137"/>
      <c r="E231" s="120"/>
      <c r="F231" s="121" t="str">
        <f>INDEX(Teamlists!A:D,MATCH($F$219,Teamlists!B:B,0)+12,4)</f>
        <v xml:space="preserve"> </v>
      </c>
      <c r="G231" s="122"/>
      <c r="H231" s="123"/>
      <c r="I231" s="121"/>
      <c r="J231" s="121"/>
    </row>
    <row r="232" spans="1:10" ht="12.75" customHeight="1" x14ac:dyDescent="0.25">
      <c r="A232" s="112"/>
      <c r="B232" s="133"/>
      <c r="C232" s="112"/>
      <c r="D232" s="137"/>
      <c r="E232" s="120"/>
      <c r="F232" s="121" t="str">
        <f>INDEX(Teamlists!A:D,MATCH($F$219,Teamlists!B:B,0)+13,4)</f>
        <v xml:space="preserve"> </v>
      </c>
      <c r="G232" s="122"/>
      <c r="H232" s="123"/>
      <c r="I232" s="121"/>
      <c r="J232" s="121"/>
    </row>
    <row r="233" spans="1:10" ht="12.75" customHeight="1" x14ac:dyDescent="0.25">
      <c r="A233" s="112"/>
      <c r="B233" s="133"/>
      <c r="C233" s="112"/>
      <c r="D233" s="137"/>
      <c r="E233" s="120"/>
      <c r="F233" s="121" t="str">
        <f>INDEX(Teamlists!A:D,MATCH($F$219,Teamlists!B:B,0)+14,4)</f>
        <v xml:space="preserve"> </v>
      </c>
      <c r="G233" s="122"/>
      <c r="H233" s="123"/>
      <c r="I233" s="121"/>
      <c r="J233" s="121"/>
    </row>
    <row r="234" spans="1:10" ht="12.75" customHeight="1" x14ac:dyDescent="0.25">
      <c r="B234" s="133"/>
      <c r="C234" s="112"/>
      <c r="D234" s="133"/>
      <c r="E234" s="134" t="s">
        <v>87</v>
      </c>
      <c r="F234" s="134" t="s">
        <v>162</v>
      </c>
      <c r="G234" s="135">
        <f>SUM(G220:G233)</f>
        <v>0</v>
      </c>
      <c r="H234" s="112"/>
      <c r="I234" s="112"/>
      <c r="J234" s="112"/>
    </row>
    <row r="235" spans="1:10" ht="15.6" x14ac:dyDescent="0.3">
      <c r="A235" s="145" t="s">
        <v>165</v>
      </c>
      <c r="B235" s="133"/>
      <c r="C235" s="112"/>
      <c r="D235" s="133"/>
      <c r="E235" s="134"/>
      <c r="F235" s="134"/>
      <c r="G235" s="133"/>
      <c r="H235" s="112"/>
      <c r="I235" s="112"/>
      <c r="J235" s="112"/>
    </row>
    <row r="236" spans="1:10" s="151" customFormat="1" ht="12" x14ac:dyDescent="0.25">
      <c r="A236" s="146" t="s">
        <v>166</v>
      </c>
      <c r="B236" s="147"/>
      <c r="C236" s="148"/>
      <c r="D236" s="149"/>
      <c r="E236" s="150"/>
      <c r="F236" s="150"/>
      <c r="G236" s="149"/>
      <c r="H236" s="148"/>
      <c r="I236" s="148"/>
      <c r="J236" s="148"/>
    </row>
    <row r="237" spans="1:10" s="151" customFormat="1" ht="12" x14ac:dyDescent="0.25">
      <c r="A237" s="152"/>
      <c r="B237" s="147"/>
      <c r="C237" s="148"/>
      <c r="D237" s="149"/>
      <c r="E237" s="150"/>
      <c r="F237" s="150"/>
      <c r="G237" s="149"/>
      <c r="H237" s="148"/>
      <c r="I237" s="148"/>
      <c r="J237" s="148"/>
    </row>
    <row r="238" spans="1:10" s="151" customFormat="1" ht="12" x14ac:dyDescent="0.25">
      <c r="A238" s="153" t="s">
        <v>167</v>
      </c>
      <c r="B238" s="147"/>
      <c r="C238" s="148"/>
      <c r="D238" s="149"/>
      <c r="E238" s="150"/>
      <c r="F238" s="150"/>
      <c r="G238" s="149"/>
      <c r="H238" s="148"/>
      <c r="I238" s="148"/>
      <c r="J238" s="148"/>
    </row>
    <row r="239" spans="1:10" s="151" customFormat="1" ht="12" x14ac:dyDescent="0.25">
      <c r="A239" s="152" t="s">
        <v>168</v>
      </c>
      <c r="B239" s="147"/>
      <c r="C239" s="148"/>
      <c r="D239" s="149"/>
      <c r="E239" s="150"/>
      <c r="F239" s="150"/>
      <c r="G239" s="149"/>
      <c r="H239" s="148"/>
      <c r="I239" s="148"/>
      <c r="J239" s="148"/>
    </row>
    <row r="240" spans="1:10" s="151" customFormat="1" ht="12" x14ac:dyDescent="0.25">
      <c r="A240" s="152" t="s">
        <v>169</v>
      </c>
      <c r="B240" s="147"/>
      <c r="C240" s="148"/>
      <c r="D240" s="149"/>
      <c r="E240" s="150"/>
      <c r="F240" s="150"/>
      <c r="G240" s="149"/>
      <c r="H240" s="148"/>
      <c r="I240" s="148"/>
      <c r="J240" s="148"/>
    </row>
    <row r="241" spans="1:10" s="151" customFormat="1" ht="12" x14ac:dyDescent="0.25">
      <c r="A241" s="152" t="s">
        <v>170</v>
      </c>
      <c r="B241" s="147"/>
      <c r="C241" s="148"/>
      <c r="D241" s="149"/>
      <c r="E241" s="150"/>
      <c r="F241" s="150"/>
      <c r="G241" s="149"/>
      <c r="H241" s="148"/>
      <c r="I241" s="148"/>
      <c r="J241" s="148"/>
    </row>
    <row r="242" spans="1:10" s="151" customFormat="1" ht="12" x14ac:dyDescent="0.25">
      <c r="A242" s="154" t="s">
        <v>171</v>
      </c>
      <c r="B242" s="147"/>
      <c r="C242" s="148"/>
      <c r="D242" s="149"/>
      <c r="E242" s="150"/>
      <c r="F242" s="150"/>
      <c r="G242" s="149"/>
      <c r="H242" s="148"/>
      <c r="I242" s="148"/>
      <c r="J242" s="148"/>
    </row>
    <row r="243" spans="1:10" s="151" customFormat="1" ht="12" x14ac:dyDescent="0.25">
      <c r="A243" s="152"/>
      <c r="B243" s="147"/>
      <c r="C243" s="148"/>
      <c r="D243" s="149"/>
      <c r="E243" s="150"/>
      <c r="F243" s="150"/>
      <c r="G243" s="149"/>
      <c r="H243" s="148"/>
      <c r="I243" s="148"/>
      <c r="J243" s="148"/>
    </row>
    <row r="244" spans="1:10" s="151" customFormat="1" ht="12" x14ac:dyDescent="0.25">
      <c r="A244" s="152" t="s">
        <v>172</v>
      </c>
      <c r="B244" s="147"/>
      <c r="C244" s="148"/>
      <c r="D244" s="149"/>
      <c r="E244" s="150"/>
      <c r="F244" s="150"/>
      <c r="G244" s="149"/>
      <c r="H244" s="148"/>
      <c r="I244" s="148"/>
      <c r="J244" s="148"/>
    </row>
    <row r="245" spans="1:10" s="151" customFormat="1" ht="12" x14ac:dyDescent="0.25">
      <c r="A245" s="152" t="s">
        <v>173</v>
      </c>
      <c r="B245" s="147"/>
      <c r="C245" s="148"/>
      <c r="D245" s="149"/>
      <c r="E245" s="150"/>
      <c r="F245" s="150"/>
      <c r="G245" s="149"/>
      <c r="H245" s="148"/>
      <c r="I245" s="148"/>
      <c r="J245" s="148"/>
    </row>
    <row r="246" spans="1:10" s="151" customFormat="1" ht="12" x14ac:dyDescent="0.25">
      <c r="A246" s="152"/>
      <c r="B246" s="147"/>
      <c r="C246" s="148"/>
      <c r="D246" s="149"/>
      <c r="E246" s="150"/>
      <c r="F246" s="150"/>
      <c r="G246" s="149"/>
      <c r="H246" s="148"/>
      <c r="I246" s="148"/>
      <c r="J246" s="148"/>
    </row>
    <row r="247" spans="1:10" s="151" customFormat="1" ht="12" x14ac:dyDescent="0.25">
      <c r="A247" s="152" t="s">
        <v>174</v>
      </c>
      <c r="B247" s="147"/>
      <c r="C247" s="148"/>
      <c r="D247" s="149"/>
      <c r="E247" s="150"/>
      <c r="F247" s="150"/>
      <c r="G247" s="149"/>
      <c r="H247" s="148"/>
      <c r="I247" s="148"/>
      <c r="J247" s="148"/>
    </row>
    <row r="248" spans="1:10" s="151" customFormat="1" ht="12" x14ac:dyDescent="0.25">
      <c r="A248" s="152"/>
      <c r="B248" s="147"/>
      <c r="C248" s="148"/>
      <c r="D248" s="149"/>
      <c r="E248" s="150"/>
      <c r="F248" s="150"/>
      <c r="G248" s="149"/>
      <c r="H248" s="148"/>
      <c r="I248" s="148"/>
      <c r="J248" s="148"/>
    </row>
    <row r="249" spans="1:10" s="151" customFormat="1" ht="12" x14ac:dyDescent="0.25">
      <c r="A249" s="152" t="s">
        <v>175</v>
      </c>
      <c r="B249" s="147"/>
      <c r="C249" s="148"/>
      <c r="D249" s="149"/>
      <c r="E249" s="150"/>
      <c r="F249" s="150"/>
      <c r="G249" s="149"/>
      <c r="H249" s="148"/>
      <c r="I249" s="148"/>
      <c r="J249" s="148"/>
    </row>
    <row r="250" spans="1:10" s="151" customFormat="1" ht="12" customHeight="1" x14ac:dyDescent="0.25">
      <c r="A250" s="152" t="s">
        <v>176</v>
      </c>
      <c r="B250" s="147"/>
      <c r="C250" s="148"/>
      <c r="D250" s="149"/>
      <c r="E250" s="150"/>
      <c r="F250" s="150"/>
      <c r="G250" s="149"/>
      <c r="H250" s="148"/>
      <c r="I250" s="148"/>
      <c r="J250" s="148"/>
    </row>
    <row r="251" spans="1:10" s="151" customFormat="1" ht="6" customHeight="1" x14ac:dyDescent="0.25">
      <c r="A251" s="152"/>
      <c r="B251" s="147"/>
      <c r="C251" s="148"/>
      <c r="D251" s="149"/>
      <c r="E251" s="150"/>
      <c r="F251" s="150"/>
      <c r="G251" s="149"/>
      <c r="H251" s="148"/>
      <c r="I251" s="148"/>
      <c r="J251" s="148"/>
    </row>
    <row r="252" spans="1:10" s="151" customFormat="1" ht="12" customHeight="1" x14ac:dyDescent="0.25">
      <c r="A252" s="152" t="s">
        <v>177</v>
      </c>
      <c r="B252" s="147"/>
      <c r="C252" s="148"/>
      <c r="D252" s="149"/>
      <c r="E252" s="150"/>
      <c r="F252" s="150"/>
      <c r="G252" s="149"/>
      <c r="H252" s="148"/>
      <c r="I252" s="148"/>
      <c r="J252" s="148"/>
    </row>
    <row r="253" spans="1:10" s="151" customFormat="1" ht="12" customHeight="1" x14ac:dyDescent="0.25">
      <c r="A253" s="152" t="s">
        <v>178</v>
      </c>
      <c r="B253" s="147"/>
      <c r="C253" s="148"/>
      <c r="D253" s="149"/>
      <c r="E253" s="150"/>
      <c r="F253" s="150"/>
      <c r="G253" s="149"/>
      <c r="H253" s="148"/>
      <c r="I253" s="148"/>
      <c r="J253" s="148"/>
    </row>
    <row r="254" spans="1:10" s="151" customFormat="1" ht="12" customHeight="1" x14ac:dyDescent="0.25">
      <c r="A254" s="152" t="s">
        <v>179</v>
      </c>
      <c r="B254" s="147"/>
      <c r="C254" s="148"/>
      <c r="D254" s="149"/>
      <c r="E254" s="150"/>
      <c r="F254" s="150"/>
      <c r="G254" s="149"/>
      <c r="H254" s="148"/>
      <c r="I254" s="148"/>
      <c r="J254" s="148"/>
    </row>
    <row r="255" spans="1:10" s="151" customFormat="1" ht="6" customHeight="1" x14ac:dyDescent="0.25">
      <c r="A255" s="152"/>
      <c r="B255" s="147"/>
      <c r="C255" s="148"/>
      <c r="D255" s="149"/>
      <c r="E255" s="150"/>
      <c r="F255" s="150"/>
      <c r="G255" s="149"/>
      <c r="H255" s="148"/>
      <c r="I255" s="148"/>
      <c r="J255" s="148"/>
    </row>
    <row r="256" spans="1:10" s="151" customFormat="1" ht="15.75" customHeight="1" x14ac:dyDescent="0.25">
      <c r="A256" s="153" t="s">
        <v>180</v>
      </c>
      <c r="B256" s="147"/>
      <c r="C256" s="148"/>
      <c r="D256" s="149"/>
      <c r="E256" s="150"/>
      <c r="F256" s="150"/>
      <c r="G256" s="149"/>
      <c r="H256" s="148"/>
      <c r="I256" s="148"/>
      <c r="J256" s="148"/>
    </row>
    <row r="257" spans="1:29" s="151" customFormat="1" ht="12" customHeight="1" x14ac:dyDescent="0.25">
      <c r="A257" s="152" t="s">
        <v>181</v>
      </c>
      <c r="B257" s="147"/>
      <c r="C257" s="148"/>
      <c r="D257" s="149"/>
      <c r="E257" s="150"/>
      <c r="F257" s="150"/>
      <c r="G257" s="149"/>
      <c r="H257" s="148"/>
      <c r="I257" s="148"/>
      <c r="J257" s="148"/>
    </row>
    <row r="258" spans="1:29" s="151" customFormat="1" ht="6" customHeight="1" x14ac:dyDescent="0.25">
      <c r="A258" s="152"/>
      <c r="B258" s="147"/>
      <c r="C258" s="148"/>
      <c r="D258" s="149"/>
      <c r="E258" s="150"/>
      <c r="F258" s="150"/>
      <c r="G258" s="149"/>
      <c r="H258" s="148"/>
      <c r="I258" s="148"/>
      <c r="J258" s="148"/>
    </row>
    <row r="259" spans="1:29" s="151" customFormat="1" ht="12" customHeight="1" x14ac:dyDescent="0.25">
      <c r="A259" s="152" t="s">
        <v>182</v>
      </c>
      <c r="B259" s="147"/>
      <c r="C259" s="148"/>
      <c r="D259" s="149"/>
      <c r="E259" s="150"/>
      <c r="F259" s="150"/>
      <c r="G259" s="149"/>
      <c r="H259" s="148"/>
      <c r="I259" s="148"/>
      <c r="J259" s="148"/>
    </row>
    <row r="260" spans="1:29" s="151" customFormat="1" ht="6" customHeight="1" x14ac:dyDescent="0.25">
      <c r="A260" s="152"/>
      <c r="B260" s="147"/>
      <c r="C260" s="148"/>
      <c r="D260" s="149"/>
      <c r="E260" s="150"/>
      <c r="F260" s="150"/>
      <c r="G260" s="149"/>
      <c r="H260" s="148"/>
      <c r="I260" s="148"/>
      <c r="J260" s="148"/>
    </row>
    <row r="261" spans="1:29" s="151" customFormat="1" ht="4.5" customHeight="1" x14ac:dyDescent="0.25">
      <c r="A261" s="152"/>
      <c r="B261" s="147"/>
      <c r="C261" s="148"/>
      <c r="D261" s="149"/>
      <c r="E261" s="150"/>
      <c r="F261" s="150"/>
      <c r="G261" s="149"/>
      <c r="H261" s="148"/>
      <c r="I261" s="148"/>
      <c r="J261" s="148"/>
    </row>
    <row r="262" spans="1:29" s="191" customFormat="1" ht="15.75" customHeight="1" x14ac:dyDescent="0.3">
      <c r="A262" s="515" t="s">
        <v>183</v>
      </c>
      <c r="B262" s="514"/>
      <c r="C262" s="514"/>
      <c r="D262" s="514"/>
      <c r="E262" s="514"/>
      <c r="F262" s="514"/>
      <c r="G262" s="514"/>
      <c r="H262" s="514"/>
      <c r="I262" s="514"/>
      <c r="J262" s="514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</row>
    <row r="263" spans="1:29" s="191" customFormat="1" ht="15.75" customHeight="1" x14ac:dyDescent="0.3">
      <c r="A263" s="513" t="s">
        <v>184</v>
      </c>
      <c r="B263" s="514"/>
      <c r="C263" s="514"/>
      <c r="D263" s="514"/>
      <c r="E263" s="514"/>
      <c r="F263" s="514"/>
      <c r="G263" s="514"/>
      <c r="H263" s="514"/>
      <c r="I263" s="514"/>
      <c r="J263" s="514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29" s="191" customFormat="1" ht="15.75" customHeight="1" x14ac:dyDescent="0.3">
      <c r="A264" s="513" t="s">
        <v>184</v>
      </c>
      <c r="B264" s="514"/>
      <c r="C264" s="514"/>
      <c r="D264" s="514"/>
      <c r="E264" s="514"/>
      <c r="F264" s="514"/>
      <c r="G264" s="514"/>
      <c r="H264" s="514"/>
      <c r="I264" s="514"/>
      <c r="J264" s="514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</row>
    <row r="265" spans="1:29" s="156" customFormat="1" ht="6" customHeight="1" x14ac:dyDescent="0.25">
      <c r="A265" s="152"/>
      <c r="B265" s="192"/>
      <c r="C265" s="192"/>
      <c r="D265" s="192"/>
      <c r="E265" s="192"/>
      <c r="F265" s="192"/>
      <c r="G265" s="192"/>
      <c r="H265" s="192"/>
      <c r="I265" s="192"/>
      <c r="J265" s="192"/>
    </row>
    <row r="266" spans="1:29" s="191" customFormat="1" ht="15.75" customHeight="1" x14ac:dyDescent="0.3">
      <c r="A266" s="515" t="s">
        <v>185</v>
      </c>
      <c r="B266" s="514"/>
      <c r="C266" s="514"/>
      <c r="D266" s="514"/>
      <c r="E266" s="514"/>
      <c r="F266" s="514"/>
      <c r="G266" s="514"/>
      <c r="H266" s="514"/>
      <c r="I266" s="514"/>
      <c r="J266" s="514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</row>
    <row r="267" spans="1:29" s="191" customFormat="1" ht="15.75" customHeight="1" x14ac:dyDescent="0.3">
      <c r="A267" s="513" t="s">
        <v>184</v>
      </c>
      <c r="B267" s="514"/>
      <c r="C267" s="514"/>
      <c r="D267" s="514"/>
      <c r="E267" s="514"/>
      <c r="F267" s="514"/>
      <c r="G267" s="514"/>
      <c r="H267" s="514"/>
      <c r="I267" s="514"/>
      <c r="J267" s="514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</row>
    <row r="268" spans="1:29" s="191" customFormat="1" ht="15.75" customHeight="1" thickBot="1" x14ac:dyDescent="0.35">
      <c r="A268" s="513" t="s">
        <v>184</v>
      </c>
      <c r="B268" s="514"/>
      <c r="C268" s="514"/>
      <c r="D268" s="514"/>
      <c r="E268" s="514"/>
      <c r="F268" s="514"/>
      <c r="G268" s="514"/>
      <c r="H268" s="514"/>
      <c r="I268" s="514"/>
      <c r="J268" s="514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</row>
    <row r="269" spans="1:29" ht="15" customHeight="1" thickBot="1" x14ac:dyDescent="0.35">
      <c r="A269" s="524" t="s">
        <v>147</v>
      </c>
      <c r="B269" s="525"/>
      <c r="C269" s="112"/>
      <c r="D269" s="113"/>
      <c r="E269" s="114" t="s">
        <v>148</v>
      </c>
      <c r="F269" s="115" t="str">
        <f>Roster!M14</f>
        <v>Sharks</v>
      </c>
      <c r="G269" s="116" t="s">
        <v>149</v>
      </c>
      <c r="H269" s="116" t="s">
        <v>150</v>
      </c>
      <c r="I269" s="116" t="s">
        <v>151</v>
      </c>
      <c r="J269" s="116" t="s">
        <v>152</v>
      </c>
      <c r="M269" s="118"/>
    </row>
    <row r="270" spans="1:29" ht="12.75" customHeight="1" x14ac:dyDescent="0.3">
      <c r="A270" s="516" t="s">
        <v>153</v>
      </c>
      <c r="B270" s="517"/>
      <c r="C270" s="112"/>
      <c r="D270" s="119"/>
      <c r="E270" s="120"/>
      <c r="F270" s="121" t="str">
        <f>INDEX(Teamlists!A:D,MATCH($F$269,Teamlists!B:B,0)+1,4)</f>
        <v>Ralph Schwertner ©</v>
      </c>
      <c r="G270" s="122"/>
      <c r="H270" s="123"/>
      <c r="I270" s="121"/>
      <c r="J270" s="121"/>
    </row>
    <row r="271" spans="1:29" ht="12.75" customHeight="1" x14ac:dyDescent="0.3">
      <c r="A271" s="518" t="str">
        <f>$A$3</f>
        <v>Pennant 2 2015 Week 4</v>
      </c>
      <c r="B271" s="519"/>
      <c r="C271" s="112"/>
      <c r="D271" s="119"/>
      <c r="E271" s="120"/>
      <c r="F271" s="121" t="str">
        <f>INDEX(Teamlists!A:D,MATCH($F$269,Teamlists!B:B,0)+2,4)</f>
        <v>Andrew Wignall</v>
      </c>
      <c r="G271" s="122"/>
      <c r="H271" s="123"/>
      <c r="I271" s="121"/>
      <c r="J271" s="121"/>
    </row>
    <row r="272" spans="1:29" ht="12.75" customHeight="1" thickBot="1" x14ac:dyDescent="0.35">
      <c r="A272" s="520">
        <f>Roster!L3</f>
        <v>42221</v>
      </c>
      <c r="B272" s="521"/>
      <c r="C272" s="112"/>
      <c r="D272" s="119"/>
      <c r="E272" s="120"/>
      <c r="F272" s="121" t="str">
        <f>INDEX(Teamlists!A:D,MATCH($F$269,Teamlists!B:B,0)+3,4)</f>
        <v>Simon Turbett</v>
      </c>
      <c r="G272" s="122"/>
      <c r="H272" s="123"/>
      <c r="I272" s="121"/>
      <c r="J272" s="121"/>
    </row>
    <row r="273" spans="1:10" ht="12.75" customHeight="1" thickBot="1" x14ac:dyDescent="0.3">
      <c r="A273" s="124"/>
      <c r="B273" s="125"/>
      <c r="C273" s="112"/>
      <c r="D273" s="119"/>
      <c r="E273" s="120"/>
      <c r="F273" s="121" t="str">
        <f>INDEX(Teamlists!A:D,MATCH($F$269,Teamlists!B:B,0)+4,4)</f>
        <v>Chris Wright</v>
      </c>
      <c r="G273" s="122"/>
      <c r="H273" s="123"/>
      <c r="I273" s="121"/>
      <c r="J273" s="121"/>
    </row>
    <row r="274" spans="1:10" ht="12.75" customHeight="1" x14ac:dyDescent="0.25">
      <c r="A274" s="186" t="s">
        <v>154</v>
      </c>
      <c r="B274" s="187" t="str">
        <f>Roster!M13</f>
        <v>C Grade</v>
      </c>
      <c r="C274" s="112"/>
      <c r="D274" s="119"/>
      <c r="E274" s="120"/>
      <c r="F274" s="121" t="str">
        <f>INDEX(Teamlists!A:D,MATCH($F$269,Teamlists!B:B,0)+5,4)</f>
        <v>Damien Bidgood</v>
      </c>
      <c r="G274" s="122"/>
      <c r="H274" s="123"/>
      <c r="I274" s="121"/>
      <c r="J274" s="121"/>
    </row>
    <row r="275" spans="1:10" ht="12.75" customHeight="1" x14ac:dyDescent="0.25">
      <c r="A275" s="126" t="s">
        <v>155</v>
      </c>
      <c r="B275" s="127" t="str">
        <f>Roster!M4</f>
        <v>Court 2</v>
      </c>
      <c r="C275" s="112"/>
      <c r="D275" s="119"/>
      <c r="E275" s="120"/>
      <c r="F275" s="121" t="str">
        <f>INDEX(Teamlists!A:D,MATCH($F$269,Teamlists!B:B,0)+6,4)</f>
        <v>Paul Wignall</v>
      </c>
      <c r="G275" s="122"/>
      <c r="H275" s="123"/>
      <c r="I275" s="121"/>
      <c r="J275" s="121"/>
    </row>
    <row r="276" spans="1:10" ht="12.75" customHeight="1" x14ac:dyDescent="0.25">
      <c r="A276" s="126" t="s">
        <v>156</v>
      </c>
      <c r="B276" s="128" t="str">
        <f>Roster!B13</f>
        <v>7:53pm</v>
      </c>
      <c r="C276" s="112"/>
      <c r="D276" s="119"/>
      <c r="E276" s="120"/>
      <c r="F276" s="121" t="str">
        <f>INDEX(Teamlists!A:D,MATCH($F$269,Teamlists!B:B,0)+7,4)</f>
        <v>Rohan Thurstans</v>
      </c>
      <c r="G276" s="122"/>
      <c r="H276" s="123"/>
      <c r="I276" s="121"/>
      <c r="J276" s="121"/>
    </row>
    <row r="277" spans="1:10" ht="12.75" customHeight="1" x14ac:dyDescent="0.25">
      <c r="A277" s="126"/>
      <c r="B277" s="128"/>
      <c r="C277" s="112"/>
      <c r="D277" s="119"/>
      <c r="E277" s="120"/>
      <c r="F277" s="121" t="str">
        <f>INDEX(Teamlists!A:D,MATCH($F$269,Teamlists!B:B,0)+8,4)</f>
        <v>Kim Fitzmaurice</v>
      </c>
      <c r="G277" s="122"/>
      <c r="H277" s="123"/>
      <c r="I277" s="121"/>
      <c r="J277" s="121"/>
    </row>
    <row r="278" spans="1:10" ht="12.75" customHeight="1" x14ac:dyDescent="0.25">
      <c r="A278" s="126"/>
      <c r="B278" s="128"/>
      <c r="C278" s="112"/>
      <c r="D278" s="119"/>
      <c r="E278" s="120"/>
      <c r="F278" s="121" t="str">
        <f>INDEX(Teamlists!A:D,MATCH($F$269,Teamlists!B:B,0)+9,4)</f>
        <v>Paul Wignell</v>
      </c>
      <c r="G278" s="122"/>
      <c r="H278" s="123"/>
      <c r="I278" s="121"/>
      <c r="J278" s="121"/>
    </row>
    <row r="279" spans="1:10" ht="12.75" customHeight="1" x14ac:dyDescent="0.25">
      <c r="A279" s="129" t="s">
        <v>157</v>
      </c>
      <c r="B279" s="130" t="str">
        <f>Roster!M16</f>
        <v>What the Puck?</v>
      </c>
      <c r="C279" s="112"/>
      <c r="D279" s="119"/>
      <c r="E279" s="120"/>
      <c r="F279" s="121" t="str">
        <f>INDEX(Teamlists!A:D,MATCH($F$269,Teamlists!B:B,0)+10,4)</f>
        <v>John Robinson</v>
      </c>
      <c r="G279" s="122"/>
      <c r="H279" s="123"/>
      <c r="I279" s="121"/>
      <c r="J279" s="121"/>
    </row>
    <row r="280" spans="1:10" ht="12.75" customHeight="1" x14ac:dyDescent="0.25">
      <c r="A280" s="129" t="s">
        <v>158</v>
      </c>
      <c r="B280" s="131"/>
      <c r="C280" s="112"/>
      <c r="D280" s="119"/>
      <c r="E280" s="120"/>
      <c r="F280" s="121" t="str">
        <f>INDEX(Teamlists!A:D,MATCH($F$269,Teamlists!B:B,0)+11,4)</f>
        <v>Rohan Thurstans</v>
      </c>
      <c r="G280" s="122"/>
      <c r="H280" s="123"/>
      <c r="I280" s="121"/>
      <c r="J280" s="121"/>
    </row>
    <row r="281" spans="1:10" ht="12.75" customHeight="1" x14ac:dyDescent="0.25">
      <c r="A281" s="129"/>
      <c r="B281" s="131"/>
      <c r="C281" s="112"/>
      <c r="D281" s="119"/>
      <c r="E281" s="120"/>
      <c r="F281" s="121" t="str">
        <f>INDEX(Teamlists!A:D,MATCH($F$269,Teamlists!B:B,0)+12,4)</f>
        <v>Heather Fenderson</v>
      </c>
      <c r="G281" s="122"/>
      <c r="H281" s="123"/>
      <c r="I281" s="121"/>
      <c r="J281" s="121"/>
    </row>
    <row r="282" spans="1:10" ht="12.75" customHeight="1" x14ac:dyDescent="0.25">
      <c r="A282" s="132" t="s">
        <v>159</v>
      </c>
      <c r="B282" s="131"/>
      <c r="C282" s="112"/>
      <c r="D282" s="119"/>
      <c r="E282" s="120"/>
      <c r="F282" s="121">
        <f>INDEX(Teamlists!A:D,MATCH($F$269,Teamlists!B:B,0)+13,4)</f>
        <v>0</v>
      </c>
      <c r="G282" s="122"/>
      <c r="H282" s="123"/>
      <c r="I282" s="121"/>
      <c r="J282" s="121"/>
    </row>
    <row r="283" spans="1:10" ht="12.75" customHeight="1" x14ac:dyDescent="0.25">
      <c r="A283" s="129" t="s">
        <v>160</v>
      </c>
      <c r="B283" s="131"/>
      <c r="C283" s="112"/>
      <c r="D283" s="119"/>
      <c r="E283" s="120"/>
      <c r="F283" s="121" t="str">
        <f>INDEX(Teamlists!A:D,MATCH($F$269,Teamlists!B:B,0)+14,4)</f>
        <v xml:space="preserve"> </v>
      </c>
      <c r="G283" s="122"/>
      <c r="H283" s="123"/>
      <c r="I283" s="121"/>
      <c r="J283" s="121"/>
    </row>
    <row r="284" spans="1:10" ht="12.75" customHeight="1" x14ac:dyDescent="0.25">
      <c r="A284" s="129" t="s">
        <v>161</v>
      </c>
      <c r="B284" s="127"/>
      <c r="C284" s="112"/>
      <c r="D284" s="133"/>
      <c r="E284" s="134" t="s">
        <v>87</v>
      </c>
      <c r="F284" s="134" t="s">
        <v>162</v>
      </c>
      <c r="G284" s="135">
        <f>SUM(G270:G283)</f>
        <v>0</v>
      </c>
      <c r="H284" s="112"/>
      <c r="I284" s="112"/>
      <c r="J284" s="112"/>
    </row>
    <row r="285" spans="1:10" ht="6" customHeight="1" x14ac:dyDescent="0.25">
      <c r="A285" s="129"/>
      <c r="B285" s="131"/>
      <c r="C285" s="112"/>
    </row>
    <row r="286" spans="1:10" ht="15" customHeight="1" thickBot="1" x14ac:dyDescent="0.3">
      <c r="A286" s="129"/>
      <c r="B286" s="127"/>
      <c r="C286" s="112"/>
      <c r="D286" s="113"/>
      <c r="E286" s="114" t="s">
        <v>163</v>
      </c>
      <c r="F286" s="115" t="str">
        <f>Roster!M15</f>
        <v>The Grizzlies</v>
      </c>
      <c r="G286" s="116" t="s">
        <v>149</v>
      </c>
      <c r="H286" s="116" t="s">
        <v>150</v>
      </c>
      <c r="I286" s="116" t="s">
        <v>151</v>
      </c>
      <c r="J286" s="116" t="s">
        <v>152</v>
      </c>
    </row>
    <row r="287" spans="1:10" ht="12.75" customHeight="1" x14ac:dyDescent="0.25">
      <c r="A287" s="129"/>
      <c r="B287" s="131"/>
      <c r="C287" s="112"/>
      <c r="D287" s="137"/>
      <c r="E287" s="138"/>
      <c r="F287" s="121" t="str">
        <f>INDEX(Teamlists!A:D,MATCH($F$286,Teamlists!B:B,0)+1,4)</f>
        <v>Henry Maxwell ©</v>
      </c>
      <c r="G287" s="122"/>
      <c r="H287" s="123"/>
      <c r="I287" s="121"/>
      <c r="J287" s="121"/>
    </row>
    <row r="288" spans="1:10" ht="12.75" customHeight="1" x14ac:dyDescent="0.25">
      <c r="A288" s="129" t="s">
        <v>164</v>
      </c>
      <c r="B288" s="131"/>
      <c r="C288" s="112"/>
      <c r="D288" s="137"/>
      <c r="E288" s="139"/>
      <c r="F288" s="121" t="str">
        <f>INDEX(Teamlists!A:D,MATCH($F$286,Teamlists!B:B,0)+2,4)</f>
        <v>Austin Stephens</v>
      </c>
      <c r="G288" s="122"/>
      <c r="H288" s="123"/>
      <c r="I288" s="121"/>
      <c r="J288" s="121"/>
    </row>
    <row r="289" spans="1:13" ht="12.75" customHeight="1" x14ac:dyDescent="0.25">
      <c r="A289" s="522">
        <f>Roster!M19</f>
        <v>0</v>
      </c>
      <c r="B289" s="523"/>
      <c r="C289" s="112"/>
      <c r="D289" s="137"/>
      <c r="E289" s="139"/>
      <c r="F289" s="121" t="str">
        <f>INDEX(Teamlists!A:D,MATCH($F$286,Teamlists!B:B,0)+3,4)</f>
        <v>David Furmage</v>
      </c>
      <c r="G289" s="122"/>
      <c r="H289" s="123"/>
      <c r="I289" s="121"/>
      <c r="J289" s="121"/>
    </row>
    <row r="290" spans="1:13" ht="12.75" customHeight="1" x14ac:dyDescent="0.25">
      <c r="A290" s="522">
        <f>Roster!M20</f>
        <v>0</v>
      </c>
      <c r="B290" s="523"/>
      <c r="C290" s="112"/>
      <c r="D290" s="137"/>
      <c r="E290" s="120"/>
      <c r="F290" s="121" t="str">
        <f>INDEX(Teamlists!A:D,MATCH($F$286,Teamlists!B:B,0)+4,4)</f>
        <v>Elizabeth Thurn</v>
      </c>
      <c r="G290" s="122"/>
      <c r="H290" s="123"/>
      <c r="I290" s="121"/>
      <c r="J290" s="121"/>
      <c r="M290" s="140"/>
    </row>
    <row r="291" spans="1:13" ht="12.75" customHeight="1" x14ac:dyDescent="0.25">
      <c r="A291" s="141"/>
      <c r="B291" s="142"/>
      <c r="C291" s="112"/>
      <c r="D291" s="137"/>
      <c r="E291" s="120"/>
      <c r="F291" s="121" t="str">
        <f>INDEX(Teamlists!A:D,MATCH($F$286,Teamlists!B:B,0)+5,4)</f>
        <v>Oliver Maxwell</v>
      </c>
      <c r="G291" s="122"/>
      <c r="H291" s="123"/>
      <c r="I291" s="121"/>
      <c r="J291" s="121"/>
    </row>
    <row r="292" spans="1:13" ht="12.75" customHeight="1" x14ac:dyDescent="0.25">
      <c r="A292" s="129"/>
      <c r="B292" s="131"/>
      <c r="C292" s="112"/>
      <c r="D292" s="137"/>
      <c r="E292" s="120"/>
      <c r="F292" s="121" t="str">
        <f>INDEX(Teamlists!A:D,MATCH($F$286,Teamlists!B:B,0)+6,4)</f>
        <v>Robbie Gaffney</v>
      </c>
      <c r="G292" s="122"/>
      <c r="H292" s="123"/>
      <c r="I292" s="121"/>
      <c r="J292" s="121"/>
    </row>
    <row r="293" spans="1:13" ht="12.75" customHeight="1" x14ac:dyDescent="0.25">
      <c r="A293" s="129"/>
      <c r="B293" s="131"/>
      <c r="C293" s="112"/>
      <c r="D293" s="137"/>
      <c r="E293" s="120"/>
      <c r="F293" s="121" t="str">
        <f>INDEX(Teamlists!A:D,MATCH($F$286,Teamlists!B:B,0)+7,4)</f>
        <v>Seb Krasnicki</v>
      </c>
      <c r="G293" s="122"/>
      <c r="H293" s="123"/>
      <c r="I293" s="121"/>
      <c r="J293" s="121"/>
    </row>
    <row r="294" spans="1:13" ht="12.75" customHeight="1" x14ac:dyDescent="0.25">
      <c r="A294" s="129"/>
      <c r="B294" s="131"/>
      <c r="C294" s="112"/>
      <c r="D294" s="137"/>
      <c r="E294" s="120"/>
      <c r="F294" s="121" t="str">
        <f>INDEX(Teamlists!A:D,MATCH($F$286,Teamlists!B:B,0)+8,4)</f>
        <v>Scott Rag</v>
      </c>
      <c r="G294" s="122"/>
      <c r="H294" s="123"/>
      <c r="I294" s="121"/>
      <c r="J294" s="121"/>
    </row>
    <row r="295" spans="1:13" ht="12.75" customHeight="1" x14ac:dyDescent="0.25">
      <c r="A295" s="129"/>
      <c r="B295" s="131"/>
      <c r="C295" s="112"/>
      <c r="D295" s="137"/>
      <c r="E295" s="120"/>
      <c r="F295" s="121" t="str">
        <f>INDEX(Teamlists!A:D,MATCH($F$286,Teamlists!B:B,0)+9,4)</f>
        <v>Tim Lamb</v>
      </c>
      <c r="G295" s="122"/>
      <c r="H295" s="123"/>
      <c r="I295" s="121"/>
      <c r="J295" s="121"/>
    </row>
    <row r="296" spans="1:13" ht="12.75" customHeight="1" x14ac:dyDescent="0.25">
      <c r="A296" s="129"/>
      <c r="B296" s="131"/>
      <c r="C296" s="112"/>
      <c r="D296" s="137"/>
      <c r="E296" s="120"/>
      <c r="F296" s="121" t="str">
        <f>INDEX(Teamlists!A:D,MATCH($F$286,Teamlists!B:B,0)+10,4)</f>
        <v>Tom Krasnicki</v>
      </c>
      <c r="G296" s="122"/>
      <c r="H296" s="123"/>
      <c r="I296" s="121"/>
      <c r="J296" s="121"/>
    </row>
    <row r="297" spans="1:13" ht="12.75" customHeight="1" x14ac:dyDescent="0.25">
      <c r="A297" s="129"/>
      <c r="B297" s="131"/>
      <c r="C297" s="112"/>
      <c r="D297" s="137"/>
      <c r="E297" s="120"/>
      <c r="F297" s="121" t="str">
        <f>INDEX(Teamlists!A:D,MATCH($F$286,Teamlists!B:B,0)+11,4)</f>
        <v>Laura Smith</v>
      </c>
      <c r="G297" s="122"/>
      <c r="H297" s="123"/>
      <c r="I297" s="121"/>
      <c r="J297" s="121"/>
    </row>
    <row r="298" spans="1:13" ht="12.75" customHeight="1" thickBot="1" x14ac:dyDescent="0.3">
      <c r="A298" s="143"/>
      <c r="B298" s="144"/>
      <c r="C298" s="112"/>
      <c r="D298" s="137"/>
      <c r="E298" s="120"/>
      <c r="F298" s="121">
        <f>INDEX(Teamlists!A:D,MATCH($F$286,Teamlists!B:B,0)+12,4)</f>
        <v>0</v>
      </c>
      <c r="G298" s="122"/>
      <c r="H298" s="123"/>
      <c r="I298" s="121"/>
      <c r="J298" s="121"/>
    </row>
    <row r="299" spans="1:13" ht="12.75" customHeight="1" x14ac:dyDescent="0.25">
      <c r="A299" s="112"/>
      <c r="B299" s="133"/>
      <c r="C299" s="112"/>
      <c r="D299" s="137"/>
      <c r="E299" s="120"/>
      <c r="F299" s="121">
        <f>INDEX(Teamlists!A:D,MATCH($F$286,Teamlists!B:B,0)+13,4)</f>
        <v>0</v>
      </c>
      <c r="G299" s="122"/>
      <c r="H299" s="123"/>
      <c r="I299" s="121"/>
      <c r="J299" s="121"/>
    </row>
    <row r="300" spans="1:13" ht="12.75" customHeight="1" x14ac:dyDescent="0.25">
      <c r="A300" s="112"/>
      <c r="B300" s="133"/>
      <c r="C300" s="112"/>
      <c r="D300" s="137"/>
      <c r="E300" s="120"/>
      <c r="F300" s="121" t="str">
        <f>INDEX(Teamlists!A:D,MATCH($F$286,Teamlists!B:B,0)+14,4)</f>
        <v xml:space="preserve"> </v>
      </c>
      <c r="G300" s="122"/>
      <c r="H300" s="123"/>
      <c r="I300" s="121"/>
      <c r="J300" s="121"/>
    </row>
    <row r="301" spans="1:13" ht="12.75" customHeight="1" x14ac:dyDescent="0.25">
      <c r="B301" s="133"/>
      <c r="C301" s="112"/>
      <c r="D301" s="133"/>
      <c r="E301" s="134" t="s">
        <v>87</v>
      </c>
      <c r="F301" s="134" t="s">
        <v>162</v>
      </c>
      <c r="G301" s="135">
        <f>SUM(G287:G300)</f>
        <v>0</v>
      </c>
      <c r="H301" s="112"/>
      <c r="I301" s="112"/>
      <c r="J301" s="112"/>
    </row>
    <row r="302" spans="1:13" ht="15.6" x14ac:dyDescent="0.3">
      <c r="A302" s="145" t="s">
        <v>165</v>
      </c>
      <c r="B302" s="133"/>
      <c r="C302" s="112"/>
      <c r="D302" s="133"/>
      <c r="E302" s="134"/>
      <c r="F302" s="134"/>
      <c r="G302" s="133"/>
      <c r="H302" s="112"/>
      <c r="I302" s="112"/>
      <c r="J302" s="112"/>
    </row>
    <row r="303" spans="1:13" s="151" customFormat="1" ht="12" x14ac:dyDescent="0.25">
      <c r="A303" s="146" t="s">
        <v>166</v>
      </c>
      <c r="B303" s="147"/>
      <c r="C303" s="148"/>
      <c r="D303" s="149"/>
      <c r="E303" s="150"/>
      <c r="F303" s="150"/>
      <c r="G303" s="149"/>
      <c r="H303" s="148"/>
      <c r="I303" s="148"/>
      <c r="J303" s="148"/>
    </row>
    <row r="304" spans="1:13" s="151" customFormat="1" ht="12" x14ac:dyDescent="0.25">
      <c r="A304" s="152"/>
      <c r="B304" s="147"/>
      <c r="C304" s="148"/>
      <c r="D304" s="149"/>
      <c r="E304" s="150"/>
      <c r="F304" s="150"/>
      <c r="G304" s="149"/>
      <c r="H304" s="148"/>
      <c r="I304" s="148"/>
      <c r="J304" s="148"/>
    </row>
    <row r="305" spans="1:10" s="151" customFormat="1" ht="12" x14ac:dyDescent="0.25">
      <c r="A305" s="153" t="s">
        <v>167</v>
      </c>
      <c r="B305" s="147"/>
      <c r="C305" s="148"/>
      <c r="D305" s="149"/>
      <c r="E305" s="150"/>
      <c r="F305" s="150"/>
      <c r="G305" s="149"/>
      <c r="H305" s="148"/>
      <c r="I305" s="148"/>
      <c r="J305" s="148"/>
    </row>
    <row r="306" spans="1:10" s="151" customFormat="1" ht="12" x14ac:dyDescent="0.25">
      <c r="A306" s="152" t="s">
        <v>168</v>
      </c>
      <c r="B306" s="147"/>
      <c r="C306" s="148"/>
      <c r="D306" s="149"/>
      <c r="E306" s="150"/>
      <c r="F306" s="150"/>
      <c r="G306" s="149"/>
      <c r="H306" s="148"/>
      <c r="I306" s="148"/>
      <c r="J306" s="148"/>
    </row>
    <row r="307" spans="1:10" s="151" customFormat="1" ht="12" x14ac:dyDescent="0.25">
      <c r="A307" s="152" t="s">
        <v>169</v>
      </c>
      <c r="B307" s="147"/>
      <c r="C307" s="148"/>
      <c r="D307" s="149"/>
      <c r="E307" s="150"/>
      <c r="F307" s="150"/>
      <c r="G307" s="149"/>
      <c r="H307" s="148"/>
      <c r="I307" s="148"/>
      <c r="J307" s="148"/>
    </row>
    <row r="308" spans="1:10" s="151" customFormat="1" ht="12" x14ac:dyDescent="0.25">
      <c r="A308" s="152" t="s">
        <v>170</v>
      </c>
      <c r="B308" s="147"/>
      <c r="C308" s="148"/>
      <c r="D308" s="149"/>
      <c r="E308" s="150"/>
      <c r="F308" s="150"/>
      <c r="G308" s="149"/>
      <c r="H308" s="148"/>
      <c r="I308" s="148"/>
      <c r="J308" s="148"/>
    </row>
    <row r="309" spans="1:10" s="151" customFormat="1" ht="12" x14ac:dyDescent="0.25">
      <c r="A309" s="154" t="s">
        <v>171</v>
      </c>
      <c r="B309" s="147"/>
      <c r="C309" s="148"/>
      <c r="D309" s="149"/>
      <c r="E309" s="150"/>
      <c r="F309" s="150"/>
      <c r="G309" s="149"/>
      <c r="H309" s="148"/>
      <c r="I309" s="148"/>
      <c r="J309" s="148"/>
    </row>
    <row r="310" spans="1:10" s="151" customFormat="1" ht="12" x14ac:dyDescent="0.25">
      <c r="A310" s="152"/>
      <c r="B310" s="147"/>
      <c r="C310" s="148"/>
      <c r="D310" s="149"/>
      <c r="E310" s="150"/>
      <c r="F310" s="150"/>
      <c r="G310" s="149"/>
      <c r="H310" s="148"/>
      <c r="I310" s="148"/>
      <c r="J310" s="148"/>
    </row>
    <row r="311" spans="1:10" s="151" customFormat="1" ht="12" x14ac:dyDescent="0.25">
      <c r="A311" s="152" t="s">
        <v>172</v>
      </c>
      <c r="B311" s="147"/>
      <c r="C311" s="148"/>
      <c r="D311" s="149"/>
      <c r="E311" s="150"/>
      <c r="F311" s="150"/>
      <c r="G311" s="149"/>
      <c r="H311" s="148"/>
      <c r="I311" s="148"/>
      <c r="J311" s="148"/>
    </row>
    <row r="312" spans="1:10" s="151" customFormat="1" ht="12" x14ac:dyDescent="0.25">
      <c r="A312" s="152" t="s">
        <v>173</v>
      </c>
      <c r="B312" s="147"/>
      <c r="C312" s="148"/>
      <c r="D312" s="149"/>
      <c r="E312" s="150"/>
      <c r="F312" s="150"/>
      <c r="G312" s="149"/>
      <c r="H312" s="148"/>
      <c r="I312" s="148"/>
      <c r="J312" s="148"/>
    </row>
    <row r="313" spans="1:10" s="151" customFormat="1" ht="12" x14ac:dyDescent="0.25">
      <c r="A313" s="152"/>
      <c r="B313" s="147"/>
      <c r="C313" s="148"/>
      <c r="D313" s="149"/>
      <c r="E313" s="150"/>
      <c r="F313" s="150"/>
      <c r="G313" s="149"/>
      <c r="H313" s="148"/>
      <c r="I313" s="148"/>
      <c r="J313" s="148"/>
    </row>
    <row r="314" spans="1:10" s="151" customFormat="1" ht="12" x14ac:dyDescent="0.25">
      <c r="A314" s="152" t="s">
        <v>174</v>
      </c>
      <c r="B314" s="147"/>
      <c r="C314" s="148"/>
      <c r="D314" s="149"/>
      <c r="E314" s="150"/>
      <c r="F314" s="150"/>
      <c r="G314" s="149"/>
      <c r="H314" s="148"/>
      <c r="I314" s="148"/>
      <c r="J314" s="148"/>
    </row>
    <row r="315" spans="1:10" s="151" customFormat="1" ht="12" x14ac:dyDescent="0.25">
      <c r="A315" s="152"/>
      <c r="B315" s="147"/>
      <c r="C315" s="148"/>
      <c r="D315" s="149"/>
      <c r="E315" s="150"/>
      <c r="F315" s="150"/>
      <c r="G315" s="149"/>
      <c r="H315" s="148"/>
      <c r="I315" s="148"/>
      <c r="J315" s="148"/>
    </row>
    <row r="316" spans="1:10" s="151" customFormat="1" ht="12" x14ac:dyDescent="0.25">
      <c r="A316" s="152" t="s">
        <v>175</v>
      </c>
      <c r="B316" s="147"/>
      <c r="C316" s="148"/>
      <c r="D316" s="149"/>
      <c r="E316" s="150"/>
      <c r="F316" s="150"/>
      <c r="G316" s="149"/>
      <c r="H316" s="148"/>
      <c r="I316" s="148"/>
      <c r="J316" s="148"/>
    </row>
    <row r="317" spans="1:10" s="151" customFormat="1" ht="12" customHeight="1" x14ac:dyDescent="0.25">
      <c r="A317" s="152" t="s">
        <v>176</v>
      </c>
      <c r="B317" s="147"/>
      <c r="C317" s="148"/>
      <c r="D317" s="149"/>
      <c r="E317" s="150"/>
      <c r="F317" s="150"/>
      <c r="G317" s="149"/>
      <c r="H317" s="148"/>
      <c r="I317" s="148"/>
      <c r="J317" s="148"/>
    </row>
    <row r="318" spans="1:10" s="151" customFormat="1" ht="6" customHeight="1" x14ac:dyDescent="0.25">
      <c r="A318" s="152"/>
      <c r="B318" s="147"/>
      <c r="C318" s="148"/>
      <c r="D318" s="149"/>
      <c r="E318" s="150"/>
      <c r="F318" s="150"/>
      <c r="G318" s="149"/>
      <c r="H318" s="148"/>
      <c r="I318" s="148"/>
      <c r="J318" s="148"/>
    </row>
    <row r="319" spans="1:10" s="151" customFormat="1" ht="12" customHeight="1" x14ac:dyDescent="0.25">
      <c r="A319" s="152" t="s">
        <v>177</v>
      </c>
      <c r="B319" s="147"/>
      <c r="C319" s="148"/>
      <c r="D319" s="149"/>
      <c r="E319" s="150"/>
      <c r="F319" s="150"/>
      <c r="G319" s="149"/>
      <c r="H319" s="148"/>
      <c r="I319" s="148"/>
      <c r="J319" s="148"/>
    </row>
    <row r="320" spans="1:10" s="151" customFormat="1" ht="12" customHeight="1" x14ac:dyDescent="0.25">
      <c r="A320" s="152" t="s">
        <v>178</v>
      </c>
      <c r="B320" s="147"/>
      <c r="C320" s="148"/>
      <c r="D320" s="149"/>
      <c r="E320" s="150"/>
      <c r="F320" s="150"/>
      <c r="G320" s="149"/>
      <c r="H320" s="148"/>
      <c r="I320" s="148"/>
      <c r="J320" s="148"/>
    </row>
    <row r="321" spans="1:29" s="151" customFormat="1" ht="12" customHeight="1" x14ac:dyDescent="0.25">
      <c r="A321" s="152" t="s">
        <v>179</v>
      </c>
      <c r="B321" s="147"/>
      <c r="C321" s="148"/>
      <c r="D321" s="149"/>
      <c r="E321" s="150"/>
      <c r="F321" s="150"/>
      <c r="G321" s="149"/>
      <c r="H321" s="148"/>
      <c r="I321" s="148"/>
      <c r="J321" s="148"/>
    </row>
    <row r="322" spans="1:29" s="151" customFormat="1" ht="6" customHeight="1" x14ac:dyDescent="0.25">
      <c r="A322" s="152"/>
      <c r="B322" s="147"/>
      <c r="C322" s="148"/>
      <c r="D322" s="149"/>
      <c r="E322" s="150"/>
      <c r="F322" s="150"/>
      <c r="G322" s="149"/>
      <c r="H322" s="148"/>
      <c r="I322" s="148"/>
      <c r="J322" s="148"/>
    </row>
    <row r="323" spans="1:29" s="151" customFormat="1" ht="15.75" customHeight="1" x14ac:dyDescent="0.25">
      <c r="A323" s="153" t="s">
        <v>180</v>
      </c>
      <c r="B323" s="147"/>
      <c r="C323" s="148"/>
      <c r="D323" s="149"/>
      <c r="E323" s="150"/>
      <c r="F323" s="150"/>
      <c r="G323" s="149"/>
      <c r="H323" s="148"/>
      <c r="I323" s="148"/>
      <c r="J323" s="148"/>
    </row>
    <row r="324" spans="1:29" s="151" customFormat="1" ht="12" customHeight="1" x14ac:dyDescent="0.25">
      <c r="A324" s="152" t="s">
        <v>181</v>
      </c>
      <c r="B324" s="147"/>
      <c r="C324" s="148"/>
      <c r="D324" s="149"/>
      <c r="E324" s="150"/>
      <c r="F324" s="150"/>
      <c r="G324" s="149"/>
      <c r="H324" s="148"/>
      <c r="I324" s="148"/>
      <c r="J324" s="148"/>
    </row>
    <row r="325" spans="1:29" s="151" customFormat="1" ht="6" customHeight="1" x14ac:dyDescent="0.25">
      <c r="A325" s="152"/>
      <c r="B325" s="147"/>
      <c r="C325" s="148"/>
      <c r="D325" s="149"/>
      <c r="E325" s="150"/>
      <c r="F325" s="150"/>
      <c r="G325" s="149"/>
      <c r="H325" s="148"/>
      <c r="I325" s="148"/>
      <c r="J325" s="148"/>
    </row>
    <row r="326" spans="1:29" s="151" customFormat="1" ht="12" customHeight="1" x14ac:dyDescent="0.25">
      <c r="A326" s="152" t="s">
        <v>182</v>
      </c>
      <c r="B326" s="147"/>
      <c r="C326" s="148"/>
      <c r="D326" s="149"/>
      <c r="E326" s="150"/>
      <c r="F326" s="150"/>
      <c r="G326" s="149"/>
      <c r="H326" s="148"/>
      <c r="I326" s="148"/>
      <c r="J326" s="148"/>
    </row>
    <row r="327" spans="1:29" s="151" customFormat="1" ht="6" customHeight="1" x14ac:dyDescent="0.25">
      <c r="A327" s="152"/>
      <c r="B327" s="147"/>
      <c r="C327" s="148"/>
      <c r="D327" s="149"/>
      <c r="E327" s="150"/>
      <c r="F327" s="150"/>
      <c r="G327" s="149"/>
      <c r="H327" s="148"/>
      <c r="I327" s="148"/>
      <c r="J327" s="148"/>
    </row>
    <row r="328" spans="1:29" s="151" customFormat="1" ht="4.5" customHeight="1" x14ac:dyDescent="0.25">
      <c r="A328" s="152"/>
      <c r="B328" s="147"/>
      <c r="C328" s="148"/>
      <c r="D328" s="149"/>
      <c r="E328" s="150"/>
      <c r="F328" s="150"/>
      <c r="G328" s="149"/>
      <c r="H328" s="148"/>
      <c r="I328" s="148"/>
      <c r="J328" s="148"/>
    </row>
    <row r="329" spans="1:29" s="191" customFormat="1" ht="15.75" customHeight="1" x14ac:dyDescent="0.3">
      <c r="A329" s="515" t="s">
        <v>183</v>
      </c>
      <c r="B329" s="514"/>
      <c r="C329" s="514"/>
      <c r="D329" s="514"/>
      <c r="E329" s="514"/>
      <c r="F329" s="514"/>
      <c r="G329" s="514"/>
      <c r="H329" s="514"/>
      <c r="I329" s="514"/>
      <c r="J329" s="514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</row>
    <row r="330" spans="1:29" s="191" customFormat="1" ht="15.75" customHeight="1" x14ac:dyDescent="0.3">
      <c r="A330" s="513" t="s">
        <v>184</v>
      </c>
      <c r="B330" s="514"/>
      <c r="C330" s="514"/>
      <c r="D330" s="514"/>
      <c r="E330" s="514"/>
      <c r="F330" s="514"/>
      <c r="G330" s="514"/>
      <c r="H330" s="514"/>
      <c r="I330" s="514"/>
      <c r="J330" s="514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</row>
    <row r="331" spans="1:29" s="191" customFormat="1" ht="15.75" customHeight="1" x14ac:dyDescent="0.3">
      <c r="A331" s="513" t="s">
        <v>184</v>
      </c>
      <c r="B331" s="514"/>
      <c r="C331" s="514"/>
      <c r="D331" s="514"/>
      <c r="E331" s="514"/>
      <c r="F331" s="514"/>
      <c r="G331" s="514"/>
      <c r="H331" s="514"/>
      <c r="I331" s="514"/>
      <c r="J331" s="514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</row>
    <row r="332" spans="1:29" s="156" customFormat="1" ht="6" customHeight="1" x14ac:dyDescent="0.25">
      <c r="A332" s="152"/>
      <c r="B332" s="192"/>
      <c r="C332" s="192"/>
      <c r="D332" s="192"/>
      <c r="E332" s="192"/>
      <c r="F332" s="192"/>
      <c r="G332" s="192"/>
      <c r="H332" s="192"/>
      <c r="I332" s="192"/>
      <c r="J332" s="192"/>
    </row>
    <row r="333" spans="1:29" s="191" customFormat="1" ht="15.75" customHeight="1" x14ac:dyDescent="0.3">
      <c r="A333" s="515" t="s">
        <v>185</v>
      </c>
      <c r="B333" s="514"/>
      <c r="C333" s="514"/>
      <c r="D333" s="514"/>
      <c r="E333" s="514"/>
      <c r="F333" s="514"/>
      <c r="G333" s="514"/>
      <c r="H333" s="514"/>
      <c r="I333" s="514"/>
      <c r="J333" s="514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</row>
    <row r="334" spans="1:29" s="191" customFormat="1" ht="15.75" customHeight="1" x14ac:dyDescent="0.3">
      <c r="A334" s="513" t="s">
        <v>184</v>
      </c>
      <c r="B334" s="514"/>
      <c r="C334" s="514"/>
      <c r="D334" s="514"/>
      <c r="E334" s="514"/>
      <c r="F334" s="514"/>
      <c r="G334" s="514"/>
      <c r="H334" s="514"/>
      <c r="I334" s="514"/>
      <c r="J334" s="514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</row>
    <row r="335" spans="1:29" s="191" customFormat="1" ht="15.75" customHeight="1" thickBot="1" x14ac:dyDescent="0.35">
      <c r="A335" s="513" t="s">
        <v>184</v>
      </c>
      <c r="B335" s="514"/>
      <c r="C335" s="514"/>
      <c r="D335" s="514"/>
      <c r="E335" s="514"/>
      <c r="F335" s="514"/>
      <c r="G335" s="514"/>
      <c r="H335" s="514"/>
      <c r="I335" s="514"/>
      <c r="J335" s="514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</row>
    <row r="336" spans="1:29" ht="15" customHeight="1" thickBot="1" x14ac:dyDescent="0.35">
      <c r="A336" s="524" t="s">
        <v>147</v>
      </c>
      <c r="B336" s="525"/>
      <c r="C336" s="112"/>
      <c r="D336" s="113"/>
      <c r="E336" s="114" t="s">
        <v>148</v>
      </c>
      <c r="F336" s="115" t="str">
        <f>Roster!N14</f>
        <v>Water Rats</v>
      </c>
      <c r="G336" s="116" t="s">
        <v>149</v>
      </c>
      <c r="H336" s="116" t="s">
        <v>150</v>
      </c>
      <c r="I336" s="116" t="s">
        <v>151</v>
      </c>
      <c r="J336" s="116" t="s">
        <v>152</v>
      </c>
      <c r="M336" s="118"/>
    </row>
    <row r="337" spans="1:10" ht="12.75" customHeight="1" x14ac:dyDescent="0.3">
      <c r="A337" s="516" t="s">
        <v>153</v>
      </c>
      <c r="B337" s="517"/>
      <c r="C337" s="112"/>
      <c r="D337" s="119"/>
      <c r="E337" s="120"/>
      <c r="F337" s="121" t="str">
        <f>INDEX(Teamlists!A:D,MATCH($F$336,Teamlists!B:B,0)+1,4)</f>
        <v>Matt Debnam ©</v>
      </c>
      <c r="G337" s="122"/>
      <c r="H337" s="123"/>
      <c r="I337" s="121"/>
      <c r="J337" s="121"/>
    </row>
    <row r="338" spans="1:10" ht="12.75" customHeight="1" x14ac:dyDescent="0.3">
      <c r="A338" s="518" t="str">
        <f>$A$3</f>
        <v>Pennant 2 2015 Week 4</v>
      </c>
      <c r="B338" s="519"/>
      <c r="C338" s="112"/>
      <c r="D338" s="119"/>
      <c r="E338" s="120"/>
      <c r="F338" s="121" t="str">
        <f>INDEX(Teamlists!A:D,MATCH($F$336,Teamlists!B:B,0)+2,4)</f>
        <v>Robbie Maver</v>
      </c>
      <c r="G338" s="122"/>
      <c r="H338" s="123"/>
      <c r="I338" s="121"/>
      <c r="J338" s="121"/>
    </row>
    <row r="339" spans="1:10" ht="12.75" customHeight="1" thickBot="1" x14ac:dyDescent="0.35">
      <c r="A339" s="520">
        <f>Roster!L3</f>
        <v>42221</v>
      </c>
      <c r="B339" s="521"/>
      <c r="C339" s="112"/>
      <c r="D339" s="119"/>
      <c r="E339" s="120"/>
      <c r="F339" s="121" t="str">
        <f>INDEX(Teamlists!A:D,MATCH($F$336,Teamlists!B:B,0)+3,4)</f>
        <v>Daniel Debnam</v>
      </c>
      <c r="G339" s="122"/>
      <c r="H339" s="123"/>
      <c r="I339" s="121"/>
      <c r="J339" s="121"/>
    </row>
    <row r="340" spans="1:10" ht="12.75" customHeight="1" thickBot="1" x14ac:dyDescent="0.3">
      <c r="A340" s="124"/>
      <c r="B340" s="125"/>
      <c r="C340" s="112"/>
      <c r="D340" s="119"/>
      <c r="E340" s="120"/>
      <c r="F340" s="121" t="str">
        <f>INDEX(Teamlists!A:D,MATCH($F$336,Teamlists!B:B,0)+4,4)</f>
        <v>Damien Johnson</v>
      </c>
      <c r="G340" s="122"/>
      <c r="H340" s="123"/>
      <c r="I340" s="121"/>
      <c r="J340" s="121"/>
    </row>
    <row r="341" spans="1:10" ht="12.75" customHeight="1" x14ac:dyDescent="0.25">
      <c r="A341" s="186" t="s">
        <v>154</v>
      </c>
      <c r="B341" s="187" t="str">
        <f>Roster!N13</f>
        <v>B Grade</v>
      </c>
      <c r="C341" s="112"/>
      <c r="D341" s="119"/>
      <c r="E341" s="120"/>
      <c r="F341" s="121" t="str">
        <f>INDEX(Teamlists!A:D,MATCH($F$336,Teamlists!B:B,0)+5,4)</f>
        <v>Josh Debnam</v>
      </c>
      <c r="G341" s="122"/>
      <c r="H341" s="123"/>
      <c r="I341" s="121"/>
      <c r="J341" s="121"/>
    </row>
    <row r="342" spans="1:10" ht="12.75" customHeight="1" x14ac:dyDescent="0.25">
      <c r="A342" s="126" t="s">
        <v>155</v>
      </c>
      <c r="B342" s="127" t="str">
        <f>Roster!N4</f>
        <v>Court 3</v>
      </c>
      <c r="C342" s="112"/>
      <c r="D342" s="119"/>
      <c r="E342" s="120"/>
      <c r="F342" s="121" t="str">
        <f>INDEX(Teamlists!A:D,MATCH($F$336,Teamlists!B:B,0)+6,4)</f>
        <v>David Lambert (?)</v>
      </c>
      <c r="G342" s="122"/>
      <c r="H342" s="123"/>
      <c r="I342" s="121"/>
      <c r="J342" s="121"/>
    </row>
    <row r="343" spans="1:10" ht="12.75" customHeight="1" x14ac:dyDescent="0.25">
      <c r="A343" s="126" t="s">
        <v>156</v>
      </c>
      <c r="B343" s="128" t="str">
        <f>Roster!B13</f>
        <v>7:53pm</v>
      </c>
      <c r="C343" s="112"/>
      <c r="D343" s="119"/>
      <c r="E343" s="120"/>
      <c r="F343" s="121" t="str">
        <f>INDEX(Teamlists!A:D,MATCH($F$336,Teamlists!B:B,0)+7,4)</f>
        <v>Rhys Jones</v>
      </c>
      <c r="G343" s="122"/>
      <c r="H343" s="123"/>
      <c r="I343" s="121"/>
      <c r="J343" s="121"/>
    </row>
    <row r="344" spans="1:10" ht="12.75" customHeight="1" x14ac:dyDescent="0.25">
      <c r="A344" s="126"/>
      <c r="B344" s="128"/>
      <c r="C344" s="112"/>
      <c r="D344" s="119"/>
      <c r="E344" s="120"/>
      <c r="F344" s="121" t="str">
        <f>INDEX(Teamlists!A:D,MATCH($F$336,Teamlists!B:B,0)+8,4)</f>
        <v>Glenn Keppel</v>
      </c>
      <c r="G344" s="122"/>
      <c r="H344" s="123"/>
      <c r="I344" s="121"/>
      <c r="J344" s="121"/>
    </row>
    <row r="345" spans="1:10" ht="12.75" customHeight="1" x14ac:dyDescent="0.25">
      <c r="A345" s="126"/>
      <c r="B345" s="128"/>
      <c r="C345" s="112"/>
      <c r="D345" s="119"/>
      <c r="E345" s="120"/>
      <c r="F345" s="121" t="str">
        <f>INDEX(Teamlists!A:D,MATCH($F$336,Teamlists!B:B,0)+9,4)</f>
        <v>Alex Davies</v>
      </c>
      <c r="G345" s="122"/>
      <c r="H345" s="123"/>
      <c r="I345" s="121"/>
      <c r="J345" s="121"/>
    </row>
    <row r="346" spans="1:10" ht="12.75" customHeight="1" x14ac:dyDescent="0.25">
      <c r="A346" s="129" t="s">
        <v>157</v>
      </c>
      <c r="B346" s="130" t="str">
        <f>Roster!N16</f>
        <v>Dr Schwant von Eaglehorn</v>
      </c>
      <c r="C346" s="112"/>
      <c r="D346" s="119"/>
      <c r="E346" s="120"/>
      <c r="F346" s="121">
        <f>INDEX(Teamlists!A:D,MATCH($F$336,Teamlists!B:B,0)+10,4)</f>
        <v>0</v>
      </c>
      <c r="G346" s="122"/>
      <c r="H346" s="123"/>
      <c r="I346" s="121"/>
      <c r="J346" s="121"/>
    </row>
    <row r="347" spans="1:10" ht="12.75" customHeight="1" x14ac:dyDescent="0.25">
      <c r="A347" s="129" t="s">
        <v>158</v>
      </c>
      <c r="B347" s="131"/>
      <c r="C347" s="112"/>
      <c r="D347" s="119"/>
      <c r="E347" s="120"/>
      <c r="F347" s="121">
        <f>INDEX(Teamlists!A:D,MATCH($F$336,Teamlists!B:B,0)+11,4)</f>
        <v>0</v>
      </c>
      <c r="G347" s="122"/>
      <c r="H347" s="123"/>
      <c r="I347" s="121"/>
      <c r="J347" s="121"/>
    </row>
    <row r="348" spans="1:10" ht="12.75" customHeight="1" x14ac:dyDescent="0.25">
      <c r="A348" s="129"/>
      <c r="B348" s="131"/>
      <c r="C348" s="112"/>
      <c r="D348" s="119"/>
      <c r="E348" s="120"/>
      <c r="F348" s="121">
        <f>INDEX(Teamlists!A:D,MATCH($F$336,Teamlists!B:B,0)+12,4)</f>
        <v>0</v>
      </c>
      <c r="G348" s="122"/>
      <c r="H348" s="123"/>
      <c r="I348" s="121"/>
      <c r="J348" s="121"/>
    </row>
    <row r="349" spans="1:10" ht="12.75" customHeight="1" x14ac:dyDescent="0.25">
      <c r="A349" s="132" t="s">
        <v>159</v>
      </c>
      <c r="B349" s="131"/>
      <c r="C349" s="112"/>
      <c r="D349" s="119"/>
      <c r="E349" s="120"/>
      <c r="F349" s="121">
        <f>INDEX(Teamlists!A:D,MATCH($F$336,Teamlists!B:B,0)+13,4)</f>
        <v>0</v>
      </c>
      <c r="G349" s="122"/>
      <c r="H349" s="123"/>
      <c r="I349" s="121"/>
      <c r="J349" s="121"/>
    </row>
    <row r="350" spans="1:10" ht="12.75" customHeight="1" x14ac:dyDescent="0.25">
      <c r="A350" s="129" t="s">
        <v>160</v>
      </c>
      <c r="B350" s="131"/>
      <c r="C350" s="112"/>
      <c r="D350" s="119"/>
      <c r="E350" s="120"/>
      <c r="F350" s="121">
        <f>INDEX(Teamlists!A:D,MATCH($F$336,Teamlists!B:B,0)+14,4)</f>
        <v>0</v>
      </c>
      <c r="G350" s="122"/>
      <c r="H350" s="123"/>
      <c r="I350" s="121"/>
      <c r="J350" s="121"/>
    </row>
    <row r="351" spans="1:10" ht="12.75" customHeight="1" x14ac:dyDescent="0.25">
      <c r="A351" s="129" t="s">
        <v>161</v>
      </c>
      <c r="B351" s="127"/>
      <c r="C351" s="112"/>
      <c r="D351" s="133"/>
      <c r="E351" s="134" t="s">
        <v>87</v>
      </c>
      <c r="F351" s="134" t="s">
        <v>162</v>
      </c>
      <c r="G351" s="135">
        <f>SUM(G337:G350)</f>
        <v>0</v>
      </c>
      <c r="H351" s="112"/>
      <c r="I351" s="112"/>
      <c r="J351" s="112"/>
    </row>
    <row r="352" spans="1:10" ht="6" customHeight="1" x14ac:dyDescent="0.25">
      <c r="A352" s="129"/>
      <c r="B352" s="131"/>
      <c r="C352" s="112"/>
    </row>
    <row r="353" spans="1:13" ht="15" customHeight="1" thickBot="1" x14ac:dyDescent="0.3">
      <c r="A353" s="129"/>
      <c r="B353" s="127"/>
      <c r="C353" s="112"/>
      <c r="D353" s="113"/>
      <c r="E353" s="114" t="s">
        <v>163</v>
      </c>
      <c r="F353" s="115" t="str">
        <f>Roster!N15</f>
        <v>Ariba Amoebas</v>
      </c>
      <c r="G353" s="116" t="s">
        <v>149</v>
      </c>
      <c r="H353" s="116" t="s">
        <v>150</v>
      </c>
      <c r="I353" s="116" t="s">
        <v>151</v>
      </c>
      <c r="J353" s="116" t="s">
        <v>152</v>
      </c>
    </row>
    <row r="354" spans="1:13" ht="12.75" customHeight="1" x14ac:dyDescent="0.25">
      <c r="A354" s="129"/>
      <c r="B354" s="131"/>
      <c r="C354" s="112"/>
      <c r="D354" s="137"/>
      <c r="E354" s="138"/>
      <c r="F354" s="121" t="str">
        <f>INDEX(Teamlists!A:D,MATCH($F$353,Teamlists!B:B,0)+1,4)</f>
        <v>Chris Bond ©</v>
      </c>
      <c r="G354" s="122"/>
      <c r="H354" s="123"/>
      <c r="I354" s="121"/>
      <c r="J354" s="121"/>
    </row>
    <row r="355" spans="1:13" ht="12.75" customHeight="1" x14ac:dyDescent="0.25">
      <c r="A355" s="129" t="s">
        <v>164</v>
      </c>
      <c r="B355" s="131"/>
      <c r="C355" s="112"/>
      <c r="D355" s="137"/>
      <c r="E355" s="139"/>
      <c r="F355" s="121" t="str">
        <f>INDEX(Teamlists!A:D,MATCH($F$353,Teamlists!B:B,0)+2,4)</f>
        <v>Kirstie Kay</v>
      </c>
      <c r="G355" s="122"/>
      <c r="H355" s="123"/>
      <c r="I355" s="121"/>
      <c r="J355" s="121"/>
    </row>
    <row r="356" spans="1:13" ht="12.75" customHeight="1" x14ac:dyDescent="0.25">
      <c r="A356" s="522">
        <f>Roster!N19</f>
        <v>0</v>
      </c>
      <c r="B356" s="523"/>
      <c r="C356" s="112"/>
      <c r="D356" s="137"/>
      <c r="E356" s="139"/>
      <c r="F356" s="121" t="str">
        <f>INDEX(Teamlists!A:D,MATCH($F$353,Teamlists!B:B,0)+3,4)</f>
        <v>Stephanie Wickham</v>
      </c>
      <c r="G356" s="122"/>
      <c r="H356" s="123"/>
      <c r="I356" s="121"/>
      <c r="J356" s="121"/>
    </row>
    <row r="357" spans="1:13" ht="12.75" customHeight="1" x14ac:dyDescent="0.25">
      <c r="A357" s="522">
        <f>Roster!N20</f>
        <v>0</v>
      </c>
      <c r="B357" s="523"/>
      <c r="C357" s="112"/>
      <c r="D357" s="137"/>
      <c r="E357" s="120"/>
      <c r="F357" s="121" t="str">
        <f>INDEX(Teamlists!A:D,MATCH($F$353,Teamlists!B:B,0)+4,4)</f>
        <v>David Hilder</v>
      </c>
      <c r="G357" s="122"/>
      <c r="H357" s="123"/>
      <c r="I357" s="121"/>
      <c r="J357" s="121"/>
      <c r="M357" s="140"/>
    </row>
    <row r="358" spans="1:13" ht="12.75" customHeight="1" x14ac:dyDescent="0.25">
      <c r="A358" s="141"/>
      <c r="B358" s="142"/>
      <c r="C358" s="112"/>
      <c r="D358" s="137"/>
      <c r="E358" s="120"/>
      <c r="F358" s="121" t="str">
        <f>INDEX(Teamlists!A:D,MATCH($F$353,Teamlists!B:B,0)+5,4)</f>
        <v>Jack Adolph</v>
      </c>
      <c r="G358" s="122"/>
      <c r="H358" s="123"/>
      <c r="I358" s="121"/>
      <c r="J358" s="121"/>
    </row>
    <row r="359" spans="1:13" ht="12.75" customHeight="1" x14ac:dyDescent="0.25">
      <c r="A359" s="129"/>
      <c r="B359" s="131"/>
      <c r="C359" s="112"/>
      <c r="D359" s="137"/>
      <c r="E359" s="120"/>
      <c r="F359" s="121" t="str">
        <f>INDEX(Teamlists!A:D,MATCH($F$353,Teamlists!B:B,0)+6,4)</f>
        <v>Larnie Linton</v>
      </c>
      <c r="G359" s="122"/>
      <c r="H359" s="123"/>
      <c r="I359" s="121"/>
      <c r="J359" s="121"/>
    </row>
    <row r="360" spans="1:13" ht="12.75" customHeight="1" x14ac:dyDescent="0.25">
      <c r="A360" s="129"/>
      <c r="B360" s="131"/>
      <c r="C360" s="112"/>
      <c r="D360" s="137"/>
      <c r="E360" s="120"/>
      <c r="F360" s="121" t="str">
        <f>INDEX(Teamlists!A:D,MATCH($F$353,Teamlists!B:B,0)+7,4)</f>
        <v>Jack Inglis</v>
      </c>
      <c r="G360" s="122"/>
      <c r="H360" s="123"/>
      <c r="I360" s="121"/>
      <c r="J360" s="121"/>
    </row>
    <row r="361" spans="1:13" ht="12.75" customHeight="1" x14ac:dyDescent="0.25">
      <c r="A361" s="129"/>
      <c r="B361" s="131"/>
      <c r="C361" s="112"/>
      <c r="D361" s="137"/>
      <c r="E361" s="120"/>
      <c r="F361" s="121">
        <f>INDEX(Teamlists!A:D,MATCH($F$353,Teamlists!B:B,0)+8,4)</f>
        <v>0</v>
      </c>
      <c r="G361" s="122"/>
      <c r="H361" s="123"/>
      <c r="I361" s="121"/>
      <c r="J361" s="121"/>
    </row>
    <row r="362" spans="1:13" ht="12.75" customHeight="1" x14ac:dyDescent="0.25">
      <c r="A362" s="129"/>
      <c r="B362" s="131"/>
      <c r="C362" s="112"/>
      <c r="D362" s="137"/>
      <c r="E362" s="120"/>
      <c r="F362" s="121">
        <f>INDEX(Teamlists!A:D,MATCH($F$353,Teamlists!B:B,0)+9,4)</f>
        <v>0</v>
      </c>
      <c r="G362" s="122"/>
      <c r="H362" s="123"/>
      <c r="I362" s="121"/>
      <c r="J362" s="121"/>
    </row>
    <row r="363" spans="1:13" ht="12.75" customHeight="1" x14ac:dyDescent="0.25">
      <c r="A363" s="129"/>
      <c r="B363" s="131"/>
      <c r="C363" s="112"/>
      <c r="D363" s="137"/>
      <c r="E363" s="120"/>
      <c r="F363" s="121">
        <f>INDEX(Teamlists!A:D,MATCH($F$353,Teamlists!B:B,0)+10,4)</f>
        <v>0</v>
      </c>
      <c r="G363" s="122"/>
      <c r="H363" s="123"/>
      <c r="I363" s="121"/>
      <c r="J363" s="121"/>
    </row>
    <row r="364" spans="1:13" ht="12.75" customHeight="1" x14ac:dyDescent="0.25">
      <c r="A364" s="129"/>
      <c r="B364" s="131"/>
      <c r="C364" s="112"/>
      <c r="D364" s="137"/>
      <c r="E364" s="120"/>
      <c r="F364" s="121">
        <f>INDEX(Teamlists!A:D,MATCH($F$353,Teamlists!B:B,0)+11,4)</f>
        <v>0</v>
      </c>
      <c r="G364" s="122"/>
      <c r="H364" s="123"/>
      <c r="I364" s="121"/>
      <c r="J364" s="121"/>
    </row>
    <row r="365" spans="1:13" ht="12.75" customHeight="1" thickBot="1" x14ac:dyDescent="0.3">
      <c r="A365" s="143"/>
      <c r="B365" s="144"/>
      <c r="C365" s="112"/>
      <c r="D365" s="137"/>
      <c r="E365" s="120"/>
      <c r="F365" s="121">
        <f>INDEX(Teamlists!A:D,MATCH($F$353,Teamlists!B:B,0)+12,4)</f>
        <v>0</v>
      </c>
      <c r="G365" s="122"/>
      <c r="H365" s="123"/>
      <c r="I365" s="121"/>
      <c r="J365" s="121"/>
    </row>
    <row r="366" spans="1:13" ht="12.75" customHeight="1" x14ac:dyDescent="0.25">
      <c r="A366" s="112"/>
      <c r="B366" s="133"/>
      <c r="C366" s="112"/>
      <c r="D366" s="137"/>
      <c r="E366" s="120"/>
      <c r="F366" s="121">
        <f>INDEX(Teamlists!A:D,MATCH($F$353,Teamlists!B:B,0)+13,4)</f>
        <v>0</v>
      </c>
      <c r="G366" s="122"/>
      <c r="H366" s="123"/>
      <c r="I366" s="121"/>
      <c r="J366" s="121"/>
    </row>
    <row r="367" spans="1:13" ht="12.75" customHeight="1" x14ac:dyDescent="0.25">
      <c r="A367" s="112"/>
      <c r="B367" s="133"/>
      <c r="C367" s="112"/>
      <c r="D367" s="137"/>
      <c r="E367" s="120"/>
      <c r="F367" s="121">
        <f>INDEX(Teamlists!A:D,MATCH($F$353,Teamlists!B:B,0)+14,4)</f>
        <v>0</v>
      </c>
      <c r="G367" s="122"/>
      <c r="H367" s="123"/>
      <c r="I367" s="121"/>
      <c r="J367" s="121"/>
    </row>
    <row r="368" spans="1:13" ht="12.75" customHeight="1" x14ac:dyDescent="0.25">
      <c r="B368" s="133"/>
      <c r="C368" s="112"/>
      <c r="D368" s="133"/>
      <c r="E368" s="134" t="s">
        <v>87</v>
      </c>
      <c r="F368" s="134" t="s">
        <v>162</v>
      </c>
      <c r="G368" s="135">
        <f>SUM(G354:G367)</f>
        <v>0</v>
      </c>
      <c r="H368" s="112"/>
      <c r="I368" s="112"/>
      <c r="J368" s="112"/>
    </row>
    <row r="369" spans="1:10" ht="15.6" x14ac:dyDescent="0.3">
      <c r="A369" s="145" t="s">
        <v>165</v>
      </c>
      <c r="B369" s="133"/>
      <c r="C369" s="112"/>
      <c r="D369" s="133"/>
      <c r="E369" s="134"/>
      <c r="F369" s="134"/>
      <c r="G369" s="133"/>
      <c r="H369" s="112"/>
      <c r="I369" s="112"/>
      <c r="J369" s="112"/>
    </row>
    <row r="370" spans="1:10" s="151" customFormat="1" ht="12" x14ac:dyDescent="0.25">
      <c r="A370" s="146" t="s">
        <v>166</v>
      </c>
      <c r="B370" s="147"/>
      <c r="C370" s="148"/>
      <c r="D370" s="149"/>
      <c r="E370" s="150"/>
      <c r="F370" s="150"/>
      <c r="G370" s="149"/>
      <c r="H370" s="148"/>
      <c r="I370" s="148"/>
      <c r="J370" s="148"/>
    </row>
    <row r="371" spans="1:10" s="151" customFormat="1" ht="12" x14ac:dyDescent="0.25">
      <c r="A371" s="152"/>
      <c r="B371" s="147"/>
      <c r="C371" s="148"/>
      <c r="D371" s="149"/>
      <c r="E371" s="150"/>
      <c r="F371" s="150"/>
      <c r="G371" s="149"/>
      <c r="H371" s="148"/>
      <c r="I371" s="148"/>
      <c r="J371" s="148"/>
    </row>
    <row r="372" spans="1:10" s="151" customFormat="1" ht="12" x14ac:dyDescent="0.25">
      <c r="A372" s="153" t="s">
        <v>167</v>
      </c>
      <c r="B372" s="147"/>
      <c r="C372" s="148"/>
      <c r="D372" s="149"/>
      <c r="E372" s="150"/>
      <c r="F372" s="150"/>
      <c r="G372" s="149"/>
      <c r="H372" s="148"/>
      <c r="I372" s="148"/>
      <c r="J372" s="148"/>
    </row>
    <row r="373" spans="1:10" s="151" customFormat="1" ht="12" x14ac:dyDescent="0.25">
      <c r="A373" s="152" t="s">
        <v>168</v>
      </c>
      <c r="B373" s="147"/>
      <c r="C373" s="148"/>
      <c r="D373" s="149"/>
      <c r="E373" s="150"/>
      <c r="F373" s="150"/>
      <c r="G373" s="149"/>
      <c r="H373" s="148"/>
      <c r="I373" s="148"/>
      <c r="J373" s="148"/>
    </row>
    <row r="374" spans="1:10" s="151" customFormat="1" ht="12" x14ac:dyDescent="0.25">
      <c r="A374" s="152" t="s">
        <v>169</v>
      </c>
      <c r="B374" s="147"/>
      <c r="C374" s="148"/>
      <c r="D374" s="149"/>
      <c r="E374" s="150"/>
      <c r="F374" s="150"/>
      <c r="G374" s="149"/>
      <c r="H374" s="148"/>
      <c r="I374" s="148"/>
      <c r="J374" s="148"/>
    </row>
    <row r="375" spans="1:10" s="151" customFormat="1" ht="12" x14ac:dyDescent="0.25">
      <c r="A375" s="152" t="s">
        <v>170</v>
      </c>
      <c r="B375" s="147"/>
      <c r="C375" s="148"/>
      <c r="D375" s="149"/>
      <c r="E375" s="150"/>
      <c r="F375" s="150"/>
      <c r="G375" s="149"/>
      <c r="H375" s="148"/>
      <c r="I375" s="148"/>
      <c r="J375" s="148"/>
    </row>
    <row r="376" spans="1:10" s="151" customFormat="1" ht="12" x14ac:dyDescent="0.25">
      <c r="A376" s="154" t="s">
        <v>171</v>
      </c>
      <c r="B376" s="147"/>
      <c r="C376" s="148"/>
      <c r="D376" s="149"/>
      <c r="E376" s="150"/>
      <c r="F376" s="150"/>
      <c r="G376" s="149"/>
      <c r="H376" s="148"/>
      <c r="I376" s="148"/>
      <c r="J376" s="148"/>
    </row>
    <row r="377" spans="1:10" s="151" customFormat="1" ht="12" x14ac:dyDescent="0.25">
      <c r="A377" s="152"/>
      <c r="B377" s="147"/>
      <c r="C377" s="148"/>
      <c r="D377" s="149"/>
      <c r="E377" s="150"/>
      <c r="F377" s="150"/>
      <c r="G377" s="149"/>
      <c r="H377" s="148"/>
      <c r="I377" s="148"/>
      <c r="J377" s="148"/>
    </row>
    <row r="378" spans="1:10" s="151" customFormat="1" ht="12" x14ac:dyDescent="0.25">
      <c r="A378" s="152" t="s">
        <v>172</v>
      </c>
      <c r="B378" s="147"/>
      <c r="C378" s="148"/>
      <c r="D378" s="149"/>
      <c r="E378" s="150"/>
      <c r="F378" s="150"/>
      <c r="G378" s="149"/>
      <c r="H378" s="148"/>
      <c r="I378" s="148"/>
      <c r="J378" s="148"/>
    </row>
    <row r="379" spans="1:10" s="151" customFormat="1" ht="12" x14ac:dyDescent="0.25">
      <c r="A379" s="152" t="s">
        <v>173</v>
      </c>
      <c r="B379" s="147"/>
      <c r="C379" s="148"/>
      <c r="D379" s="149"/>
      <c r="E379" s="150"/>
      <c r="F379" s="150"/>
      <c r="G379" s="149"/>
      <c r="H379" s="148"/>
      <c r="I379" s="148"/>
      <c r="J379" s="148"/>
    </row>
    <row r="380" spans="1:10" s="151" customFormat="1" ht="12" x14ac:dyDescent="0.25">
      <c r="A380" s="152"/>
      <c r="B380" s="147"/>
      <c r="C380" s="148"/>
      <c r="D380" s="149"/>
      <c r="E380" s="150"/>
      <c r="F380" s="150"/>
      <c r="G380" s="149"/>
      <c r="H380" s="148"/>
      <c r="I380" s="148"/>
      <c r="J380" s="148"/>
    </row>
    <row r="381" spans="1:10" s="151" customFormat="1" ht="12" x14ac:dyDescent="0.25">
      <c r="A381" s="152" t="s">
        <v>174</v>
      </c>
      <c r="B381" s="147"/>
      <c r="C381" s="148"/>
      <c r="D381" s="149"/>
      <c r="E381" s="150"/>
      <c r="F381" s="150"/>
      <c r="G381" s="149"/>
      <c r="H381" s="148"/>
      <c r="I381" s="148"/>
      <c r="J381" s="148"/>
    </row>
    <row r="382" spans="1:10" s="151" customFormat="1" ht="12" x14ac:dyDescent="0.25">
      <c r="A382" s="152"/>
      <c r="B382" s="147"/>
      <c r="C382" s="148"/>
      <c r="D382" s="149"/>
      <c r="E382" s="150"/>
      <c r="F382" s="150"/>
      <c r="G382" s="149"/>
      <c r="H382" s="148"/>
      <c r="I382" s="148"/>
      <c r="J382" s="148"/>
    </row>
    <row r="383" spans="1:10" s="151" customFormat="1" ht="12" x14ac:dyDescent="0.25">
      <c r="A383" s="152" t="s">
        <v>175</v>
      </c>
      <c r="B383" s="147"/>
      <c r="C383" s="148"/>
      <c r="D383" s="149"/>
      <c r="E383" s="150"/>
      <c r="F383" s="150"/>
      <c r="G383" s="149"/>
      <c r="H383" s="148"/>
      <c r="I383" s="148"/>
      <c r="J383" s="148"/>
    </row>
    <row r="384" spans="1:10" s="151" customFormat="1" ht="12" customHeight="1" x14ac:dyDescent="0.25">
      <c r="A384" s="152" t="s">
        <v>176</v>
      </c>
      <c r="B384" s="147"/>
      <c r="C384" s="148"/>
      <c r="D384" s="149"/>
      <c r="E384" s="150"/>
      <c r="F384" s="150"/>
      <c r="G384" s="149"/>
      <c r="H384" s="148"/>
      <c r="I384" s="148"/>
      <c r="J384" s="148"/>
    </row>
    <row r="385" spans="1:29" s="151" customFormat="1" ht="6" customHeight="1" x14ac:dyDescent="0.25">
      <c r="A385" s="152"/>
      <c r="B385" s="147"/>
      <c r="C385" s="148"/>
      <c r="D385" s="149"/>
      <c r="E385" s="150"/>
      <c r="F385" s="150"/>
      <c r="G385" s="149"/>
      <c r="H385" s="148"/>
      <c r="I385" s="148"/>
      <c r="J385" s="148"/>
    </row>
    <row r="386" spans="1:29" s="151" customFormat="1" ht="12" customHeight="1" x14ac:dyDescent="0.25">
      <c r="A386" s="152" t="s">
        <v>177</v>
      </c>
      <c r="B386" s="147"/>
      <c r="C386" s="148"/>
      <c r="D386" s="149"/>
      <c r="E386" s="150"/>
      <c r="F386" s="150"/>
      <c r="G386" s="149"/>
      <c r="H386" s="148"/>
      <c r="I386" s="148"/>
      <c r="J386" s="148"/>
    </row>
    <row r="387" spans="1:29" s="151" customFormat="1" ht="12" customHeight="1" x14ac:dyDescent="0.25">
      <c r="A387" s="152" t="s">
        <v>178</v>
      </c>
      <c r="B387" s="147"/>
      <c r="C387" s="148"/>
      <c r="D387" s="149"/>
      <c r="E387" s="150"/>
      <c r="F387" s="150"/>
      <c r="G387" s="149"/>
      <c r="H387" s="148"/>
      <c r="I387" s="148"/>
      <c r="J387" s="148"/>
    </row>
    <row r="388" spans="1:29" s="151" customFormat="1" ht="12" customHeight="1" x14ac:dyDescent="0.25">
      <c r="A388" s="152" t="s">
        <v>179</v>
      </c>
      <c r="B388" s="147"/>
      <c r="C388" s="148"/>
      <c r="D388" s="149"/>
      <c r="E388" s="150"/>
      <c r="F388" s="150"/>
      <c r="G388" s="149"/>
      <c r="H388" s="148"/>
      <c r="I388" s="148"/>
      <c r="J388" s="148"/>
    </row>
    <row r="389" spans="1:29" s="151" customFormat="1" ht="6" customHeight="1" x14ac:dyDescent="0.25">
      <c r="A389" s="152"/>
      <c r="B389" s="147"/>
      <c r="C389" s="148"/>
      <c r="D389" s="149"/>
      <c r="E389" s="150"/>
      <c r="F389" s="150"/>
      <c r="G389" s="149"/>
      <c r="H389" s="148"/>
      <c r="I389" s="148"/>
      <c r="J389" s="148"/>
    </row>
    <row r="390" spans="1:29" s="151" customFormat="1" ht="15.75" customHeight="1" x14ac:dyDescent="0.25">
      <c r="A390" s="153" t="s">
        <v>180</v>
      </c>
      <c r="B390" s="147"/>
      <c r="C390" s="148"/>
      <c r="D390" s="149"/>
      <c r="E390" s="150"/>
      <c r="F390" s="150"/>
      <c r="G390" s="149"/>
      <c r="H390" s="148"/>
      <c r="I390" s="148"/>
      <c r="J390" s="148"/>
    </row>
    <row r="391" spans="1:29" s="151" customFormat="1" ht="12" customHeight="1" x14ac:dyDescent="0.25">
      <c r="A391" s="152" t="s">
        <v>181</v>
      </c>
      <c r="B391" s="147"/>
      <c r="C391" s="148"/>
      <c r="D391" s="149"/>
      <c r="E391" s="150"/>
      <c r="F391" s="150"/>
      <c r="G391" s="149"/>
      <c r="H391" s="148"/>
      <c r="I391" s="148"/>
      <c r="J391" s="148"/>
    </row>
    <row r="392" spans="1:29" s="151" customFormat="1" ht="6" customHeight="1" x14ac:dyDescent="0.25">
      <c r="A392" s="152"/>
      <c r="B392" s="147"/>
      <c r="C392" s="148"/>
      <c r="D392" s="149"/>
      <c r="E392" s="150"/>
      <c r="F392" s="150"/>
      <c r="G392" s="149"/>
      <c r="H392" s="148"/>
      <c r="I392" s="148"/>
      <c r="J392" s="148"/>
    </row>
    <row r="393" spans="1:29" s="151" customFormat="1" ht="12" customHeight="1" x14ac:dyDescent="0.25">
      <c r="A393" s="152" t="s">
        <v>182</v>
      </c>
      <c r="B393" s="147"/>
      <c r="C393" s="148"/>
      <c r="D393" s="149"/>
      <c r="E393" s="150"/>
      <c r="F393" s="150"/>
      <c r="G393" s="149"/>
      <c r="H393" s="148"/>
      <c r="I393" s="148"/>
      <c r="J393" s="148"/>
    </row>
    <row r="394" spans="1:29" s="151" customFormat="1" ht="6" customHeight="1" x14ac:dyDescent="0.25">
      <c r="A394" s="152"/>
      <c r="B394" s="147"/>
      <c r="C394" s="148"/>
      <c r="D394" s="149"/>
      <c r="E394" s="150"/>
      <c r="F394" s="150"/>
      <c r="G394" s="149"/>
      <c r="H394" s="148"/>
      <c r="I394" s="148"/>
      <c r="J394" s="148"/>
    </row>
    <row r="395" spans="1:29" s="151" customFormat="1" ht="4.5" customHeight="1" x14ac:dyDescent="0.25">
      <c r="A395" s="152"/>
      <c r="B395" s="147"/>
      <c r="C395" s="148"/>
      <c r="D395" s="149"/>
      <c r="E395" s="150"/>
      <c r="F395" s="150"/>
      <c r="G395" s="149"/>
      <c r="H395" s="148"/>
      <c r="I395" s="148"/>
      <c r="J395" s="148"/>
    </row>
    <row r="396" spans="1:29" s="191" customFormat="1" ht="15.75" customHeight="1" x14ac:dyDescent="0.3">
      <c r="A396" s="515" t="s">
        <v>183</v>
      </c>
      <c r="B396" s="514"/>
      <c r="C396" s="514"/>
      <c r="D396" s="514"/>
      <c r="E396" s="514"/>
      <c r="F396" s="514"/>
      <c r="G396" s="514"/>
      <c r="H396" s="514"/>
      <c r="I396" s="514"/>
      <c r="J396" s="514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</row>
    <row r="397" spans="1:29" s="191" customFormat="1" ht="15.75" customHeight="1" x14ac:dyDescent="0.3">
      <c r="A397" s="513" t="s">
        <v>184</v>
      </c>
      <c r="B397" s="514"/>
      <c r="C397" s="514"/>
      <c r="D397" s="514"/>
      <c r="E397" s="514"/>
      <c r="F397" s="514"/>
      <c r="G397" s="514"/>
      <c r="H397" s="514"/>
      <c r="I397" s="514"/>
      <c r="J397" s="514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</row>
    <row r="398" spans="1:29" s="191" customFormat="1" ht="15.75" customHeight="1" x14ac:dyDescent="0.3">
      <c r="A398" s="513" t="s">
        <v>184</v>
      </c>
      <c r="B398" s="514"/>
      <c r="C398" s="514"/>
      <c r="D398" s="514"/>
      <c r="E398" s="514"/>
      <c r="F398" s="514"/>
      <c r="G398" s="514"/>
      <c r="H398" s="514"/>
      <c r="I398" s="514"/>
      <c r="J398" s="514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</row>
    <row r="399" spans="1:29" s="156" customFormat="1" ht="6" customHeight="1" x14ac:dyDescent="0.25">
      <c r="A399" s="152"/>
      <c r="B399" s="192"/>
      <c r="C399" s="192"/>
      <c r="D399" s="192"/>
      <c r="E399" s="192"/>
      <c r="F399" s="192"/>
      <c r="G399" s="192"/>
      <c r="H399" s="192"/>
      <c r="I399" s="192"/>
      <c r="J399" s="192"/>
    </row>
    <row r="400" spans="1:29" s="191" customFormat="1" ht="15.75" customHeight="1" x14ac:dyDescent="0.3">
      <c r="A400" s="515" t="s">
        <v>185</v>
      </c>
      <c r="B400" s="514"/>
      <c r="C400" s="514"/>
      <c r="D400" s="514"/>
      <c r="E400" s="514"/>
      <c r="F400" s="514"/>
      <c r="G400" s="514"/>
      <c r="H400" s="514"/>
      <c r="I400" s="514"/>
      <c r="J400" s="514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</row>
    <row r="401" spans="1:29" s="191" customFormat="1" ht="15.75" customHeight="1" x14ac:dyDescent="0.3">
      <c r="A401" s="513" t="s">
        <v>184</v>
      </c>
      <c r="B401" s="514"/>
      <c r="C401" s="514"/>
      <c r="D401" s="514"/>
      <c r="E401" s="514"/>
      <c r="F401" s="514"/>
      <c r="G401" s="514"/>
      <c r="H401" s="514"/>
      <c r="I401" s="514"/>
      <c r="J401" s="514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</row>
    <row r="402" spans="1:29" s="191" customFormat="1" ht="15.75" customHeight="1" thickBot="1" x14ac:dyDescent="0.35">
      <c r="A402" s="513" t="s">
        <v>184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</row>
    <row r="403" spans="1:29" ht="15" customHeight="1" thickBot="1" x14ac:dyDescent="0.35">
      <c r="A403" s="524" t="s">
        <v>147</v>
      </c>
      <c r="B403" s="525"/>
      <c r="C403" s="112"/>
      <c r="D403" s="113"/>
      <c r="E403" s="114" t="s">
        <v>148</v>
      </c>
      <c r="F403" s="115" t="str">
        <f>Roster!L22</f>
        <v>Turbo Taddies</v>
      </c>
      <c r="G403" s="116" t="s">
        <v>149</v>
      </c>
      <c r="H403" s="116" t="s">
        <v>150</v>
      </c>
      <c r="I403" s="116" t="s">
        <v>151</v>
      </c>
      <c r="J403" s="116" t="s">
        <v>152</v>
      </c>
      <c r="M403" s="118"/>
    </row>
    <row r="404" spans="1:29" ht="12.75" customHeight="1" x14ac:dyDescent="0.3">
      <c r="A404" s="516" t="s">
        <v>153</v>
      </c>
      <c r="B404" s="517"/>
      <c r="C404" s="112"/>
      <c r="D404" s="119"/>
      <c r="E404" s="120"/>
      <c r="F404" s="121" t="str">
        <f>INDEX(Teamlists!A:D,MATCH($F$403,Teamlists!B:B,0)+1,4)</f>
        <v>Nick Yong ©</v>
      </c>
      <c r="G404" s="122"/>
      <c r="H404" s="123"/>
      <c r="I404" s="121"/>
      <c r="J404" s="121"/>
    </row>
    <row r="405" spans="1:29" ht="12.75" customHeight="1" x14ac:dyDescent="0.3">
      <c r="A405" s="518" t="str">
        <f>$A$3</f>
        <v>Pennant 2 2015 Week 4</v>
      </c>
      <c r="B405" s="519"/>
      <c r="C405" s="112"/>
      <c r="D405" s="119"/>
      <c r="E405" s="120"/>
      <c r="F405" s="121" t="str">
        <f>INDEX(Teamlists!A:D,MATCH($F$403,Teamlists!B:B,0)+2,4)</f>
        <v>Aidan Young</v>
      </c>
      <c r="G405" s="122"/>
      <c r="H405" s="123"/>
      <c r="I405" s="121"/>
      <c r="J405" s="121"/>
    </row>
    <row r="406" spans="1:29" ht="12.75" customHeight="1" thickBot="1" x14ac:dyDescent="0.35">
      <c r="A406" s="520">
        <f>Roster!L3</f>
        <v>42221</v>
      </c>
      <c r="B406" s="521"/>
      <c r="C406" s="112"/>
      <c r="D406" s="119"/>
      <c r="E406" s="120"/>
      <c r="F406" s="121" t="str">
        <f>INDEX(Teamlists!A:D,MATCH($F$403,Teamlists!B:B,0)+3,4)</f>
        <v>Cameron Lewis</v>
      </c>
      <c r="G406" s="122"/>
      <c r="H406" s="123"/>
      <c r="I406" s="121"/>
      <c r="J406" s="121"/>
    </row>
    <row r="407" spans="1:29" ht="12.75" customHeight="1" thickBot="1" x14ac:dyDescent="0.3">
      <c r="A407" s="124"/>
      <c r="B407" s="125"/>
      <c r="C407" s="112"/>
      <c r="D407" s="119"/>
      <c r="E407" s="120"/>
      <c r="F407" s="121" t="str">
        <f>INDEX(Teamlists!A:D,MATCH($F$403,Teamlists!B:B,0)+4,4)</f>
        <v>Olivia Johnson</v>
      </c>
      <c r="G407" s="122"/>
      <c r="H407" s="123"/>
      <c r="I407" s="121"/>
      <c r="J407" s="121"/>
    </row>
    <row r="408" spans="1:29" ht="12.75" customHeight="1" x14ac:dyDescent="0.25">
      <c r="A408" s="186" t="s">
        <v>154</v>
      </c>
      <c r="B408" s="187" t="str">
        <f>Roster!L21</f>
        <v>A Grade</v>
      </c>
      <c r="C408" s="112"/>
      <c r="D408" s="119"/>
      <c r="E408" s="120"/>
      <c r="F408" s="121" t="str">
        <f>INDEX(Teamlists!A:D,MATCH($F$403,Teamlists!B:B,0)+5,4)</f>
        <v>Jason Whelan</v>
      </c>
      <c r="G408" s="122"/>
      <c r="H408" s="123"/>
      <c r="I408" s="121"/>
      <c r="J408" s="121"/>
    </row>
    <row r="409" spans="1:29" ht="12.75" customHeight="1" x14ac:dyDescent="0.25">
      <c r="A409" s="126" t="s">
        <v>155</v>
      </c>
      <c r="B409" s="127" t="str">
        <f>Roster!L4</f>
        <v>Court 1</v>
      </c>
      <c r="C409" s="112"/>
      <c r="D409" s="119"/>
      <c r="E409" s="120"/>
      <c r="F409" s="121" t="str">
        <f>INDEX(Teamlists!A:D,MATCH($F$403,Teamlists!B:B,0)+6,4)</f>
        <v>Job Carr-Turbitt</v>
      </c>
      <c r="G409" s="122"/>
      <c r="H409" s="123"/>
      <c r="I409" s="121"/>
      <c r="J409" s="121"/>
    </row>
    <row r="410" spans="1:29" ht="12.75" customHeight="1" x14ac:dyDescent="0.25">
      <c r="A410" s="126" t="s">
        <v>156</v>
      </c>
      <c r="B410" s="128" t="str">
        <f>Roster!B21</f>
        <v>8:29pm</v>
      </c>
      <c r="C410" s="112"/>
      <c r="D410" s="119"/>
      <c r="E410" s="120"/>
      <c r="F410" s="121" t="str">
        <f>INDEX(Teamlists!A:D,MATCH($F$403,Teamlists!B:B,0)+7,4)</f>
        <v>Ben Coombe</v>
      </c>
      <c r="G410" s="122"/>
      <c r="H410" s="123"/>
      <c r="I410" s="121"/>
      <c r="J410" s="121"/>
    </row>
    <row r="411" spans="1:29" ht="12.75" customHeight="1" x14ac:dyDescent="0.25">
      <c r="A411" s="126"/>
      <c r="B411" s="128"/>
      <c r="C411" s="112"/>
      <c r="D411" s="119"/>
      <c r="E411" s="120"/>
      <c r="F411" s="121" t="str">
        <f>INDEX(Teamlists!A:D,MATCH($F$403,Teamlists!B:B,0)+8,4)</f>
        <v>Nathan Whelan</v>
      </c>
      <c r="G411" s="122"/>
      <c r="H411" s="123"/>
      <c r="I411" s="121"/>
      <c r="J411" s="121"/>
    </row>
    <row r="412" spans="1:29" ht="12.75" customHeight="1" x14ac:dyDescent="0.25">
      <c r="A412" s="126"/>
      <c r="B412" s="128"/>
      <c r="C412" s="112"/>
      <c r="D412" s="119"/>
      <c r="E412" s="120"/>
      <c r="F412" s="121" t="str">
        <f>INDEX(Teamlists!A:D,MATCH($F$403,Teamlists!B:B,0)+9,4)</f>
        <v>Matt Iiles ®</v>
      </c>
      <c r="G412" s="122"/>
      <c r="H412" s="123"/>
      <c r="I412" s="121"/>
      <c r="J412" s="121"/>
    </row>
    <row r="413" spans="1:29" ht="12.75" customHeight="1" x14ac:dyDescent="0.25">
      <c r="A413" s="129" t="s">
        <v>157</v>
      </c>
      <c r="B413" s="130" t="str">
        <f>Roster!L24</f>
        <v>Floggers</v>
      </c>
      <c r="C413" s="112"/>
      <c r="D413" s="119"/>
      <c r="E413" s="120"/>
      <c r="F413" s="121">
        <f>INDEX(Teamlists!A:D,MATCH($F$403,Teamlists!B:B,0)+10,4)</f>
        <v>0</v>
      </c>
      <c r="G413" s="122"/>
      <c r="H413" s="123"/>
      <c r="I413" s="121"/>
      <c r="J413" s="121"/>
    </row>
    <row r="414" spans="1:29" ht="12.75" customHeight="1" x14ac:dyDescent="0.25">
      <c r="A414" s="129" t="s">
        <v>158</v>
      </c>
      <c r="B414" s="131"/>
      <c r="C414" s="112"/>
      <c r="D414" s="119"/>
      <c r="E414" s="120"/>
      <c r="F414" s="121">
        <f>INDEX(Teamlists!A:D,MATCH($F$403,Teamlists!B:B,0)+11,4)</f>
        <v>0</v>
      </c>
      <c r="G414" s="122"/>
      <c r="H414" s="123"/>
      <c r="I414" s="121"/>
      <c r="J414" s="121"/>
    </row>
    <row r="415" spans="1:29" ht="12.75" customHeight="1" x14ac:dyDescent="0.25">
      <c r="A415" s="129"/>
      <c r="B415" s="131"/>
      <c r="C415" s="112"/>
      <c r="D415" s="119"/>
      <c r="E415" s="120"/>
      <c r="F415" s="121" t="str">
        <f>INDEX(Teamlists!A:D,MATCH($F$403,Teamlists!B:B,0)+12,4)</f>
        <v xml:space="preserve"> </v>
      </c>
      <c r="G415" s="122"/>
      <c r="H415" s="123"/>
      <c r="I415" s="121"/>
      <c r="J415" s="121"/>
    </row>
    <row r="416" spans="1:29" ht="12.75" customHeight="1" x14ac:dyDescent="0.25">
      <c r="A416" s="132" t="s">
        <v>159</v>
      </c>
      <c r="B416" s="131"/>
      <c r="C416" s="112"/>
      <c r="D416" s="119"/>
      <c r="E416" s="120"/>
      <c r="F416" s="121" t="str">
        <f>INDEX(Teamlists!A:D,MATCH($F$403,Teamlists!B:B,0)+13,4)</f>
        <v xml:space="preserve"> </v>
      </c>
      <c r="G416" s="122"/>
      <c r="H416" s="123"/>
      <c r="I416" s="121"/>
      <c r="J416" s="121"/>
    </row>
    <row r="417" spans="1:13" ht="12.75" customHeight="1" x14ac:dyDescent="0.25">
      <c r="A417" s="129" t="s">
        <v>160</v>
      </c>
      <c r="B417" s="131"/>
      <c r="C417" s="112"/>
      <c r="D417" s="119"/>
      <c r="E417" s="120"/>
      <c r="F417" s="121" t="str">
        <f>INDEX(Teamlists!A:D,MATCH($F$403,Teamlists!B:B,0)+14,4)</f>
        <v xml:space="preserve"> </v>
      </c>
      <c r="G417" s="122"/>
      <c r="H417" s="123"/>
      <c r="I417" s="121"/>
      <c r="J417" s="121"/>
    </row>
    <row r="418" spans="1:13" ht="12.75" customHeight="1" x14ac:dyDescent="0.25">
      <c r="A418" s="129" t="s">
        <v>161</v>
      </c>
      <c r="B418" s="127"/>
      <c r="C418" s="112"/>
      <c r="D418" s="133"/>
      <c r="E418" s="134" t="s">
        <v>87</v>
      </c>
      <c r="F418" s="134" t="s">
        <v>162</v>
      </c>
      <c r="G418" s="135">
        <f>SUM(G404:G417)</f>
        <v>0</v>
      </c>
      <c r="H418" s="112"/>
      <c r="I418" s="112"/>
      <c r="J418" s="112"/>
    </row>
    <row r="419" spans="1:13" ht="6" customHeight="1" x14ac:dyDescent="0.25">
      <c r="A419" s="129"/>
      <c r="B419" s="131"/>
      <c r="C419" s="112"/>
    </row>
    <row r="420" spans="1:13" ht="15" customHeight="1" thickBot="1" x14ac:dyDescent="0.3">
      <c r="A420" s="129"/>
      <c r="B420" s="127"/>
      <c r="C420" s="112"/>
      <c r="D420" s="113"/>
      <c r="E420" s="114" t="s">
        <v>163</v>
      </c>
      <c r="F420" s="115" t="str">
        <f>Roster!L23</f>
        <v>Red dogs</v>
      </c>
      <c r="G420" s="116" t="s">
        <v>149</v>
      </c>
      <c r="H420" s="116" t="s">
        <v>150</v>
      </c>
      <c r="I420" s="116" t="s">
        <v>151</v>
      </c>
      <c r="J420" s="116" t="s">
        <v>152</v>
      </c>
    </row>
    <row r="421" spans="1:13" ht="12.75" customHeight="1" x14ac:dyDescent="0.25">
      <c r="A421" s="129"/>
      <c r="B421" s="131"/>
      <c r="C421" s="112"/>
      <c r="D421" s="137"/>
      <c r="E421" s="138"/>
      <c r="F421" s="121" t="str">
        <f>INDEX(Teamlists!A:D,MATCH($F$420,Teamlists!B:B,0)+1,4)</f>
        <v>Rowan Bridley ©</v>
      </c>
      <c r="G421" s="122"/>
      <c r="H421" s="123"/>
      <c r="I421" s="121"/>
      <c r="J421" s="121"/>
    </row>
    <row r="422" spans="1:13" ht="12.75" customHeight="1" x14ac:dyDescent="0.25">
      <c r="A422" s="129" t="s">
        <v>164</v>
      </c>
      <c r="B422" s="131"/>
      <c r="C422" s="112"/>
      <c r="D422" s="137"/>
      <c r="E422" s="139"/>
      <c r="F422" s="121" t="str">
        <f>INDEX(Teamlists!A:D,MATCH($F$420,Teamlists!B:B,0)+2,4)</f>
        <v>Chris Cleaver</v>
      </c>
      <c r="G422" s="122"/>
      <c r="H422" s="123"/>
      <c r="I422" s="121"/>
      <c r="J422" s="121"/>
    </row>
    <row r="423" spans="1:13" ht="12.75" customHeight="1" x14ac:dyDescent="0.25">
      <c r="A423" s="522" t="e">
        <f>Roster!#REF!</f>
        <v>#REF!</v>
      </c>
      <c r="B423" s="523"/>
      <c r="C423" s="112"/>
      <c r="D423" s="137"/>
      <c r="E423" s="139"/>
      <c r="F423" s="121" t="str">
        <f>INDEX(Teamlists!A:D,MATCH($F$420,Teamlists!B:B,0)+3,4)</f>
        <v>Connor Munnings</v>
      </c>
      <c r="G423" s="122"/>
      <c r="H423" s="123"/>
      <c r="I423" s="121"/>
      <c r="J423" s="121"/>
    </row>
    <row r="424" spans="1:13" ht="12.75" customHeight="1" x14ac:dyDescent="0.25">
      <c r="A424" s="522">
        <f>Roster!L28</f>
        <v>0</v>
      </c>
      <c r="B424" s="523"/>
      <c r="C424" s="112"/>
      <c r="D424" s="137"/>
      <c r="E424" s="120"/>
      <c r="F424" s="121" t="str">
        <f>INDEX(Teamlists!A:D,MATCH($F$420,Teamlists!B:B,0)+4,4)</f>
        <v>Danielle Hunt</v>
      </c>
      <c r="G424" s="122"/>
      <c r="H424" s="123"/>
      <c r="I424" s="121"/>
      <c r="J424" s="121"/>
      <c r="M424" s="140"/>
    </row>
    <row r="425" spans="1:13" ht="12.75" customHeight="1" x14ac:dyDescent="0.25">
      <c r="A425" s="141"/>
      <c r="B425" s="142"/>
      <c r="C425" s="112"/>
      <c r="D425" s="137"/>
      <c r="E425" s="120"/>
      <c r="F425" s="121" t="str">
        <f>INDEX(Teamlists!A:D,MATCH($F$420,Teamlists!B:B,0)+5,4)</f>
        <v>Declan Hilder</v>
      </c>
      <c r="G425" s="122"/>
      <c r="H425" s="123"/>
      <c r="I425" s="121"/>
      <c r="J425" s="121"/>
    </row>
    <row r="426" spans="1:13" ht="12.75" customHeight="1" x14ac:dyDescent="0.25">
      <c r="A426" s="129"/>
      <c r="B426" s="131"/>
      <c r="C426" s="112"/>
      <c r="D426" s="137"/>
      <c r="E426" s="120"/>
      <c r="F426" s="121" t="str">
        <f>INDEX(Teamlists!A:D,MATCH($F$420,Teamlists!B:B,0)+6,4)</f>
        <v>Isaac Bridley</v>
      </c>
      <c r="G426" s="122"/>
      <c r="H426" s="123"/>
      <c r="I426" s="121"/>
      <c r="J426" s="121"/>
    </row>
    <row r="427" spans="1:13" ht="12.75" customHeight="1" x14ac:dyDescent="0.25">
      <c r="A427" s="129"/>
      <c r="B427" s="131"/>
      <c r="C427" s="112"/>
      <c r="D427" s="137"/>
      <c r="E427" s="120"/>
      <c r="F427" s="121" t="str">
        <f>INDEX(Teamlists!A:D,MATCH($F$420,Teamlists!B:B,0)+7,4)</f>
        <v>Jane Davis</v>
      </c>
      <c r="G427" s="122"/>
      <c r="H427" s="123"/>
      <c r="I427" s="121"/>
      <c r="J427" s="121"/>
    </row>
    <row r="428" spans="1:13" ht="12.75" customHeight="1" x14ac:dyDescent="0.25">
      <c r="A428" s="129"/>
      <c r="B428" s="131"/>
      <c r="C428" s="112"/>
      <c r="D428" s="137"/>
      <c r="E428" s="120"/>
      <c r="F428" s="121" t="str">
        <f>INDEX(Teamlists!A:D,MATCH($F$420,Teamlists!B:B,0)+8,4)</f>
        <v>Richard Lane</v>
      </c>
      <c r="G428" s="122"/>
      <c r="H428" s="123"/>
      <c r="I428" s="121"/>
      <c r="J428" s="121"/>
    </row>
    <row r="429" spans="1:13" ht="12.75" customHeight="1" x14ac:dyDescent="0.25">
      <c r="A429" s="129"/>
      <c r="B429" s="131"/>
      <c r="C429" s="112"/>
      <c r="D429" s="137"/>
      <c r="E429" s="120"/>
      <c r="F429" s="121" t="str">
        <f>INDEX(Teamlists!A:D,MATCH($F$420,Teamlists!B:B,0)+9,4)</f>
        <v>Tom Milner</v>
      </c>
      <c r="G429" s="122"/>
      <c r="H429" s="123"/>
      <c r="I429" s="121"/>
      <c r="J429" s="121"/>
    </row>
    <row r="430" spans="1:13" ht="12.75" customHeight="1" x14ac:dyDescent="0.25">
      <c r="A430" s="129"/>
      <c r="B430" s="131"/>
      <c r="C430" s="112"/>
      <c r="D430" s="137"/>
      <c r="E430" s="120"/>
      <c r="F430" s="121" t="str">
        <f>INDEX(Teamlists!A:D,MATCH($F$420,Teamlists!B:B,0)+10,4)</f>
        <v>Nathalie Meessen</v>
      </c>
      <c r="G430" s="122"/>
      <c r="H430" s="123"/>
      <c r="I430" s="121"/>
      <c r="J430" s="121"/>
    </row>
    <row r="431" spans="1:13" ht="12.75" customHeight="1" x14ac:dyDescent="0.25">
      <c r="A431" s="129"/>
      <c r="B431" s="131"/>
      <c r="C431" s="112"/>
      <c r="D431" s="137"/>
      <c r="E431" s="120"/>
      <c r="F431" s="121" t="str">
        <f>INDEX(Teamlists!A:D,MATCH($F$420,Teamlists!B:B,0)+11,4)</f>
        <v xml:space="preserve"> </v>
      </c>
      <c r="G431" s="122"/>
      <c r="H431" s="123"/>
      <c r="I431" s="121"/>
      <c r="J431" s="121"/>
    </row>
    <row r="432" spans="1:13" ht="12.75" customHeight="1" thickBot="1" x14ac:dyDescent="0.3">
      <c r="A432" s="143"/>
      <c r="B432" s="144"/>
      <c r="C432" s="112"/>
      <c r="D432" s="137"/>
      <c r="E432" s="120"/>
      <c r="F432" s="121" t="str">
        <f>INDEX(Teamlists!A:D,MATCH($F$420,Teamlists!B:B,0)+12,4)</f>
        <v xml:space="preserve"> </v>
      </c>
      <c r="G432" s="122"/>
      <c r="H432" s="123"/>
      <c r="I432" s="121"/>
      <c r="J432" s="121"/>
    </row>
    <row r="433" spans="1:10" ht="12.75" customHeight="1" x14ac:dyDescent="0.25">
      <c r="A433" s="112"/>
      <c r="B433" s="133"/>
      <c r="C433" s="112"/>
      <c r="D433" s="137"/>
      <c r="E433" s="120"/>
      <c r="F433" s="121" t="str">
        <f>INDEX(Teamlists!A:D,MATCH($F$420,Teamlists!B:B,0)+13,4)</f>
        <v xml:space="preserve"> </v>
      </c>
      <c r="G433" s="122"/>
      <c r="H433" s="123"/>
      <c r="I433" s="121"/>
      <c r="J433" s="121"/>
    </row>
    <row r="434" spans="1:10" ht="12.75" customHeight="1" x14ac:dyDescent="0.25">
      <c r="A434" s="112"/>
      <c r="B434" s="133"/>
      <c r="C434" s="112"/>
      <c r="D434" s="137"/>
      <c r="E434" s="120"/>
      <c r="F434" s="121" t="str">
        <f>INDEX(Teamlists!A:D,MATCH($F$420,Teamlists!B:B,0)+14,4)</f>
        <v xml:space="preserve"> </v>
      </c>
      <c r="G434" s="122"/>
      <c r="H434" s="123"/>
      <c r="I434" s="121"/>
      <c r="J434" s="121"/>
    </row>
    <row r="435" spans="1:10" ht="12.75" customHeight="1" x14ac:dyDescent="0.25">
      <c r="B435" s="133"/>
      <c r="C435" s="112"/>
      <c r="D435" s="133"/>
      <c r="E435" s="134" t="s">
        <v>87</v>
      </c>
      <c r="F435" s="134" t="s">
        <v>162</v>
      </c>
      <c r="G435" s="135">
        <f>SUM(G421:G434)</f>
        <v>0</v>
      </c>
      <c r="H435" s="112"/>
      <c r="I435" s="112"/>
      <c r="J435" s="112"/>
    </row>
    <row r="436" spans="1:10" ht="15.6" x14ac:dyDescent="0.3">
      <c r="A436" s="145" t="s">
        <v>165</v>
      </c>
      <c r="B436" s="133"/>
      <c r="C436" s="112"/>
      <c r="D436" s="133"/>
      <c r="E436" s="134"/>
      <c r="F436" s="134"/>
      <c r="G436" s="133"/>
      <c r="H436" s="112"/>
      <c r="I436" s="112"/>
      <c r="J436" s="112"/>
    </row>
    <row r="437" spans="1:10" s="151" customFormat="1" ht="12" x14ac:dyDescent="0.25">
      <c r="A437" s="146" t="s">
        <v>166</v>
      </c>
      <c r="B437" s="147"/>
      <c r="C437" s="148"/>
      <c r="D437" s="149"/>
      <c r="E437" s="150"/>
      <c r="F437" s="150"/>
      <c r="G437" s="149"/>
      <c r="H437" s="148"/>
      <c r="I437" s="148"/>
      <c r="J437" s="148"/>
    </row>
    <row r="438" spans="1:10" s="151" customFormat="1" ht="12" x14ac:dyDescent="0.25">
      <c r="A438" s="152"/>
      <c r="B438" s="147"/>
      <c r="C438" s="148"/>
      <c r="D438" s="149"/>
      <c r="E438" s="150"/>
      <c r="F438" s="150"/>
      <c r="G438" s="149"/>
      <c r="H438" s="148"/>
      <c r="I438" s="148"/>
      <c r="J438" s="148"/>
    </row>
    <row r="439" spans="1:10" s="151" customFormat="1" ht="12" x14ac:dyDescent="0.25">
      <c r="A439" s="153" t="s">
        <v>167</v>
      </c>
      <c r="B439" s="147"/>
      <c r="C439" s="148"/>
      <c r="D439" s="149"/>
      <c r="E439" s="150"/>
      <c r="F439" s="150"/>
      <c r="G439" s="149"/>
      <c r="H439" s="148"/>
      <c r="I439" s="148"/>
      <c r="J439" s="148"/>
    </row>
    <row r="440" spans="1:10" s="151" customFormat="1" ht="12" x14ac:dyDescent="0.25">
      <c r="A440" s="152" t="s">
        <v>168</v>
      </c>
      <c r="B440" s="147"/>
      <c r="C440" s="148"/>
      <c r="D440" s="149"/>
      <c r="E440" s="150"/>
      <c r="F440" s="150"/>
      <c r="G440" s="149"/>
      <c r="H440" s="148"/>
      <c r="I440" s="148"/>
      <c r="J440" s="148"/>
    </row>
    <row r="441" spans="1:10" s="151" customFormat="1" ht="12" x14ac:dyDescent="0.25">
      <c r="A441" s="152" t="s">
        <v>169</v>
      </c>
      <c r="B441" s="147"/>
      <c r="C441" s="148"/>
      <c r="D441" s="149"/>
      <c r="E441" s="150"/>
      <c r="F441" s="150"/>
      <c r="G441" s="149"/>
      <c r="H441" s="148"/>
      <c r="I441" s="148"/>
      <c r="J441" s="148"/>
    </row>
    <row r="442" spans="1:10" s="151" customFormat="1" ht="12" x14ac:dyDescent="0.25">
      <c r="A442" s="152" t="s">
        <v>170</v>
      </c>
      <c r="B442" s="147"/>
      <c r="C442" s="148"/>
      <c r="D442" s="149"/>
      <c r="E442" s="150"/>
      <c r="F442" s="150"/>
      <c r="G442" s="149"/>
      <c r="H442" s="148"/>
      <c r="I442" s="148"/>
      <c r="J442" s="148"/>
    </row>
    <row r="443" spans="1:10" s="151" customFormat="1" ht="12" x14ac:dyDescent="0.25">
      <c r="A443" s="154" t="s">
        <v>171</v>
      </c>
      <c r="B443" s="147"/>
      <c r="C443" s="148"/>
      <c r="D443" s="149"/>
      <c r="E443" s="150"/>
      <c r="F443" s="150"/>
      <c r="G443" s="149"/>
      <c r="H443" s="148"/>
      <c r="I443" s="148"/>
      <c r="J443" s="148"/>
    </row>
    <row r="444" spans="1:10" s="151" customFormat="1" ht="12" x14ac:dyDescent="0.25">
      <c r="A444" s="152"/>
      <c r="B444" s="147"/>
      <c r="C444" s="148"/>
      <c r="D444" s="149"/>
      <c r="E444" s="150"/>
      <c r="F444" s="150"/>
      <c r="G444" s="149"/>
      <c r="H444" s="148"/>
      <c r="I444" s="148"/>
      <c r="J444" s="148"/>
    </row>
    <row r="445" spans="1:10" s="151" customFormat="1" ht="12" x14ac:dyDescent="0.25">
      <c r="A445" s="152" t="s">
        <v>172</v>
      </c>
      <c r="B445" s="147"/>
      <c r="C445" s="148"/>
      <c r="D445" s="149"/>
      <c r="E445" s="150"/>
      <c r="F445" s="150"/>
      <c r="G445" s="149"/>
      <c r="H445" s="148"/>
      <c r="I445" s="148"/>
      <c r="J445" s="148"/>
    </row>
    <row r="446" spans="1:10" s="151" customFormat="1" ht="12" x14ac:dyDescent="0.25">
      <c r="A446" s="152" t="s">
        <v>173</v>
      </c>
      <c r="B446" s="147"/>
      <c r="C446" s="148"/>
      <c r="D446" s="149"/>
      <c r="E446" s="150"/>
      <c r="F446" s="150"/>
      <c r="G446" s="149"/>
      <c r="H446" s="148"/>
      <c r="I446" s="148"/>
      <c r="J446" s="148"/>
    </row>
    <row r="447" spans="1:10" s="151" customFormat="1" ht="12" x14ac:dyDescent="0.25">
      <c r="A447" s="152"/>
      <c r="B447" s="147"/>
      <c r="C447" s="148"/>
      <c r="D447" s="149"/>
      <c r="E447" s="150"/>
      <c r="F447" s="150"/>
      <c r="G447" s="149"/>
      <c r="H447" s="148"/>
      <c r="I447" s="148"/>
      <c r="J447" s="148"/>
    </row>
    <row r="448" spans="1:10" s="151" customFormat="1" ht="12" x14ac:dyDescent="0.25">
      <c r="A448" s="152" t="s">
        <v>174</v>
      </c>
      <c r="B448" s="147"/>
      <c r="C448" s="148"/>
      <c r="D448" s="149"/>
      <c r="E448" s="150"/>
      <c r="F448" s="150"/>
      <c r="G448" s="149"/>
      <c r="H448" s="148"/>
      <c r="I448" s="148"/>
      <c r="J448" s="148"/>
    </row>
    <row r="449" spans="1:29" s="151" customFormat="1" ht="12" x14ac:dyDescent="0.25">
      <c r="A449" s="152"/>
      <c r="B449" s="147"/>
      <c r="C449" s="148"/>
      <c r="D449" s="149"/>
      <c r="E449" s="150"/>
      <c r="F449" s="150"/>
      <c r="G449" s="149"/>
      <c r="H449" s="148"/>
      <c r="I449" s="148"/>
      <c r="J449" s="148"/>
    </row>
    <row r="450" spans="1:29" s="151" customFormat="1" ht="12" x14ac:dyDescent="0.25">
      <c r="A450" s="152" t="s">
        <v>175</v>
      </c>
      <c r="B450" s="147"/>
      <c r="C450" s="148"/>
      <c r="D450" s="149"/>
      <c r="E450" s="150"/>
      <c r="F450" s="150"/>
      <c r="G450" s="149"/>
      <c r="H450" s="148"/>
      <c r="I450" s="148"/>
      <c r="J450" s="148"/>
    </row>
    <row r="451" spans="1:29" s="151" customFormat="1" ht="12" customHeight="1" x14ac:dyDescent="0.25">
      <c r="A451" s="152" t="s">
        <v>176</v>
      </c>
      <c r="B451" s="147"/>
      <c r="C451" s="148"/>
      <c r="D451" s="149"/>
      <c r="E451" s="150"/>
      <c r="F451" s="150"/>
      <c r="G451" s="149"/>
      <c r="H451" s="148"/>
      <c r="I451" s="148"/>
      <c r="J451" s="148"/>
    </row>
    <row r="452" spans="1:29" s="151" customFormat="1" ht="6" customHeight="1" x14ac:dyDescent="0.25">
      <c r="A452" s="152"/>
      <c r="B452" s="147"/>
      <c r="C452" s="148"/>
      <c r="D452" s="149"/>
      <c r="E452" s="150"/>
      <c r="F452" s="150"/>
      <c r="G452" s="149"/>
      <c r="H452" s="148"/>
      <c r="I452" s="148"/>
      <c r="J452" s="148"/>
    </row>
    <row r="453" spans="1:29" s="151" customFormat="1" ht="12" customHeight="1" x14ac:dyDescent="0.25">
      <c r="A453" s="152" t="s">
        <v>177</v>
      </c>
      <c r="B453" s="147"/>
      <c r="C453" s="148"/>
      <c r="D453" s="149"/>
      <c r="E453" s="150"/>
      <c r="F453" s="150"/>
      <c r="G453" s="149"/>
      <c r="H453" s="148"/>
      <c r="I453" s="148"/>
      <c r="J453" s="148"/>
    </row>
    <row r="454" spans="1:29" s="151" customFormat="1" ht="12" customHeight="1" x14ac:dyDescent="0.25">
      <c r="A454" s="152" t="s">
        <v>178</v>
      </c>
      <c r="B454" s="147"/>
      <c r="C454" s="148"/>
      <c r="D454" s="149"/>
      <c r="E454" s="150"/>
      <c r="F454" s="150"/>
      <c r="G454" s="149"/>
      <c r="H454" s="148"/>
      <c r="I454" s="148"/>
      <c r="J454" s="148"/>
    </row>
    <row r="455" spans="1:29" s="151" customFormat="1" ht="12" customHeight="1" x14ac:dyDescent="0.25">
      <c r="A455" s="152" t="s">
        <v>179</v>
      </c>
      <c r="B455" s="147"/>
      <c r="C455" s="148"/>
      <c r="D455" s="149"/>
      <c r="E455" s="150"/>
      <c r="F455" s="150"/>
      <c r="G455" s="149"/>
      <c r="H455" s="148"/>
      <c r="I455" s="148"/>
      <c r="J455" s="148"/>
    </row>
    <row r="456" spans="1:29" s="151" customFormat="1" ht="6" customHeight="1" x14ac:dyDescent="0.25">
      <c r="A456" s="152"/>
      <c r="B456" s="147"/>
      <c r="C456" s="148"/>
      <c r="D456" s="149"/>
      <c r="E456" s="150"/>
      <c r="F456" s="150"/>
      <c r="G456" s="149"/>
      <c r="H456" s="148"/>
      <c r="I456" s="148"/>
      <c r="J456" s="148"/>
    </row>
    <row r="457" spans="1:29" s="151" customFormat="1" ht="15.75" customHeight="1" x14ac:dyDescent="0.25">
      <c r="A457" s="153" t="s">
        <v>180</v>
      </c>
      <c r="B457" s="147"/>
      <c r="C457" s="148"/>
      <c r="D457" s="149"/>
      <c r="E457" s="150"/>
      <c r="F457" s="150"/>
      <c r="G457" s="149"/>
      <c r="H457" s="148"/>
      <c r="I457" s="148"/>
      <c r="J457" s="148"/>
    </row>
    <row r="458" spans="1:29" s="151" customFormat="1" ht="12" customHeight="1" x14ac:dyDescent="0.25">
      <c r="A458" s="152" t="s">
        <v>181</v>
      </c>
      <c r="B458" s="147"/>
      <c r="C458" s="148"/>
      <c r="D458" s="149"/>
      <c r="E458" s="150"/>
      <c r="F458" s="150"/>
      <c r="G458" s="149"/>
      <c r="H458" s="148"/>
      <c r="I458" s="148"/>
      <c r="J458" s="148"/>
    </row>
    <row r="459" spans="1:29" s="151" customFormat="1" ht="6" customHeight="1" x14ac:dyDescent="0.25">
      <c r="A459" s="152"/>
      <c r="B459" s="147"/>
      <c r="C459" s="148"/>
      <c r="D459" s="149"/>
      <c r="E459" s="150"/>
      <c r="F459" s="150"/>
      <c r="G459" s="149"/>
      <c r="H459" s="148"/>
      <c r="I459" s="148"/>
      <c r="J459" s="148"/>
    </row>
    <row r="460" spans="1:29" s="151" customFormat="1" ht="12" customHeight="1" x14ac:dyDescent="0.25">
      <c r="A460" s="152" t="s">
        <v>182</v>
      </c>
      <c r="B460" s="147"/>
      <c r="C460" s="148"/>
      <c r="D460" s="149"/>
      <c r="E460" s="150"/>
      <c r="F460" s="150"/>
      <c r="G460" s="149"/>
      <c r="H460" s="148"/>
      <c r="I460" s="148"/>
      <c r="J460" s="148"/>
    </row>
    <row r="461" spans="1:29" s="151" customFormat="1" ht="6" customHeight="1" x14ac:dyDescent="0.25">
      <c r="A461" s="152"/>
      <c r="B461" s="147"/>
      <c r="C461" s="148"/>
      <c r="D461" s="149"/>
      <c r="E461" s="150"/>
      <c r="F461" s="150"/>
      <c r="G461" s="149"/>
      <c r="H461" s="148"/>
      <c r="I461" s="148"/>
      <c r="J461" s="148"/>
    </row>
    <row r="462" spans="1:29" s="151" customFormat="1" ht="4.5" customHeight="1" x14ac:dyDescent="0.25">
      <c r="A462" s="152"/>
      <c r="B462" s="147"/>
      <c r="C462" s="148"/>
      <c r="D462" s="149"/>
      <c r="E462" s="150"/>
      <c r="F462" s="150"/>
      <c r="G462" s="149"/>
      <c r="H462" s="148"/>
      <c r="I462" s="148"/>
      <c r="J462" s="148"/>
    </row>
    <row r="463" spans="1:29" s="191" customFormat="1" ht="15.75" customHeight="1" x14ac:dyDescent="0.3">
      <c r="A463" s="515" t="s">
        <v>183</v>
      </c>
      <c r="B463" s="514"/>
      <c r="C463" s="514"/>
      <c r="D463" s="514"/>
      <c r="E463" s="514"/>
      <c r="F463" s="514"/>
      <c r="G463" s="514"/>
      <c r="H463" s="514"/>
      <c r="I463" s="514"/>
      <c r="J463" s="514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</row>
    <row r="464" spans="1:29" s="191" customFormat="1" ht="15.75" customHeight="1" x14ac:dyDescent="0.3">
      <c r="A464" s="513" t="s">
        <v>184</v>
      </c>
      <c r="B464" s="514"/>
      <c r="C464" s="514"/>
      <c r="D464" s="514"/>
      <c r="E464" s="514"/>
      <c r="F464" s="514"/>
      <c r="G464" s="514"/>
      <c r="H464" s="514"/>
      <c r="I464" s="514"/>
      <c r="J464" s="514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</row>
    <row r="465" spans="1:29" s="191" customFormat="1" ht="15.75" customHeight="1" x14ac:dyDescent="0.3">
      <c r="A465" s="513" t="s">
        <v>184</v>
      </c>
      <c r="B465" s="514"/>
      <c r="C465" s="514"/>
      <c r="D465" s="514"/>
      <c r="E465" s="514"/>
      <c r="F465" s="514"/>
      <c r="G465" s="514"/>
      <c r="H465" s="514"/>
      <c r="I465" s="514"/>
      <c r="J465" s="514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</row>
    <row r="466" spans="1:29" s="156" customFormat="1" ht="6" customHeight="1" x14ac:dyDescent="0.25">
      <c r="A466" s="152"/>
      <c r="B466" s="192"/>
      <c r="C466" s="192"/>
      <c r="D466" s="192"/>
      <c r="E466" s="192"/>
      <c r="F466" s="192"/>
      <c r="G466" s="192"/>
      <c r="H466" s="192"/>
      <c r="I466" s="192"/>
      <c r="J466" s="192"/>
    </row>
    <row r="467" spans="1:29" s="191" customFormat="1" ht="15.75" customHeight="1" x14ac:dyDescent="0.3">
      <c r="A467" s="515" t="s">
        <v>185</v>
      </c>
      <c r="B467" s="514"/>
      <c r="C467" s="514"/>
      <c r="D467" s="514"/>
      <c r="E467" s="514"/>
      <c r="F467" s="514"/>
      <c r="G467" s="514"/>
      <c r="H467" s="514"/>
      <c r="I467" s="514"/>
      <c r="J467" s="514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</row>
    <row r="468" spans="1:29" s="191" customFormat="1" ht="15.75" customHeight="1" x14ac:dyDescent="0.3">
      <c r="A468" s="513" t="s">
        <v>184</v>
      </c>
      <c r="B468" s="514"/>
      <c r="C468" s="514"/>
      <c r="D468" s="514"/>
      <c r="E468" s="514"/>
      <c r="F468" s="514"/>
      <c r="G468" s="514"/>
      <c r="H468" s="514"/>
      <c r="I468" s="514"/>
      <c r="J468" s="514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</row>
    <row r="469" spans="1:29" s="191" customFormat="1" ht="15.75" customHeight="1" thickBot="1" x14ac:dyDescent="0.35">
      <c r="A469" s="513" t="s">
        <v>184</v>
      </c>
      <c r="B469" s="514"/>
      <c r="C469" s="514"/>
      <c r="D469" s="514"/>
      <c r="E469" s="514"/>
      <c r="F469" s="514"/>
      <c r="G469" s="514"/>
      <c r="H469" s="514"/>
      <c r="I469" s="514"/>
      <c r="J469" s="514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</row>
    <row r="470" spans="1:29" ht="15" customHeight="1" thickBot="1" x14ac:dyDescent="0.35">
      <c r="A470" s="524" t="s">
        <v>147</v>
      </c>
      <c r="B470" s="525"/>
      <c r="C470" s="112"/>
      <c r="D470" s="113"/>
      <c r="E470" s="114" t="s">
        <v>148</v>
      </c>
      <c r="F470" s="115" t="str">
        <f>Roster!M22</f>
        <v>What the Puck?</v>
      </c>
      <c r="G470" s="116" t="s">
        <v>149</v>
      </c>
      <c r="H470" s="116" t="s">
        <v>150</v>
      </c>
      <c r="I470" s="116" t="s">
        <v>151</v>
      </c>
      <c r="J470" s="116" t="s">
        <v>152</v>
      </c>
      <c r="M470" s="118"/>
    </row>
    <row r="471" spans="1:29" ht="12.75" customHeight="1" x14ac:dyDescent="0.3">
      <c r="A471" s="516" t="s">
        <v>153</v>
      </c>
      <c r="B471" s="517"/>
      <c r="C471" s="112"/>
      <c r="D471" s="119"/>
      <c r="E471" s="120"/>
      <c r="F471" s="121" t="str">
        <f>INDEX(Teamlists!A:D,MATCH($F$470,Teamlists!B:B,0)+1,4)</f>
        <v xml:space="preserve">Izzy Dunn © </v>
      </c>
      <c r="G471" s="122"/>
      <c r="H471" s="123"/>
      <c r="I471" s="121"/>
      <c r="J471" s="121"/>
    </row>
    <row r="472" spans="1:29" ht="12.75" customHeight="1" x14ac:dyDescent="0.3">
      <c r="A472" s="518" t="str">
        <f>$A$3</f>
        <v>Pennant 2 2015 Week 4</v>
      </c>
      <c r="B472" s="519"/>
      <c r="C472" s="112"/>
      <c r="D472" s="119"/>
      <c r="E472" s="120"/>
      <c r="F472" s="121" t="str">
        <f>INDEX(Teamlists!A:D,MATCH($F$470,Teamlists!B:B,0)+2,4)</f>
        <v>Louis Roberts</v>
      </c>
      <c r="G472" s="122"/>
      <c r="H472" s="123"/>
      <c r="I472" s="121"/>
      <c r="J472" s="121"/>
    </row>
    <row r="473" spans="1:29" ht="12.75" customHeight="1" thickBot="1" x14ac:dyDescent="0.35">
      <c r="A473" s="520">
        <f>Roster!L3</f>
        <v>42221</v>
      </c>
      <c r="B473" s="521"/>
      <c r="C473" s="112"/>
      <c r="D473" s="119"/>
      <c r="E473" s="120"/>
      <c r="F473" s="121" t="str">
        <f>INDEX(Teamlists!A:D,MATCH($F$470,Teamlists!B:B,0)+3,4)</f>
        <v>Lauren Davidson</v>
      </c>
      <c r="G473" s="122"/>
      <c r="H473" s="123"/>
      <c r="I473" s="121"/>
      <c r="J473" s="121"/>
    </row>
    <row r="474" spans="1:29" ht="12.75" customHeight="1" thickBot="1" x14ac:dyDescent="0.3">
      <c r="A474" s="124"/>
      <c r="B474" s="125"/>
      <c r="C474" s="112"/>
      <c r="D474" s="119"/>
      <c r="E474" s="120"/>
      <c r="F474" s="121" t="str">
        <f>INDEX(Teamlists!A:D,MATCH($F$470,Teamlists!B:B,0)+4,4)</f>
        <v>Emma Condie</v>
      </c>
      <c r="G474" s="122"/>
      <c r="H474" s="123"/>
      <c r="I474" s="121"/>
      <c r="J474" s="121"/>
    </row>
    <row r="475" spans="1:29" ht="12.75" customHeight="1" x14ac:dyDescent="0.25">
      <c r="A475" s="186" t="s">
        <v>154</v>
      </c>
      <c r="B475" s="187" t="str">
        <f>Roster!M21</f>
        <v>C Grade</v>
      </c>
      <c r="C475" s="112"/>
      <c r="D475" s="119"/>
      <c r="E475" s="120"/>
      <c r="F475" s="121" t="str">
        <f>INDEX(Teamlists!A:D,MATCH($F$470,Teamlists!B:B,0)+5,4)</f>
        <v>Harry Owens</v>
      </c>
      <c r="G475" s="122"/>
      <c r="H475" s="123"/>
      <c r="I475" s="121"/>
      <c r="J475" s="121"/>
    </row>
    <row r="476" spans="1:29" ht="12.75" customHeight="1" x14ac:dyDescent="0.25">
      <c r="A476" s="126" t="s">
        <v>155</v>
      </c>
      <c r="B476" s="127" t="str">
        <f>Roster!M4</f>
        <v>Court 2</v>
      </c>
      <c r="C476" s="112"/>
      <c r="D476" s="119"/>
      <c r="E476" s="120"/>
      <c r="F476" s="121" t="str">
        <f>INDEX(Teamlists!A:D,MATCH($F$470,Teamlists!B:B,0)+6,4)</f>
        <v>Harry Payne</v>
      </c>
      <c r="G476" s="122"/>
      <c r="H476" s="123"/>
      <c r="I476" s="121"/>
      <c r="J476" s="121"/>
    </row>
    <row r="477" spans="1:29" ht="12.75" customHeight="1" x14ac:dyDescent="0.25">
      <c r="A477" s="126" t="s">
        <v>156</v>
      </c>
      <c r="B477" s="128" t="str">
        <f>Roster!B21</f>
        <v>8:29pm</v>
      </c>
      <c r="C477" s="112"/>
      <c r="D477" s="119"/>
      <c r="E477" s="120"/>
      <c r="F477" s="121" t="str">
        <f>INDEX(Teamlists!A:D,MATCH($F$470,Teamlists!B:B,0)+7,4)</f>
        <v>Miriam Roberts</v>
      </c>
      <c r="G477" s="122"/>
      <c r="H477" s="123"/>
      <c r="I477" s="121"/>
      <c r="J477" s="121"/>
    </row>
    <row r="478" spans="1:29" ht="12.75" customHeight="1" x14ac:dyDescent="0.25">
      <c r="A478" s="126"/>
      <c r="B478" s="128"/>
      <c r="C478" s="112"/>
      <c r="D478" s="119"/>
      <c r="E478" s="120"/>
      <c r="F478" s="121" t="str">
        <f>INDEX(Teamlists!A:D,MATCH($F$470,Teamlists!B:B,0)+8,4)</f>
        <v>Phillida Bridley</v>
      </c>
      <c r="G478" s="122"/>
      <c r="H478" s="123"/>
      <c r="I478" s="121"/>
      <c r="J478" s="121"/>
    </row>
    <row r="479" spans="1:29" ht="12.75" customHeight="1" x14ac:dyDescent="0.25">
      <c r="A479" s="126"/>
      <c r="B479" s="128"/>
      <c r="C479" s="112"/>
      <c r="D479" s="119"/>
      <c r="E479" s="120"/>
      <c r="F479" s="121" t="str">
        <f>INDEX(Teamlists!A:D,MATCH($F$470,Teamlists!B:B,0)+9,4)</f>
        <v>Maisey Fraser-Easton</v>
      </c>
      <c r="G479" s="122"/>
      <c r="H479" s="123"/>
      <c r="I479" s="121"/>
      <c r="J479" s="121"/>
    </row>
    <row r="480" spans="1:29" ht="12.75" customHeight="1" x14ac:dyDescent="0.25">
      <c r="A480" s="129" t="s">
        <v>157</v>
      </c>
      <c r="B480" s="130" t="str">
        <f>Roster!M24</f>
        <v>The Grizzlies</v>
      </c>
      <c r="C480" s="112"/>
      <c r="D480" s="119"/>
      <c r="E480" s="120"/>
      <c r="F480" s="121">
        <f>INDEX(Teamlists!A:D,MATCH($F$470,Teamlists!B:B,0)+10,4)</f>
        <v>0</v>
      </c>
      <c r="G480" s="122"/>
      <c r="H480" s="123"/>
      <c r="I480" s="121"/>
      <c r="J480" s="121"/>
    </row>
    <row r="481" spans="1:13" ht="12.75" customHeight="1" x14ac:dyDescent="0.25">
      <c r="A481" s="129" t="s">
        <v>158</v>
      </c>
      <c r="B481" s="131"/>
      <c r="C481" s="112"/>
      <c r="D481" s="119"/>
      <c r="E481" s="120"/>
      <c r="F481" s="121">
        <f>INDEX(Teamlists!A:D,MATCH($F$470,Teamlists!B:B,0)+11,4)</f>
        <v>0</v>
      </c>
      <c r="G481" s="122"/>
      <c r="H481" s="123"/>
      <c r="I481" s="121"/>
      <c r="J481" s="121"/>
    </row>
    <row r="482" spans="1:13" ht="12.75" customHeight="1" x14ac:dyDescent="0.25">
      <c r="A482" s="129"/>
      <c r="B482" s="131"/>
      <c r="C482" s="112"/>
      <c r="D482" s="119"/>
      <c r="E482" s="120"/>
      <c r="F482" s="121">
        <f>INDEX(Teamlists!A:D,MATCH($F$470,Teamlists!B:B,0)+12,4)</f>
        <v>0</v>
      </c>
      <c r="G482" s="122"/>
      <c r="H482" s="123"/>
      <c r="I482" s="121"/>
      <c r="J482" s="121"/>
    </row>
    <row r="483" spans="1:13" ht="12.75" customHeight="1" x14ac:dyDescent="0.25">
      <c r="A483" s="132" t="s">
        <v>159</v>
      </c>
      <c r="B483" s="131"/>
      <c r="C483" s="112"/>
      <c r="D483" s="119"/>
      <c r="E483" s="120"/>
      <c r="F483" s="121">
        <f>INDEX(Teamlists!A:D,MATCH($F$470,Teamlists!B:B,0)+13,4)</f>
        <v>0</v>
      </c>
      <c r="G483" s="122"/>
      <c r="H483" s="123"/>
      <c r="I483" s="121"/>
      <c r="J483" s="121"/>
    </row>
    <row r="484" spans="1:13" ht="12.75" customHeight="1" x14ac:dyDescent="0.25">
      <c r="A484" s="129" t="s">
        <v>160</v>
      </c>
      <c r="B484" s="131"/>
      <c r="C484" s="112"/>
      <c r="D484" s="119"/>
      <c r="E484" s="120"/>
      <c r="F484" s="121" t="str">
        <f>INDEX(Teamlists!A:D,MATCH($F$470,Teamlists!B:B,0)+14,4)</f>
        <v xml:space="preserve"> </v>
      </c>
      <c r="G484" s="122"/>
      <c r="H484" s="123"/>
      <c r="I484" s="121"/>
      <c r="J484" s="121"/>
    </row>
    <row r="485" spans="1:13" ht="12.75" customHeight="1" x14ac:dyDescent="0.25">
      <c r="A485" s="129" t="s">
        <v>161</v>
      </c>
      <c r="B485" s="127"/>
      <c r="C485" s="112"/>
      <c r="D485" s="133"/>
      <c r="E485" s="134" t="s">
        <v>87</v>
      </c>
      <c r="F485" s="134" t="s">
        <v>162</v>
      </c>
      <c r="G485" s="135">
        <f>SUM(G471:G484)</f>
        <v>0</v>
      </c>
      <c r="H485" s="112"/>
      <c r="I485" s="112"/>
      <c r="J485" s="112"/>
    </row>
    <row r="486" spans="1:13" ht="6" customHeight="1" x14ac:dyDescent="0.25">
      <c r="A486" s="129"/>
      <c r="B486" s="131"/>
      <c r="C486" s="112"/>
    </row>
    <row r="487" spans="1:13" ht="15" customHeight="1" thickBot="1" x14ac:dyDescent="0.3">
      <c r="A487" s="129"/>
      <c r="B487" s="127"/>
      <c r="C487" s="112"/>
      <c r="D487" s="113"/>
      <c r="E487" s="114" t="s">
        <v>163</v>
      </c>
      <c r="F487" s="115" t="str">
        <f>Roster!M23</f>
        <v>Cardiac Concerns</v>
      </c>
      <c r="G487" s="116" t="s">
        <v>149</v>
      </c>
      <c r="H487" s="116" t="s">
        <v>150</v>
      </c>
      <c r="I487" s="116" t="s">
        <v>151</v>
      </c>
      <c r="J487" s="116" t="s">
        <v>152</v>
      </c>
    </row>
    <row r="488" spans="1:13" ht="12.75" customHeight="1" x14ac:dyDescent="0.25">
      <c r="A488" s="129"/>
      <c r="B488" s="131"/>
      <c r="C488" s="112"/>
      <c r="D488" s="137"/>
      <c r="E488" s="138"/>
      <c r="F488" s="121" t="str">
        <f>INDEX(Teamlists!A:D,MATCH($F$487,Teamlists!B:B,0)+1,4)</f>
        <v>David Horner ©</v>
      </c>
      <c r="G488" s="122"/>
      <c r="H488" s="123"/>
      <c r="I488" s="121"/>
      <c r="J488" s="121"/>
    </row>
    <row r="489" spans="1:13" ht="12.75" customHeight="1" x14ac:dyDescent="0.25">
      <c r="A489" s="129" t="s">
        <v>164</v>
      </c>
      <c r="B489" s="131"/>
      <c r="C489" s="112"/>
      <c r="D489" s="137"/>
      <c r="E489" s="139"/>
      <c r="F489" s="121" t="str">
        <f>INDEX(Teamlists!A:D,MATCH($F$487,Teamlists!B:B,0)+2,4)</f>
        <v>Adrian Birkett</v>
      </c>
      <c r="G489" s="122"/>
      <c r="H489" s="123"/>
      <c r="I489" s="121"/>
      <c r="J489" s="121"/>
    </row>
    <row r="490" spans="1:13" ht="12.75" customHeight="1" x14ac:dyDescent="0.25">
      <c r="A490" s="522">
        <f>Roster!M27</f>
        <v>0</v>
      </c>
      <c r="B490" s="523"/>
      <c r="C490" s="112"/>
      <c r="D490" s="137"/>
      <c r="E490" s="139"/>
      <c r="F490" s="121" t="str">
        <f>INDEX(Teamlists!A:D,MATCH($F$487,Teamlists!B:B,0)+3,4)</f>
        <v>Andrew Robert-Tissot</v>
      </c>
      <c r="G490" s="122"/>
      <c r="H490" s="123"/>
      <c r="I490" s="121"/>
      <c r="J490" s="121"/>
    </row>
    <row r="491" spans="1:13" ht="12.75" customHeight="1" x14ac:dyDescent="0.25">
      <c r="A491" s="522">
        <f>Roster!M28</f>
        <v>0</v>
      </c>
      <c r="B491" s="523"/>
      <c r="C491" s="112"/>
      <c r="D491" s="137"/>
      <c r="E491" s="120"/>
      <c r="F491" s="121" t="str">
        <f>INDEX(Teamlists!A:D,MATCH($F$487,Teamlists!B:B,0)+4,4)</f>
        <v>Brett Kitchener</v>
      </c>
      <c r="G491" s="122"/>
      <c r="H491" s="123"/>
      <c r="I491" s="121"/>
      <c r="J491" s="121"/>
      <c r="M491" s="140"/>
    </row>
    <row r="492" spans="1:13" ht="12.75" customHeight="1" x14ac:dyDescent="0.25">
      <c r="A492" s="141"/>
      <c r="B492" s="142"/>
      <c r="C492" s="112"/>
      <c r="D492" s="137"/>
      <c r="E492" s="120"/>
      <c r="F492" s="121" t="str">
        <f>INDEX(Teamlists!A:D,MATCH($F$487,Teamlists!B:B,0)+5,4)</f>
        <v>Eamonn Turbitt</v>
      </c>
      <c r="G492" s="122"/>
      <c r="H492" s="123"/>
      <c r="I492" s="121"/>
      <c r="J492" s="121"/>
    </row>
    <row r="493" spans="1:13" ht="12.75" customHeight="1" x14ac:dyDescent="0.25">
      <c r="A493" s="129"/>
      <c r="B493" s="131"/>
      <c r="C493" s="112"/>
      <c r="D493" s="137"/>
      <c r="E493" s="120"/>
      <c r="F493" s="121" t="str">
        <f>INDEX(Teamlists!A:D,MATCH($F$487,Teamlists!B:B,0)+6,4)</f>
        <v>Glenn Keppel</v>
      </c>
      <c r="G493" s="122"/>
      <c r="H493" s="123"/>
      <c r="I493" s="121"/>
      <c r="J493" s="121"/>
    </row>
    <row r="494" spans="1:13" ht="12.75" customHeight="1" x14ac:dyDescent="0.25">
      <c r="A494" s="129"/>
      <c r="B494" s="131"/>
      <c r="C494" s="112"/>
      <c r="D494" s="137"/>
      <c r="E494" s="120"/>
      <c r="F494" s="121" t="str">
        <f>INDEX(Teamlists!A:D,MATCH($F$487,Teamlists!B:B,0)+7,4)</f>
        <v>Justin Welch</v>
      </c>
      <c r="G494" s="122"/>
      <c r="H494" s="123"/>
      <c r="I494" s="121"/>
      <c r="J494" s="121"/>
    </row>
    <row r="495" spans="1:13" ht="12.75" customHeight="1" x14ac:dyDescent="0.25">
      <c r="A495" s="129"/>
      <c r="B495" s="131"/>
      <c r="C495" s="112"/>
      <c r="D495" s="137"/>
      <c r="E495" s="120"/>
      <c r="F495" s="121" t="str">
        <f>INDEX(Teamlists!A:D,MATCH($F$487,Teamlists!B:B,0)+8,4)</f>
        <v>Thomas Le Coz</v>
      </c>
      <c r="G495" s="122"/>
      <c r="H495" s="123"/>
      <c r="I495" s="121"/>
      <c r="J495" s="121"/>
    </row>
    <row r="496" spans="1:13" ht="12.75" customHeight="1" x14ac:dyDescent="0.25">
      <c r="A496" s="129"/>
      <c r="B496" s="131"/>
      <c r="C496" s="112"/>
      <c r="D496" s="137"/>
      <c r="E496" s="120"/>
      <c r="F496" s="121" t="str">
        <f>INDEX(Teamlists!A:D,MATCH($F$487,Teamlists!B:B,0)+9,4)</f>
        <v>Mahala Fannon</v>
      </c>
      <c r="G496" s="122"/>
      <c r="H496" s="123"/>
      <c r="I496" s="121"/>
      <c r="J496" s="121"/>
    </row>
    <row r="497" spans="1:10" ht="12.75" customHeight="1" x14ac:dyDescent="0.25">
      <c r="A497" s="129"/>
      <c r="B497" s="131"/>
      <c r="C497" s="112"/>
      <c r="D497" s="137"/>
      <c r="E497" s="120"/>
      <c r="F497" s="121" t="str">
        <f>INDEX(Teamlists!A:D,MATCH($F$487,Teamlists!B:B,0)+10,4)</f>
        <v>Simon Watt</v>
      </c>
      <c r="G497" s="122"/>
      <c r="H497" s="123"/>
      <c r="I497" s="121"/>
      <c r="J497" s="121"/>
    </row>
    <row r="498" spans="1:10" ht="12.75" customHeight="1" x14ac:dyDescent="0.25">
      <c r="A498" s="129"/>
      <c r="B498" s="131"/>
      <c r="C498" s="112"/>
      <c r="D498" s="137"/>
      <c r="E498" s="120"/>
      <c r="F498" s="121">
        <f>INDEX(Teamlists!A:D,MATCH($F$487,Teamlists!B:B,0)+11,4)</f>
        <v>0</v>
      </c>
      <c r="G498" s="122"/>
      <c r="H498" s="123"/>
      <c r="I498" s="121"/>
      <c r="J498" s="121"/>
    </row>
    <row r="499" spans="1:10" ht="12.75" customHeight="1" thickBot="1" x14ac:dyDescent="0.3">
      <c r="A499" s="143"/>
      <c r="B499" s="144"/>
      <c r="C499" s="112"/>
      <c r="D499" s="137"/>
      <c r="E499" s="120"/>
      <c r="F499" s="121">
        <f>INDEX(Teamlists!A:D,MATCH($F$487,Teamlists!B:B,0)+12,4)</f>
        <v>0</v>
      </c>
      <c r="G499" s="122"/>
      <c r="H499" s="123"/>
      <c r="I499" s="121"/>
      <c r="J499" s="121"/>
    </row>
    <row r="500" spans="1:10" ht="12.75" customHeight="1" x14ac:dyDescent="0.25">
      <c r="A500" s="112"/>
      <c r="B500" s="133"/>
      <c r="C500" s="112"/>
      <c r="D500" s="137"/>
      <c r="E500" s="120"/>
      <c r="F500" s="121">
        <f>INDEX(Teamlists!A:D,MATCH($F$487,Teamlists!B:B,0)+13,4)</f>
        <v>0</v>
      </c>
      <c r="G500" s="122"/>
      <c r="H500" s="123"/>
      <c r="I500" s="121"/>
      <c r="J500" s="121"/>
    </row>
    <row r="501" spans="1:10" ht="12.75" customHeight="1" x14ac:dyDescent="0.25">
      <c r="A501" s="112"/>
      <c r="B501" s="133"/>
      <c r="C501" s="112"/>
      <c r="D501" s="137"/>
      <c r="E501" s="120"/>
      <c r="F501" s="121">
        <f>INDEX(Teamlists!A:D,MATCH($F$487,Teamlists!B:B,0)+14,4)</f>
        <v>0</v>
      </c>
      <c r="G501" s="122"/>
      <c r="H501" s="123"/>
      <c r="I501" s="121"/>
      <c r="J501" s="121"/>
    </row>
    <row r="502" spans="1:10" ht="12.75" customHeight="1" x14ac:dyDescent="0.25">
      <c r="B502" s="133"/>
      <c r="C502" s="112"/>
      <c r="D502" s="133"/>
      <c r="E502" s="134" t="s">
        <v>87</v>
      </c>
      <c r="F502" s="134" t="s">
        <v>162</v>
      </c>
      <c r="G502" s="135">
        <f>SUM(G488:G501)</f>
        <v>0</v>
      </c>
      <c r="H502" s="112"/>
      <c r="I502" s="112"/>
      <c r="J502" s="112"/>
    </row>
    <row r="503" spans="1:10" ht="15.6" x14ac:dyDescent="0.3">
      <c r="A503" s="145" t="s">
        <v>165</v>
      </c>
      <c r="B503" s="133"/>
      <c r="C503" s="112"/>
      <c r="D503" s="133"/>
      <c r="E503" s="134"/>
      <c r="F503" s="134"/>
      <c r="G503" s="133"/>
      <c r="H503" s="112"/>
      <c r="I503" s="112"/>
      <c r="J503" s="112"/>
    </row>
    <row r="504" spans="1:10" s="151" customFormat="1" ht="12" x14ac:dyDescent="0.25">
      <c r="A504" s="146" t="s">
        <v>166</v>
      </c>
      <c r="B504" s="147"/>
      <c r="C504" s="148"/>
      <c r="D504" s="149"/>
      <c r="E504" s="150"/>
      <c r="F504" s="150"/>
      <c r="G504" s="149"/>
      <c r="H504" s="148"/>
      <c r="I504" s="148"/>
      <c r="J504" s="148"/>
    </row>
    <row r="505" spans="1:10" s="151" customFormat="1" ht="12" x14ac:dyDescent="0.25">
      <c r="A505" s="152"/>
      <c r="B505" s="147"/>
      <c r="C505" s="148"/>
      <c r="D505" s="149"/>
      <c r="E505" s="150"/>
      <c r="F505" s="150"/>
      <c r="G505" s="149"/>
      <c r="H505" s="148"/>
      <c r="I505" s="148"/>
      <c r="J505" s="148"/>
    </row>
    <row r="506" spans="1:10" s="151" customFormat="1" ht="12" x14ac:dyDescent="0.25">
      <c r="A506" s="153" t="s">
        <v>167</v>
      </c>
      <c r="B506" s="147"/>
      <c r="C506" s="148"/>
      <c r="D506" s="149"/>
      <c r="E506" s="150"/>
      <c r="F506" s="150"/>
      <c r="G506" s="149"/>
      <c r="H506" s="148"/>
      <c r="I506" s="148"/>
      <c r="J506" s="148"/>
    </row>
    <row r="507" spans="1:10" s="151" customFormat="1" ht="12" x14ac:dyDescent="0.25">
      <c r="A507" s="152" t="s">
        <v>168</v>
      </c>
      <c r="B507" s="147"/>
      <c r="C507" s="148"/>
      <c r="D507" s="149"/>
      <c r="E507" s="150"/>
      <c r="F507" s="150"/>
      <c r="G507" s="149"/>
      <c r="H507" s="148"/>
      <c r="I507" s="148"/>
      <c r="J507" s="148"/>
    </row>
    <row r="508" spans="1:10" s="151" customFormat="1" ht="12" x14ac:dyDescent="0.25">
      <c r="A508" s="152" t="s">
        <v>169</v>
      </c>
      <c r="B508" s="147"/>
      <c r="C508" s="148"/>
      <c r="D508" s="149"/>
      <c r="E508" s="150"/>
      <c r="F508" s="150"/>
      <c r="G508" s="149"/>
      <c r="H508" s="148"/>
      <c r="I508" s="148"/>
      <c r="J508" s="148"/>
    </row>
    <row r="509" spans="1:10" s="151" customFormat="1" ht="12" x14ac:dyDescent="0.25">
      <c r="A509" s="152" t="s">
        <v>170</v>
      </c>
      <c r="B509" s="147"/>
      <c r="C509" s="148"/>
      <c r="D509" s="149"/>
      <c r="E509" s="150"/>
      <c r="F509" s="150"/>
      <c r="G509" s="149"/>
      <c r="H509" s="148"/>
      <c r="I509" s="148"/>
      <c r="J509" s="148"/>
    </row>
    <row r="510" spans="1:10" s="151" customFormat="1" ht="12" x14ac:dyDescent="0.25">
      <c r="A510" s="154" t="s">
        <v>171</v>
      </c>
      <c r="B510" s="147"/>
      <c r="C510" s="148"/>
      <c r="D510" s="149"/>
      <c r="E510" s="150"/>
      <c r="F510" s="150"/>
      <c r="G510" s="149"/>
      <c r="H510" s="148"/>
      <c r="I510" s="148"/>
      <c r="J510" s="148"/>
    </row>
    <row r="511" spans="1:10" s="151" customFormat="1" ht="12" x14ac:dyDescent="0.25">
      <c r="A511" s="152"/>
      <c r="B511" s="147"/>
      <c r="C511" s="148"/>
      <c r="D511" s="149"/>
      <c r="E511" s="150"/>
      <c r="F511" s="150"/>
      <c r="G511" s="149"/>
      <c r="H511" s="148"/>
      <c r="I511" s="148"/>
      <c r="J511" s="148"/>
    </row>
    <row r="512" spans="1:10" s="151" customFormat="1" ht="12" x14ac:dyDescent="0.25">
      <c r="A512" s="152" t="s">
        <v>172</v>
      </c>
      <c r="B512" s="147"/>
      <c r="C512" s="148"/>
      <c r="D512" s="149"/>
      <c r="E512" s="150"/>
      <c r="F512" s="150"/>
      <c r="G512" s="149"/>
      <c r="H512" s="148"/>
      <c r="I512" s="148"/>
      <c r="J512" s="148"/>
    </row>
    <row r="513" spans="1:10" s="151" customFormat="1" ht="12" x14ac:dyDescent="0.25">
      <c r="A513" s="152" t="s">
        <v>173</v>
      </c>
      <c r="B513" s="147"/>
      <c r="C513" s="148"/>
      <c r="D513" s="149"/>
      <c r="E513" s="150"/>
      <c r="F513" s="150"/>
      <c r="G513" s="149"/>
      <c r="H513" s="148"/>
      <c r="I513" s="148"/>
      <c r="J513" s="148"/>
    </row>
    <row r="514" spans="1:10" s="151" customFormat="1" ht="12" x14ac:dyDescent="0.25">
      <c r="A514" s="152"/>
      <c r="B514" s="147"/>
      <c r="C514" s="148"/>
      <c r="D514" s="149"/>
      <c r="E514" s="150"/>
      <c r="F514" s="150"/>
      <c r="G514" s="149"/>
      <c r="H514" s="148"/>
      <c r="I514" s="148"/>
      <c r="J514" s="148"/>
    </row>
    <row r="515" spans="1:10" s="151" customFormat="1" ht="12" x14ac:dyDescent="0.25">
      <c r="A515" s="152" t="s">
        <v>174</v>
      </c>
      <c r="B515" s="147"/>
      <c r="C515" s="148"/>
      <c r="D515" s="149"/>
      <c r="E515" s="150"/>
      <c r="F515" s="150"/>
      <c r="G515" s="149"/>
      <c r="H515" s="148"/>
      <c r="I515" s="148"/>
      <c r="J515" s="148"/>
    </row>
    <row r="516" spans="1:10" s="151" customFormat="1" ht="12" x14ac:dyDescent="0.25">
      <c r="A516" s="152"/>
      <c r="B516" s="147"/>
      <c r="C516" s="148"/>
      <c r="D516" s="149"/>
      <c r="E516" s="150"/>
      <c r="F516" s="150"/>
      <c r="G516" s="149"/>
      <c r="H516" s="148"/>
      <c r="I516" s="148"/>
      <c r="J516" s="148"/>
    </row>
    <row r="517" spans="1:10" s="151" customFormat="1" ht="12" x14ac:dyDescent="0.25">
      <c r="A517" s="152" t="s">
        <v>175</v>
      </c>
      <c r="B517" s="147"/>
      <c r="C517" s="148"/>
      <c r="D517" s="149"/>
      <c r="E517" s="150"/>
      <c r="F517" s="150"/>
      <c r="G517" s="149"/>
      <c r="H517" s="148"/>
      <c r="I517" s="148"/>
      <c r="J517" s="148"/>
    </row>
    <row r="518" spans="1:10" s="151" customFormat="1" ht="12" customHeight="1" x14ac:dyDescent="0.25">
      <c r="A518" s="152" t="s">
        <v>176</v>
      </c>
      <c r="B518" s="147"/>
      <c r="C518" s="148"/>
      <c r="D518" s="149"/>
      <c r="E518" s="150"/>
      <c r="F518" s="150"/>
      <c r="G518" s="149"/>
      <c r="H518" s="148"/>
      <c r="I518" s="148"/>
      <c r="J518" s="148"/>
    </row>
    <row r="519" spans="1:10" s="151" customFormat="1" ht="6" customHeight="1" x14ac:dyDescent="0.25">
      <c r="A519" s="152"/>
      <c r="B519" s="147"/>
      <c r="C519" s="148"/>
      <c r="D519" s="149"/>
      <c r="E519" s="150"/>
      <c r="F519" s="150"/>
      <c r="G519" s="149"/>
      <c r="H519" s="148"/>
      <c r="I519" s="148"/>
      <c r="J519" s="148"/>
    </row>
    <row r="520" spans="1:10" s="151" customFormat="1" ht="12" customHeight="1" x14ac:dyDescent="0.25">
      <c r="A520" s="152" t="s">
        <v>177</v>
      </c>
      <c r="B520" s="147"/>
      <c r="C520" s="148"/>
      <c r="D520" s="149"/>
      <c r="E520" s="150"/>
      <c r="F520" s="150"/>
      <c r="G520" s="149"/>
      <c r="H520" s="148"/>
      <c r="I520" s="148"/>
      <c r="J520" s="148"/>
    </row>
    <row r="521" spans="1:10" s="151" customFormat="1" ht="12" customHeight="1" x14ac:dyDescent="0.25">
      <c r="A521" s="152" t="s">
        <v>178</v>
      </c>
      <c r="B521" s="147"/>
      <c r="C521" s="148"/>
      <c r="D521" s="149"/>
      <c r="E521" s="150"/>
      <c r="F521" s="150"/>
      <c r="G521" s="149"/>
      <c r="H521" s="148"/>
      <c r="I521" s="148"/>
      <c r="J521" s="148"/>
    </row>
    <row r="522" spans="1:10" s="151" customFormat="1" ht="12" customHeight="1" x14ac:dyDescent="0.25">
      <c r="A522" s="152" t="s">
        <v>179</v>
      </c>
      <c r="B522" s="147"/>
      <c r="C522" s="148"/>
      <c r="D522" s="149"/>
      <c r="E522" s="150"/>
      <c r="F522" s="150"/>
      <c r="G522" s="149"/>
      <c r="H522" s="148"/>
      <c r="I522" s="148"/>
      <c r="J522" s="148"/>
    </row>
    <row r="523" spans="1:10" s="151" customFormat="1" ht="6" customHeight="1" x14ac:dyDescent="0.25">
      <c r="A523" s="152"/>
      <c r="B523" s="147"/>
      <c r="C523" s="148"/>
      <c r="D523" s="149"/>
      <c r="E523" s="150"/>
      <c r="F523" s="150"/>
      <c r="G523" s="149"/>
      <c r="H523" s="148"/>
      <c r="I523" s="148"/>
      <c r="J523" s="148"/>
    </row>
    <row r="524" spans="1:10" s="151" customFormat="1" ht="15.75" customHeight="1" x14ac:dyDescent="0.25">
      <c r="A524" s="153" t="s">
        <v>180</v>
      </c>
      <c r="B524" s="147"/>
      <c r="C524" s="148"/>
      <c r="D524" s="149"/>
      <c r="E524" s="150"/>
      <c r="F524" s="150"/>
      <c r="G524" s="149"/>
      <c r="H524" s="148"/>
      <c r="I524" s="148"/>
      <c r="J524" s="148"/>
    </row>
    <row r="525" spans="1:10" s="151" customFormat="1" ht="12" customHeight="1" x14ac:dyDescent="0.25">
      <c r="A525" s="152" t="s">
        <v>181</v>
      </c>
      <c r="B525" s="147"/>
      <c r="C525" s="148"/>
      <c r="D525" s="149"/>
      <c r="E525" s="150"/>
      <c r="F525" s="150"/>
      <c r="G525" s="149"/>
      <c r="H525" s="148"/>
      <c r="I525" s="148"/>
      <c r="J525" s="148"/>
    </row>
    <row r="526" spans="1:10" s="151" customFormat="1" ht="6" customHeight="1" x14ac:dyDescent="0.25">
      <c r="A526" s="152"/>
      <c r="B526" s="147"/>
      <c r="C526" s="148"/>
      <c r="D526" s="149"/>
      <c r="E526" s="150"/>
      <c r="F526" s="150"/>
      <c r="G526" s="149"/>
      <c r="H526" s="148"/>
      <c r="I526" s="148"/>
      <c r="J526" s="148"/>
    </row>
    <row r="527" spans="1:10" s="151" customFormat="1" ht="12" customHeight="1" x14ac:dyDescent="0.25">
      <c r="A527" s="152" t="s">
        <v>182</v>
      </c>
      <c r="B527" s="147"/>
      <c r="C527" s="148"/>
      <c r="D527" s="149"/>
      <c r="E527" s="150"/>
      <c r="F527" s="150"/>
      <c r="G527" s="149"/>
      <c r="H527" s="148"/>
      <c r="I527" s="148"/>
      <c r="J527" s="148"/>
    </row>
    <row r="528" spans="1:10" s="151" customFormat="1" ht="6" customHeight="1" x14ac:dyDescent="0.25">
      <c r="A528" s="152"/>
      <c r="B528" s="147"/>
      <c r="C528" s="148"/>
      <c r="D528" s="149"/>
      <c r="E528" s="150"/>
      <c r="F528" s="150"/>
      <c r="G528" s="149"/>
      <c r="H528" s="148"/>
      <c r="I528" s="148"/>
      <c r="J528" s="148"/>
    </row>
    <row r="529" spans="1:29" s="151" customFormat="1" ht="4.5" customHeight="1" x14ac:dyDescent="0.25">
      <c r="A529" s="152"/>
      <c r="B529" s="147"/>
      <c r="C529" s="148"/>
      <c r="D529" s="149"/>
      <c r="E529" s="150"/>
      <c r="F529" s="150"/>
      <c r="G529" s="149"/>
      <c r="H529" s="148"/>
      <c r="I529" s="148"/>
      <c r="J529" s="148"/>
    </row>
    <row r="530" spans="1:29" s="191" customFormat="1" ht="15.75" customHeight="1" x14ac:dyDescent="0.3">
      <c r="A530" s="515" t="s">
        <v>183</v>
      </c>
      <c r="B530" s="514"/>
      <c r="C530" s="514"/>
      <c r="D530" s="514"/>
      <c r="E530" s="514"/>
      <c r="F530" s="514"/>
      <c r="G530" s="514"/>
      <c r="H530" s="514"/>
      <c r="I530" s="514"/>
      <c r="J530" s="514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</row>
    <row r="531" spans="1:29" s="191" customFormat="1" ht="15.75" customHeight="1" x14ac:dyDescent="0.3">
      <c r="A531" s="513" t="s">
        <v>184</v>
      </c>
      <c r="B531" s="514"/>
      <c r="C531" s="514"/>
      <c r="D531" s="514"/>
      <c r="E531" s="514"/>
      <c r="F531" s="514"/>
      <c r="G531" s="514"/>
      <c r="H531" s="514"/>
      <c r="I531" s="514"/>
      <c r="J531" s="514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</row>
    <row r="532" spans="1:29" s="191" customFormat="1" ht="15.75" customHeight="1" x14ac:dyDescent="0.3">
      <c r="A532" s="513" t="s">
        <v>184</v>
      </c>
      <c r="B532" s="514"/>
      <c r="C532" s="514"/>
      <c r="D532" s="514"/>
      <c r="E532" s="514"/>
      <c r="F532" s="514"/>
      <c r="G532" s="514"/>
      <c r="H532" s="514"/>
      <c r="I532" s="514"/>
      <c r="J532" s="514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</row>
    <row r="533" spans="1:29" s="156" customFormat="1" ht="6" customHeight="1" x14ac:dyDescent="0.25">
      <c r="A533" s="152"/>
      <c r="B533" s="192"/>
      <c r="C533" s="192"/>
      <c r="D533" s="192"/>
      <c r="E533" s="192"/>
      <c r="F533" s="192"/>
      <c r="G533" s="192"/>
      <c r="H533" s="192"/>
      <c r="I533" s="192"/>
      <c r="J533" s="192"/>
    </row>
    <row r="534" spans="1:29" s="191" customFormat="1" ht="15.75" customHeight="1" x14ac:dyDescent="0.3">
      <c r="A534" s="515" t="s">
        <v>185</v>
      </c>
      <c r="B534" s="514"/>
      <c r="C534" s="514"/>
      <c r="D534" s="514"/>
      <c r="E534" s="514"/>
      <c r="F534" s="514"/>
      <c r="G534" s="514"/>
      <c r="H534" s="514"/>
      <c r="I534" s="514"/>
      <c r="J534" s="514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</row>
    <row r="535" spans="1:29" s="191" customFormat="1" ht="15.75" customHeight="1" x14ac:dyDescent="0.3">
      <c r="A535" s="513" t="s">
        <v>184</v>
      </c>
      <c r="B535" s="514"/>
      <c r="C535" s="514"/>
      <c r="D535" s="514"/>
      <c r="E535" s="514"/>
      <c r="F535" s="514"/>
      <c r="G535" s="514"/>
      <c r="H535" s="514"/>
      <c r="I535" s="514"/>
      <c r="J535" s="514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</row>
    <row r="536" spans="1:29" s="191" customFormat="1" ht="15.75" customHeight="1" thickBot="1" x14ac:dyDescent="0.35">
      <c r="A536" s="513" t="s">
        <v>184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</row>
    <row r="537" spans="1:29" ht="15" customHeight="1" thickBot="1" x14ac:dyDescent="0.35">
      <c r="A537" s="524" t="s">
        <v>147</v>
      </c>
      <c r="B537" s="525"/>
      <c r="C537" s="112"/>
      <c r="D537" s="113"/>
      <c r="E537" s="114" t="s">
        <v>148</v>
      </c>
      <c r="F537" s="115" t="str">
        <f>Roster!N22</f>
        <v>Crabs</v>
      </c>
      <c r="G537" s="116" t="s">
        <v>149</v>
      </c>
      <c r="H537" s="116" t="s">
        <v>150</v>
      </c>
      <c r="I537" s="116" t="s">
        <v>151</v>
      </c>
      <c r="J537" s="116" t="s">
        <v>152</v>
      </c>
      <c r="M537" s="118"/>
    </row>
    <row r="538" spans="1:29" ht="12.75" customHeight="1" x14ac:dyDescent="0.3">
      <c r="A538" s="516" t="s">
        <v>153</v>
      </c>
      <c r="B538" s="517"/>
      <c r="C538" s="112"/>
      <c r="D538" s="119"/>
      <c r="E538" s="120"/>
      <c r="F538" s="121" t="str">
        <f>INDEX(Teamlists!A:D,MATCH($F$537,Teamlists!B:B,0)+1,4)</f>
        <v>Bruce Maher ©</v>
      </c>
      <c r="G538" s="122"/>
      <c r="H538" s="123"/>
      <c r="I538" s="121"/>
      <c r="J538" s="121"/>
    </row>
    <row r="539" spans="1:29" ht="12.75" customHeight="1" x14ac:dyDescent="0.3">
      <c r="A539" s="518" t="str">
        <f>$A$3</f>
        <v>Pennant 2 2015 Week 4</v>
      </c>
      <c r="B539" s="519"/>
      <c r="C539" s="112"/>
      <c r="D539" s="119"/>
      <c r="E539" s="120"/>
      <c r="F539" s="121" t="str">
        <f>INDEX(Teamlists!A:D,MATCH($F$537,Teamlists!B:B,0)+2,4)</f>
        <v>Andy Maver</v>
      </c>
      <c r="G539" s="122"/>
      <c r="H539" s="123"/>
      <c r="I539" s="121"/>
      <c r="J539" s="121"/>
    </row>
    <row r="540" spans="1:29" ht="12.75" customHeight="1" thickBot="1" x14ac:dyDescent="0.35">
      <c r="A540" s="520">
        <f>Roster!L3</f>
        <v>42221</v>
      </c>
      <c r="B540" s="521"/>
      <c r="C540" s="112"/>
      <c r="D540" s="119"/>
      <c r="E540" s="120"/>
      <c r="F540" s="121" t="str">
        <f>INDEX(Teamlists!A:D,MATCH($F$537,Teamlists!B:B,0)+3,4)</f>
        <v>Lea Fannon</v>
      </c>
      <c r="G540" s="122"/>
      <c r="H540" s="123"/>
      <c r="I540" s="121"/>
      <c r="J540" s="121"/>
    </row>
    <row r="541" spans="1:29" ht="12.75" customHeight="1" thickBot="1" x14ac:dyDescent="0.3">
      <c r="A541" s="124"/>
      <c r="B541" s="125"/>
      <c r="C541" s="112"/>
      <c r="D541" s="119"/>
      <c r="E541" s="120"/>
      <c r="F541" s="121" t="str">
        <f>INDEX(Teamlists!A:D,MATCH($F$537,Teamlists!B:B,0)+4,4)</f>
        <v>Justin Welch ®</v>
      </c>
      <c r="G541" s="122"/>
      <c r="H541" s="123"/>
      <c r="I541" s="121"/>
      <c r="J541" s="121"/>
    </row>
    <row r="542" spans="1:29" ht="12.75" customHeight="1" x14ac:dyDescent="0.25">
      <c r="A542" s="186" t="s">
        <v>154</v>
      </c>
      <c r="B542" s="187" t="str">
        <f>Roster!N21</f>
        <v>B Grade</v>
      </c>
      <c r="C542" s="112"/>
      <c r="D542" s="119"/>
      <c r="E542" s="120"/>
      <c r="F542" s="121" t="str">
        <f>INDEX(Teamlists!A:D,MATCH($F$537,Teamlists!B:B,0)+5,4)</f>
        <v>Malcolm Little</v>
      </c>
      <c r="G542" s="122"/>
      <c r="H542" s="123"/>
      <c r="I542" s="121"/>
      <c r="J542" s="121"/>
    </row>
    <row r="543" spans="1:29" ht="12.75" customHeight="1" x14ac:dyDescent="0.25">
      <c r="A543" s="126" t="s">
        <v>155</v>
      </c>
      <c r="B543" s="127" t="str">
        <f>Roster!N4</f>
        <v>Court 3</v>
      </c>
      <c r="C543" s="112"/>
      <c r="D543" s="119"/>
      <c r="E543" s="120"/>
      <c r="F543" s="121" t="str">
        <f>INDEX(Teamlists!A:D,MATCH($F$537,Teamlists!B:B,0)+6,4)</f>
        <v>Mark Lewis</v>
      </c>
      <c r="G543" s="122"/>
      <c r="H543" s="123"/>
      <c r="I543" s="121"/>
      <c r="J543" s="121"/>
    </row>
    <row r="544" spans="1:29" ht="12.75" customHeight="1" x14ac:dyDescent="0.25">
      <c r="A544" s="126" t="s">
        <v>156</v>
      </c>
      <c r="B544" s="128" t="str">
        <f>Roster!B21</f>
        <v>8:29pm</v>
      </c>
      <c r="C544" s="112"/>
      <c r="D544" s="119"/>
      <c r="E544" s="120"/>
      <c r="F544" s="121" t="str">
        <f>INDEX(Teamlists!A:D,MATCH($F$537,Teamlists!B:B,0)+7,4)</f>
        <v>Shane Miller</v>
      </c>
      <c r="G544" s="122"/>
      <c r="H544" s="123"/>
      <c r="I544" s="121"/>
      <c r="J544" s="121"/>
    </row>
    <row r="545" spans="1:13" ht="12.75" customHeight="1" x14ac:dyDescent="0.25">
      <c r="A545" s="126"/>
      <c r="B545" s="128"/>
      <c r="C545" s="112"/>
      <c r="D545" s="119"/>
      <c r="E545" s="120"/>
      <c r="F545" s="121" t="str">
        <f>INDEX(Teamlists!A:D,MATCH($F$537,Teamlists!B:B,0)+8,4)</f>
        <v>Tony Lumley ®</v>
      </c>
      <c r="G545" s="122"/>
      <c r="H545" s="123"/>
      <c r="I545" s="121"/>
      <c r="J545" s="121"/>
    </row>
    <row r="546" spans="1:13" ht="12.75" customHeight="1" x14ac:dyDescent="0.25">
      <c r="A546" s="126"/>
      <c r="B546" s="128"/>
      <c r="C546" s="112"/>
      <c r="D546" s="119"/>
      <c r="E546" s="120"/>
      <c r="F546" s="121" t="str">
        <f>INDEX(Teamlists!A:D,MATCH($F$537,Teamlists!B:B,0)+9,4)</f>
        <v>William Maher</v>
      </c>
      <c r="G546" s="122"/>
      <c r="H546" s="123"/>
      <c r="I546" s="121"/>
      <c r="J546" s="121"/>
    </row>
    <row r="547" spans="1:13" ht="12.75" customHeight="1" x14ac:dyDescent="0.25">
      <c r="A547" s="129" t="s">
        <v>157</v>
      </c>
      <c r="B547" s="130" t="str">
        <f>Roster!N24</f>
        <v>Hot Chilli Prawns</v>
      </c>
      <c r="C547" s="112"/>
      <c r="D547" s="119"/>
      <c r="E547" s="120"/>
      <c r="F547" s="121">
        <f>INDEX(Teamlists!A:D,MATCH($F$537,Teamlists!B:B,0)+10,4)</f>
        <v>0</v>
      </c>
      <c r="G547" s="122"/>
      <c r="H547" s="123"/>
      <c r="I547" s="121"/>
      <c r="J547" s="121"/>
    </row>
    <row r="548" spans="1:13" ht="12.75" customHeight="1" x14ac:dyDescent="0.25">
      <c r="A548" s="129" t="s">
        <v>158</v>
      </c>
      <c r="B548" s="131"/>
      <c r="C548" s="112"/>
      <c r="D548" s="119"/>
      <c r="E548" s="120"/>
      <c r="F548" s="121">
        <f>INDEX(Teamlists!A:D,MATCH($F$537,Teamlists!B:B,0)+11,4)</f>
        <v>0</v>
      </c>
      <c r="G548" s="122"/>
      <c r="H548" s="123"/>
      <c r="I548" s="121"/>
      <c r="J548" s="121"/>
    </row>
    <row r="549" spans="1:13" ht="12.75" customHeight="1" x14ac:dyDescent="0.25">
      <c r="A549" s="129"/>
      <c r="B549" s="131"/>
      <c r="C549" s="112"/>
      <c r="D549" s="119"/>
      <c r="E549" s="120"/>
      <c r="F549" s="121" t="str">
        <f>INDEX(Teamlists!A:D,MATCH($F$537,Teamlists!B:B,0)+12,4)</f>
        <v xml:space="preserve"> </v>
      </c>
      <c r="G549" s="122"/>
      <c r="H549" s="123"/>
      <c r="I549" s="121"/>
      <c r="J549" s="121"/>
    </row>
    <row r="550" spans="1:13" ht="12.75" customHeight="1" x14ac:dyDescent="0.25">
      <c r="A550" s="132" t="s">
        <v>159</v>
      </c>
      <c r="B550" s="131"/>
      <c r="C550" s="112"/>
      <c r="D550" s="119"/>
      <c r="E550" s="120"/>
      <c r="F550" s="121" t="str">
        <f>INDEX(Teamlists!A:D,MATCH($F$537,Teamlists!B:B,0)+13,4)</f>
        <v xml:space="preserve"> </v>
      </c>
      <c r="G550" s="122"/>
      <c r="H550" s="123"/>
      <c r="I550" s="121"/>
      <c r="J550" s="121"/>
    </row>
    <row r="551" spans="1:13" ht="12.75" customHeight="1" x14ac:dyDescent="0.25">
      <c r="A551" s="129" t="s">
        <v>160</v>
      </c>
      <c r="B551" s="131"/>
      <c r="C551" s="112"/>
      <c r="D551" s="119"/>
      <c r="E551" s="120"/>
      <c r="F551" s="121" t="str">
        <f>INDEX(Teamlists!A:D,MATCH($F$537,Teamlists!B:B,0)+14,4)</f>
        <v xml:space="preserve"> </v>
      </c>
      <c r="G551" s="122"/>
      <c r="H551" s="123"/>
      <c r="I551" s="121"/>
      <c r="J551" s="121"/>
    </row>
    <row r="552" spans="1:13" ht="12.75" customHeight="1" x14ac:dyDescent="0.25">
      <c r="A552" s="129" t="s">
        <v>161</v>
      </c>
      <c r="B552" s="127"/>
      <c r="C552" s="112"/>
      <c r="D552" s="133"/>
      <c r="E552" s="134" t="s">
        <v>87</v>
      </c>
      <c r="F552" s="134" t="s">
        <v>162</v>
      </c>
      <c r="G552" s="135">
        <f>SUM(G538:G551)</f>
        <v>0</v>
      </c>
      <c r="H552" s="112"/>
      <c r="I552" s="112"/>
      <c r="J552" s="112"/>
    </row>
    <row r="553" spans="1:13" ht="6" customHeight="1" x14ac:dyDescent="0.25">
      <c r="A553" s="129"/>
      <c r="B553" s="131"/>
      <c r="C553" s="112"/>
    </row>
    <row r="554" spans="1:13" ht="15" customHeight="1" thickBot="1" x14ac:dyDescent="0.3">
      <c r="A554" s="129"/>
      <c r="B554" s="127"/>
      <c r="C554" s="112"/>
      <c r="D554" s="113"/>
      <c r="E554" s="114" t="s">
        <v>163</v>
      </c>
      <c r="F554" s="115" t="str">
        <f>Roster!N23</f>
        <v>SOS</v>
      </c>
      <c r="G554" s="116" t="s">
        <v>149</v>
      </c>
      <c r="H554" s="116" t="s">
        <v>150</v>
      </c>
      <c r="I554" s="116" t="s">
        <v>151</v>
      </c>
      <c r="J554" s="116" t="s">
        <v>152</v>
      </c>
    </row>
    <row r="555" spans="1:13" ht="12.75" customHeight="1" x14ac:dyDescent="0.25">
      <c r="A555" s="129"/>
      <c r="B555" s="131"/>
      <c r="C555" s="112"/>
      <c r="D555" s="137"/>
      <c r="E555" s="138"/>
      <c r="F555" s="121" t="str">
        <f>INDEX(Teamlists!A:D,MATCH($F$554,Teamlists!B:B,0)+1,4)</f>
        <v>Andrew Winch</v>
      </c>
      <c r="G555" s="122"/>
      <c r="H555" s="123"/>
      <c r="I555" s="121"/>
      <c r="J555" s="121"/>
    </row>
    <row r="556" spans="1:13" ht="12.75" customHeight="1" x14ac:dyDescent="0.25">
      <c r="A556" s="129" t="s">
        <v>164</v>
      </c>
      <c r="B556" s="131"/>
      <c r="C556" s="112"/>
      <c r="D556" s="137"/>
      <c r="E556" s="139"/>
      <c r="F556" s="121" t="str">
        <f>INDEX(Teamlists!A:D,MATCH($F$554,Teamlists!B:B,0)+2,4)</f>
        <v>Bob Schlesinger</v>
      </c>
      <c r="G556" s="122"/>
      <c r="H556" s="123"/>
      <c r="I556" s="121"/>
      <c r="J556" s="121"/>
    </row>
    <row r="557" spans="1:13" ht="12.75" customHeight="1" x14ac:dyDescent="0.25">
      <c r="A557" s="522">
        <f>Roster!N27</f>
        <v>0</v>
      </c>
      <c r="B557" s="523"/>
      <c r="C557" s="112"/>
      <c r="D557" s="137"/>
      <c r="E557" s="139"/>
      <c r="F557" s="121" t="str">
        <f>INDEX(Teamlists!A:D,MATCH($F$554,Teamlists!B:B,0)+3,4)</f>
        <v>Chris Schuecker</v>
      </c>
      <c r="G557" s="122"/>
      <c r="H557" s="123"/>
      <c r="I557" s="121"/>
      <c r="J557" s="121"/>
    </row>
    <row r="558" spans="1:13" ht="12.75" customHeight="1" x14ac:dyDescent="0.25">
      <c r="A558" s="522">
        <f>Roster!N28</f>
        <v>0</v>
      </c>
      <c r="B558" s="523"/>
      <c r="C558" s="112"/>
      <c r="D558" s="137"/>
      <c r="E558" s="120"/>
      <c r="F558" s="121" t="str">
        <f>INDEX(Teamlists!A:D,MATCH($F$554,Teamlists!B:B,0)+4,4)</f>
        <v>Damien Jacobs</v>
      </c>
      <c r="G558" s="122"/>
      <c r="H558" s="123"/>
      <c r="I558" s="121"/>
      <c r="J558" s="121"/>
      <c r="M558" s="140"/>
    </row>
    <row r="559" spans="1:13" ht="12.75" customHeight="1" x14ac:dyDescent="0.25">
      <c r="A559" s="141"/>
      <c r="B559" s="142"/>
      <c r="C559" s="112"/>
      <c r="D559" s="137"/>
      <c r="E559" s="120"/>
      <c r="F559" s="121" t="str">
        <f>INDEX(Teamlists!A:D,MATCH($F$554,Teamlists!B:B,0)+5,4)</f>
        <v>David Moody</v>
      </c>
      <c r="G559" s="122"/>
      <c r="H559" s="123"/>
      <c r="I559" s="121"/>
      <c r="J559" s="121"/>
    </row>
    <row r="560" spans="1:13" ht="12.75" customHeight="1" x14ac:dyDescent="0.25">
      <c r="A560" s="129"/>
      <c r="B560" s="131"/>
      <c r="C560" s="112"/>
      <c r="D560" s="137"/>
      <c r="E560" s="120"/>
      <c r="F560" s="121" t="str">
        <f>INDEX(Teamlists!A:D,MATCH($F$554,Teamlists!B:B,0)+6,4)</f>
        <v>Ed Jamieson</v>
      </c>
      <c r="G560" s="122"/>
      <c r="H560" s="123"/>
      <c r="I560" s="121"/>
      <c r="J560" s="121"/>
    </row>
    <row r="561" spans="1:10" ht="12.75" customHeight="1" x14ac:dyDescent="0.25">
      <c r="A561" s="129"/>
      <c r="B561" s="131"/>
      <c r="C561" s="112"/>
      <c r="D561" s="137"/>
      <c r="E561" s="120"/>
      <c r="F561" s="121" t="str">
        <f>INDEX(Teamlists!A:D,MATCH($F$554,Teamlists!B:B,0)+7,4)</f>
        <v>Paul McCartney</v>
      </c>
      <c r="G561" s="122"/>
      <c r="H561" s="123"/>
      <c r="I561" s="121"/>
      <c r="J561" s="121"/>
    </row>
    <row r="562" spans="1:10" ht="12.75" customHeight="1" x14ac:dyDescent="0.25">
      <c r="A562" s="129"/>
      <c r="B562" s="131"/>
      <c r="C562" s="112"/>
      <c r="D562" s="137"/>
      <c r="E562" s="120"/>
      <c r="F562" s="121" t="str">
        <f>INDEX(Teamlists!A:D,MATCH($F$554,Teamlists!B:B,0)+8,4)</f>
        <v>Rohan Thurstans</v>
      </c>
      <c r="G562" s="122"/>
      <c r="H562" s="123"/>
      <c r="I562" s="121"/>
      <c r="J562" s="121"/>
    </row>
    <row r="563" spans="1:10" ht="12.75" customHeight="1" x14ac:dyDescent="0.25">
      <c r="A563" s="129"/>
      <c r="B563" s="131"/>
      <c r="C563" s="112"/>
      <c r="D563" s="137"/>
      <c r="E563" s="120"/>
      <c r="F563" s="121" t="str">
        <f>INDEX(Teamlists!A:D,MATCH($F$554,Teamlists!B:B,0)+9,4)</f>
        <v>Scott Cooper</v>
      </c>
      <c r="G563" s="122"/>
      <c r="H563" s="123"/>
      <c r="I563" s="121"/>
      <c r="J563" s="121"/>
    </row>
    <row r="564" spans="1:10" ht="12.75" customHeight="1" x14ac:dyDescent="0.25">
      <c r="A564" s="129"/>
      <c r="B564" s="131"/>
      <c r="C564" s="112"/>
      <c r="D564" s="137"/>
      <c r="E564" s="120"/>
      <c r="F564" s="121" t="str">
        <f>INDEX(Teamlists!A:D,MATCH($F$554,Teamlists!B:B,0)+10,4)</f>
        <v>Sven Doedens</v>
      </c>
      <c r="G564" s="122"/>
      <c r="H564" s="123"/>
      <c r="I564" s="121"/>
      <c r="J564" s="121"/>
    </row>
    <row r="565" spans="1:10" ht="12.75" customHeight="1" x14ac:dyDescent="0.25">
      <c r="A565" s="129"/>
      <c r="B565" s="131"/>
      <c r="C565" s="112"/>
      <c r="D565" s="137"/>
      <c r="E565" s="120"/>
      <c r="F565" s="121">
        <f>INDEX(Teamlists!A:D,MATCH($F$554,Teamlists!B:B,0)+11,4)</f>
        <v>0</v>
      </c>
      <c r="G565" s="122"/>
      <c r="H565" s="123"/>
      <c r="I565" s="121"/>
      <c r="J565" s="121"/>
    </row>
    <row r="566" spans="1:10" ht="12.75" customHeight="1" thickBot="1" x14ac:dyDescent="0.3">
      <c r="A566" s="143"/>
      <c r="B566" s="144"/>
      <c r="C566" s="112"/>
      <c r="D566" s="137"/>
      <c r="E566" s="120"/>
      <c r="F566" s="121">
        <f>INDEX(Teamlists!A:D,MATCH($F$554,Teamlists!B:B,0)+12,4)</f>
        <v>0</v>
      </c>
      <c r="G566" s="122"/>
      <c r="H566" s="123"/>
      <c r="I566" s="121"/>
      <c r="J566" s="121"/>
    </row>
    <row r="567" spans="1:10" ht="12.75" customHeight="1" x14ac:dyDescent="0.25">
      <c r="A567" s="112"/>
      <c r="B567" s="133"/>
      <c r="C567" s="112"/>
      <c r="D567" s="137"/>
      <c r="E567" s="120"/>
      <c r="F567" s="121" t="str">
        <f>INDEX(Teamlists!A:D,MATCH($F$554,Teamlists!B:B,0)+13,4)</f>
        <v xml:space="preserve"> </v>
      </c>
      <c r="G567" s="122"/>
      <c r="H567" s="123"/>
      <c r="I567" s="121"/>
      <c r="J567" s="121"/>
    </row>
    <row r="568" spans="1:10" ht="12.75" customHeight="1" x14ac:dyDescent="0.25">
      <c r="A568" s="112"/>
      <c r="B568" s="133"/>
      <c r="C568" s="112"/>
      <c r="D568" s="137"/>
      <c r="E568" s="120"/>
      <c r="F568" s="121" t="str">
        <f>INDEX(Teamlists!A:D,MATCH($F$554,Teamlists!B:B,0)+14,4)</f>
        <v xml:space="preserve"> </v>
      </c>
      <c r="G568" s="122"/>
      <c r="H568" s="123"/>
      <c r="I568" s="121"/>
      <c r="J568" s="121"/>
    </row>
    <row r="569" spans="1:10" ht="12.75" customHeight="1" x14ac:dyDescent="0.25">
      <c r="B569" s="133"/>
      <c r="C569" s="112"/>
      <c r="D569" s="133"/>
      <c r="E569" s="134" t="s">
        <v>87</v>
      </c>
      <c r="F569" s="134" t="s">
        <v>162</v>
      </c>
      <c r="G569" s="135">
        <f>SUM(G555:G568)</f>
        <v>0</v>
      </c>
      <c r="H569" s="112"/>
      <c r="I569" s="112"/>
      <c r="J569" s="112"/>
    </row>
    <row r="570" spans="1:10" ht="15.6" x14ac:dyDescent="0.3">
      <c r="A570" s="145" t="s">
        <v>165</v>
      </c>
      <c r="B570" s="133"/>
      <c r="C570" s="112"/>
      <c r="D570" s="133"/>
      <c r="E570" s="134"/>
      <c r="F570" s="134"/>
      <c r="G570" s="133"/>
      <c r="H570" s="112"/>
      <c r="I570" s="112"/>
      <c r="J570" s="112"/>
    </row>
    <row r="571" spans="1:10" s="151" customFormat="1" ht="12" x14ac:dyDescent="0.25">
      <c r="A571" s="146" t="s">
        <v>166</v>
      </c>
      <c r="B571" s="147"/>
      <c r="C571" s="148"/>
      <c r="D571" s="149"/>
      <c r="E571" s="150"/>
      <c r="F571" s="150"/>
      <c r="G571" s="149"/>
      <c r="H571" s="148"/>
      <c r="I571" s="148"/>
      <c r="J571" s="148"/>
    </row>
    <row r="572" spans="1:10" s="151" customFormat="1" ht="12" x14ac:dyDescent="0.25">
      <c r="A572" s="152"/>
      <c r="B572" s="147"/>
      <c r="C572" s="148"/>
      <c r="D572" s="149"/>
      <c r="E572" s="150"/>
      <c r="F572" s="150"/>
      <c r="G572" s="149"/>
      <c r="H572" s="148"/>
      <c r="I572" s="148"/>
      <c r="J572" s="148"/>
    </row>
    <row r="573" spans="1:10" s="151" customFormat="1" ht="12" x14ac:dyDescent="0.25">
      <c r="A573" s="153" t="s">
        <v>167</v>
      </c>
      <c r="B573" s="147"/>
      <c r="C573" s="148"/>
      <c r="D573" s="149"/>
      <c r="E573" s="150"/>
      <c r="F573" s="150"/>
      <c r="G573" s="149"/>
      <c r="H573" s="148"/>
      <c r="I573" s="148"/>
      <c r="J573" s="148"/>
    </row>
    <row r="574" spans="1:10" s="151" customFormat="1" ht="12" x14ac:dyDescent="0.25">
      <c r="A574" s="152" t="s">
        <v>168</v>
      </c>
      <c r="B574" s="147"/>
      <c r="C574" s="148"/>
      <c r="D574" s="149"/>
      <c r="E574" s="150"/>
      <c r="F574" s="150"/>
      <c r="G574" s="149"/>
      <c r="H574" s="148"/>
      <c r="I574" s="148"/>
      <c r="J574" s="148"/>
    </row>
    <row r="575" spans="1:10" s="151" customFormat="1" ht="12" x14ac:dyDescent="0.25">
      <c r="A575" s="152" t="s">
        <v>169</v>
      </c>
      <c r="B575" s="147"/>
      <c r="C575" s="148"/>
      <c r="D575" s="149"/>
      <c r="E575" s="150"/>
      <c r="F575" s="150"/>
      <c r="G575" s="149"/>
      <c r="H575" s="148"/>
      <c r="I575" s="148"/>
      <c r="J575" s="148"/>
    </row>
    <row r="576" spans="1:10" s="151" customFormat="1" ht="12" x14ac:dyDescent="0.25">
      <c r="A576" s="152" t="s">
        <v>170</v>
      </c>
      <c r="B576" s="147"/>
      <c r="C576" s="148"/>
      <c r="D576" s="149"/>
      <c r="E576" s="150"/>
      <c r="F576" s="150"/>
      <c r="G576" s="149"/>
      <c r="H576" s="148"/>
      <c r="I576" s="148"/>
      <c r="J576" s="148"/>
    </row>
    <row r="577" spans="1:10" s="151" customFormat="1" ht="12" x14ac:dyDescent="0.25">
      <c r="A577" s="154" t="s">
        <v>171</v>
      </c>
      <c r="B577" s="147"/>
      <c r="C577" s="148"/>
      <c r="D577" s="149"/>
      <c r="E577" s="150"/>
      <c r="F577" s="150"/>
      <c r="G577" s="149"/>
      <c r="H577" s="148"/>
      <c r="I577" s="148"/>
      <c r="J577" s="148"/>
    </row>
    <row r="578" spans="1:10" s="151" customFormat="1" ht="12" x14ac:dyDescent="0.25">
      <c r="A578" s="152"/>
      <c r="B578" s="147"/>
      <c r="C578" s="148"/>
      <c r="D578" s="149"/>
      <c r="E578" s="150"/>
      <c r="F578" s="150"/>
      <c r="G578" s="149"/>
      <c r="H578" s="148"/>
      <c r="I578" s="148"/>
      <c r="J578" s="148"/>
    </row>
    <row r="579" spans="1:10" s="151" customFormat="1" ht="12" x14ac:dyDescent="0.25">
      <c r="A579" s="152" t="s">
        <v>172</v>
      </c>
      <c r="B579" s="147"/>
      <c r="C579" s="148"/>
      <c r="D579" s="149"/>
      <c r="E579" s="150"/>
      <c r="F579" s="150"/>
      <c r="G579" s="149"/>
      <c r="H579" s="148"/>
      <c r="I579" s="148"/>
      <c r="J579" s="148"/>
    </row>
    <row r="580" spans="1:10" s="151" customFormat="1" ht="12" x14ac:dyDescent="0.25">
      <c r="A580" s="152" t="s">
        <v>173</v>
      </c>
      <c r="B580" s="147"/>
      <c r="C580" s="148"/>
      <c r="D580" s="149"/>
      <c r="E580" s="150"/>
      <c r="F580" s="150"/>
      <c r="G580" s="149"/>
      <c r="H580" s="148"/>
      <c r="I580" s="148"/>
      <c r="J580" s="148"/>
    </row>
    <row r="581" spans="1:10" s="151" customFormat="1" ht="12" x14ac:dyDescent="0.25">
      <c r="A581" s="152"/>
      <c r="B581" s="147"/>
      <c r="C581" s="148"/>
      <c r="D581" s="149"/>
      <c r="E581" s="150"/>
      <c r="F581" s="150"/>
      <c r="G581" s="149"/>
      <c r="H581" s="148"/>
      <c r="I581" s="148"/>
      <c r="J581" s="148"/>
    </row>
    <row r="582" spans="1:10" s="151" customFormat="1" ht="12" x14ac:dyDescent="0.25">
      <c r="A582" s="152" t="s">
        <v>174</v>
      </c>
      <c r="B582" s="147"/>
      <c r="C582" s="148"/>
      <c r="D582" s="149"/>
      <c r="E582" s="150"/>
      <c r="F582" s="150"/>
      <c r="G582" s="149"/>
      <c r="H582" s="148"/>
      <c r="I582" s="148"/>
      <c r="J582" s="148"/>
    </row>
    <row r="583" spans="1:10" s="151" customFormat="1" ht="12" x14ac:dyDescent="0.25">
      <c r="A583" s="152"/>
      <c r="B583" s="147"/>
      <c r="C583" s="148"/>
      <c r="D583" s="149"/>
      <c r="E583" s="150"/>
      <c r="F583" s="150"/>
      <c r="G583" s="149"/>
      <c r="H583" s="148"/>
      <c r="I583" s="148"/>
      <c r="J583" s="148"/>
    </row>
    <row r="584" spans="1:10" s="151" customFormat="1" ht="12" x14ac:dyDescent="0.25">
      <c r="A584" s="152" t="s">
        <v>175</v>
      </c>
      <c r="B584" s="147"/>
      <c r="C584" s="148"/>
      <c r="D584" s="149"/>
      <c r="E584" s="150"/>
      <c r="F584" s="150"/>
      <c r="G584" s="149"/>
      <c r="H584" s="148"/>
      <c r="I584" s="148"/>
      <c r="J584" s="148"/>
    </row>
    <row r="585" spans="1:10" s="151" customFormat="1" ht="12" customHeight="1" x14ac:dyDescent="0.25">
      <c r="A585" s="152" t="s">
        <v>176</v>
      </c>
      <c r="B585" s="147"/>
      <c r="C585" s="148"/>
      <c r="D585" s="149"/>
      <c r="E585" s="150"/>
      <c r="F585" s="150"/>
      <c r="G585" s="149"/>
      <c r="H585" s="148"/>
      <c r="I585" s="148"/>
      <c r="J585" s="148"/>
    </row>
    <row r="586" spans="1:10" s="151" customFormat="1" ht="6" customHeight="1" x14ac:dyDescent="0.25">
      <c r="A586" s="152"/>
      <c r="B586" s="147"/>
      <c r="C586" s="148"/>
      <c r="D586" s="149"/>
      <c r="E586" s="150"/>
      <c r="F586" s="150"/>
      <c r="G586" s="149"/>
      <c r="H586" s="148"/>
      <c r="I586" s="148"/>
      <c r="J586" s="148"/>
    </row>
    <row r="587" spans="1:10" s="151" customFormat="1" ht="12" customHeight="1" x14ac:dyDescent="0.25">
      <c r="A587" s="152" t="s">
        <v>177</v>
      </c>
      <c r="B587" s="147"/>
      <c r="C587" s="148"/>
      <c r="D587" s="149"/>
      <c r="E587" s="150"/>
      <c r="F587" s="150"/>
      <c r="G587" s="149"/>
      <c r="H587" s="148"/>
      <c r="I587" s="148"/>
      <c r="J587" s="148"/>
    </row>
    <row r="588" spans="1:10" s="151" customFormat="1" ht="12" customHeight="1" x14ac:dyDescent="0.25">
      <c r="A588" s="152" t="s">
        <v>178</v>
      </c>
      <c r="B588" s="147"/>
      <c r="C588" s="148"/>
      <c r="D588" s="149"/>
      <c r="E588" s="150"/>
      <c r="F588" s="150"/>
      <c r="G588" s="149"/>
      <c r="H588" s="148"/>
      <c r="I588" s="148"/>
      <c r="J588" s="148"/>
    </row>
    <row r="589" spans="1:10" s="151" customFormat="1" ht="12" customHeight="1" x14ac:dyDescent="0.25">
      <c r="A589" s="152" t="s">
        <v>179</v>
      </c>
      <c r="B589" s="147"/>
      <c r="C589" s="148"/>
      <c r="D589" s="149"/>
      <c r="E589" s="150"/>
      <c r="F589" s="150"/>
      <c r="G589" s="149"/>
      <c r="H589" s="148"/>
      <c r="I589" s="148"/>
      <c r="J589" s="148"/>
    </row>
    <row r="590" spans="1:10" s="151" customFormat="1" ht="6" customHeight="1" x14ac:dyDescent="0.25">
      <c r="A590" s="152"/>
      <c r="B590" s="147"/>
      <c r="C590" s="148"/>
      <c r="D590" s="149"/>
      <c r="E590" s="150"/>
      <c r="F590" s="150"/>
      <c r="G590" s="149"/>
      <c r="H590" s="148"/>
      <c r="I590" s="148"/>
      <c r="J590" s="148"/>
    </row>
    <row r="591" spans="1:10" s="151" customFormat="1" ht="15.75" customHeight="1" x14ac:dyDescent="0.25">
      <c r="A591" s="153" t="s">
        <v>180</v>
      </c>
      <c r="B591" s="147"/>
      <c r="C591" s="148"/>
      <c r="D591" s="149"/>
      <c r="E591" s="150"/>
      <c r="F591" s="150"/>
      <c r="G591" s="149"/>
      <c r="H591" s="148"/>
      <c r="I591" s="148"/>
      <c r="J591" s="148"/>
    </row>
    <row r="592" spans="1:10" s="151" customFormat="1" ht="12" customHeight="1" x14ac:dyDescent="0.25">
      <c r="A592" s="152" t="s">
        <v>181</v>
      </c>
      <c r="B592" s="147"/>
      <c r="C592" s="148"/>
      <c r="D592" s="149"/>
      <c r="E592" s="150"/>
      <c r="F592" s="150"/>
      <c r="G592" s="149"/>
      <c r="H592" s="148"/>
      <c r="I592" s="148"/>
      <c r="J592" s="148"/>
    </row>
    <row r="593" spans="1:29" s="151" customFormat="1" ht="6" customHeight="1" x14ac:dyDescent="0.25">
      <c r="A593" s="152"/>
      <c r="B593" s="147"/>
      <c r="C593" s="148"/>
      <c r="D593" s="149"/>
      <c r="E593" s="150"/>
      <c r="F593" s="150"/>
      <c r="G593" s="149"/>
      <c r="H593" s="148"/>
      <c r="I593" s="148"/>
      <c r="J593" s="148"/>
    </row>
    <row r="594" spans="1:29" s="151" customFormat="1" ht="12" customHeight="1" x14ac:dyDescent="0.25">
      <c r="A594" s="152" t="s">
        <v>182</v>
      </c>
      <c r="B594" s="147"/>
      <c r="C594" s="148"/>
      <c r="D594" s="149"/>
      <c r="E594" s="150"/>
      <c r="F594" s="150"/>
      <c r="G594" s="149"/>
      <c r="H594" s="148"/>
      <c r="I594" s="148"/>
      <c r="J594" s="148"/>
    </row>
    <row r="595" spans="1:29" s="151" customFormat="1" ht="6" customHeight="1" x14ac:dyDescent="0.25">
      <c r="A595" s="152"/>
      <c r="B595" s="147"/>
      <c r="C595" s="148"/>
      <c r="D595" s="149"/>
      <c r="E595" s="150"/>
      <c r="F595" s="150"/>
      <c r="G595" s="149"/>
      <c r="H595" s="148"/>
      <c r="I595" s="148"/>
      <c r="J595" s="148"/>
    </row>
    <row r="596" spans="1:29" s="151" customFormat="1" ht="4.5" customHeight="1" x14ac:dyDescent="0.25">
      <c r="A596" s="152"/>
      <c r="B596" s="147"/>
      <c r="C596" s="148"/>
      <c r="D596" s="149"/>
      <c r="E596" s="150"/>
      <c r="F596" s="150"/>
      <c r="G596" s="149"/>
      <c r="H596" s="148"/>
      <c r="I596" s="148"/>
      <c r="J596" s="148"/>
    </row>
    <row r="597" spans="1:29" s="191" customFormat="1" ht="15.75" customHeight="1" x14ac:dyDescent="0.3">
      <c r="A597" s="515" t="s">
        <v>183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</row>
    <row r="598" spans="1:29" s="191" customFormat="1" ht="15.75" customHeight="1" x14ac:dyDescent="0.3">
      <c r="A598" s="513" t="s">
        <v>184</v>
      </c>
      <c r="B598" s="514"/>
      <c r="C598" s="514"/>
      <c r="D598" s="514"/>
      <c r="E598" s="514"/>
      <c r="F598" s="514"/>
      <c r="G598" s="514"/>
      <c r="H598" s="514"/>
      <c r="I598" s="514"/>
      <c r="J598" s="514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</row>
    <row r="599" spans="1:29" s="191" customFormat="1" ht="15.75" customHeight="1" x14ac:dyDescent="0.3">
      <c r="A599" s="513" t="s">
        <v>184</v>
      </c>
      <c r="B599" s="514"/>
      <c r="C599" s="514"/>
      <c r="D599" s="514"/>
      <c r="E599" s="514"/>
      <c r="F599" s="514"/>
      <c r="G599" s="514"/>
      <c r="H599" s="514"/>
      <c r="I599" s="514"/>
      <c r="J599" s="514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</row>
    <row r="600" spans="1:29" s="156" customFormat="1" ht="6" customHeight="1" x14ac:dyDescent="0.25">
      <c r="A600" s="152"/>
      <c r="B600" s="192"/>
      <c r="C600" s="192"/>
      <c r="D600" s="192"/>
      <c r="E600" s="192"/>
      <c r="F600" s="192"/>
      <c r="G600" s="192"/>
      <c r="H600" s="192"/>
      <c r="I600" s="192"/>
      <c r="J600" s="192"/>
    </row>
    <row r="601" spans="1:29" s="191" customFormat="1" ht="15.75" customHeight="1" x14ac:dyDescent="0.3">
      <c r="A601" s="515" t="s">
        <v>185</v>
      </c>
      <c r="B601" s="514"/>
      <c r="C601" s="514"/>
      <c r="D601" s="514"/>
      <c r="E601" s="514"/>
      <c r="F601" s="514"/>
      <c r="G601" s="514"/>
      <c r="H601" s="514"/>
      <c r="I601" s="514"/>
      <c r="J601" s="514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91" customFormat="1" ht="15.75" customHeight="1" x14ac:dyDescent="0.3">
      <c r="A602" s="513" t="s">
        <v>184</v>
      </c>
      <c r="B602" s="514"/>
      <c r="C602" s="514"/>
      <c r="D602" s="514"/>
      <c r="E602" s="514"/>
      <c r="F602" s="514"/>
      <c r="G602" s="514"/>
      <c r="H602" s="514"/>
      <c r="I602" s="514"/>
      <c r="J602" s="514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</row>
    <row r="603" spans="1:29" s="191" customFormat="1" ht="15.75" customHeight="1" thickBot="1" x14ac:dyDescent="0.35">
      <c r="A603" s="513" t="s">
        <v>184</v>
      </c>
      <c r="B603" s="514"/>
      <c r="C603" s="514"/>
      <c r="D603" s="514"/>
      <c r="E603" s="514"/>
      <c r="F603" s="514"/>
      <c r="G603" s="514"/>
      <c r="H603" s="514"/>
      <c r="I603" s="514"/>
      <c r="J603" s="514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ht="15" customHeight="1" thickBot="1" x14ac:dyDescent="0.35">
      <c r="A604" s="524" t="s">
        <v>147</v>
      </c>
      <c r="B604" s="525"/>
      <c r="C604" s="112"/>
      <c r="D604" s="113"/>
      <c r="E604" s="114" t="s">
        <v>148</v>
      </c>
      <c r="F604" s="115" t="str">
        <f>Roster!L30</f>
        <v>Aquaholics</v>
      </c>
      <c r="G604" s="116" t="s">
        <v>149</v>
      </c>
      <c r="H604" s="116" t="s">
        <v>150</v>
      </c>
      <c r="I604" s="116" t="s">
        <v>151</v>
      </c>
      <c r="J604" s="116" t="s">
        <v>152</v>
      </c>
      <c r="M604" s="118"/>
    </row>
    <row r="605" spans="1:29" ht="12.75" customHeight="1" x14ac:dyDescent="0.3">
      <c r="A605" s="516" t="s">
        <v>153</v>
      </c>
      <c r="B605" s="517"/>
      <c r="C605" s="112"/>
      <c r="D605" s="119"/>
      <c r="E605" s="120"/>
      <c r="F605" s="121" t="str">
        <f>INDEX(Teamlists!A:D,MATCH($F$604,Teamlists!B:B,0)+1,4)</f>
        <v>Steve Kilpatrick ©</v>
      </c>
      <c r="G605" s="122"/>
      <c r="H605" s="123"/>
      <c r="I605" s="121"/>
      <c r="J605" s="121"/>
    </row>
    <row r="606" spans="1:29" ht="12.75" customHeight="1" x14ac:dyDescent="0.3">
      <c r="A606" s="518" t="str">
        <f>$A$3</f>
        <v>Pennant 2 2015 Week 4</v>
      </c>
      <c r="B606" s="519"/>
      <c r="C606" s="112"/>
      <c r="D606" s="119"/>
      <c r="E606" s="120"/>
      <c r="F606" s="121" t="str">
        <f>INDEX(Teamlists!A:D,MATCH($F$604,Teamlists!B:B,0)+2,4)</f>
        <v>Olivia Sanderson</v>
      </c>
      <c r="G606" s="122"/>
      <c r="H606" s="123"/>
      <c r="I606" s="121"/>
      <c r="J606" s="121"/>
    </row>
    <row r="607" spans="1:29" ht="12.75" customHeight="1" thickBot="1" x14ac:dyDescent="0.35">
      <c r="A607" s="520">
        <f>Roster!L3</f>
        <v>42221</v>
      </c>
      <c r="B607" s="521"/>
      <c r="C607" s="112"/>
      <c r="D607" s="119"/>
      <c r="E607" s="120"/>
      <c r="F607" s="121" t="str">
        <f>INDEX(Teamlists!A:D,MATCH($F$604,Teamlists!B:B,0)+3,4)</f>
        <v>Brett Blandford</v>
      </c>
      <c r="G607" s="122"/>
      <c r="H607" s="123"/>
      <c r="I607" s="121"/>
      <c r="J607" s="121"/>
    </row>
    <row r="608" spans="1:29" ht="12.75" customHeight="1" thickBot="1" x14ac:dyDescent="0.3">
      <c r="A608" s="124"/>
      <c r="B608" s="125"/>
      <c r="C608" s="112"/>
      <c r="D608" s="119"/>
      <c r="E608" s="120"/>
      <c r="F608" s="121" t="str">
        <f>INDEX(Teamlists!A:D,MATCH($F$604,Teamlists!B:B,0)+4,4)</f>
        <v>Chris Schuecker</v>
      </c>
      <c r="G608" s="122"/>
      <c r="H608" s="123"/>
      <c r="I608" s="121"/>
      <c r="J608" s="121"/>
    </row>
    <row r="609" spans="1:10" ht="12.75" customHeight="1" x14ac:dyDescent="0.25">
      <c r="A609" s="186" t="s">
        <v>154</v>
      </c>
      <c r="B609" s="187" t="str">
        <f>Roster!L29</f>
        <v>A Grade</v>
      </c>
      <c r="C609" s="112"/>
      <c r="D609" s="119"/>
      <c r="E609" s="120"/>
      <c r="F609" s="121" t="str">
        <f>INDEX(Teamlists!A:D,MATCH($F$604,Teamlists!B:B,0)+5,4)</f>
        <v>Jeremy Sugden</v>
      </c>
      <c r="G609" s="122"/>
      <c r="H609" s="123"/>
      <c r="I609" s="121"/>
      <c r="J609" s="121"/>
    </row>
    <row r="610" spans="1:10" ht="12.75" customHeight="1" x14ac:dyDescent="0.25">
      <c r="A610" s="126" t="s">
        <v>155</v>
      </c>
      <c r="B610" s="127" t="str">
        <f>Roster!L4</f>
        <v>Court 1</v>
      </c>
      <c r="C610" s="112"/>
      <c r="D610" s="119"/>
      <c r="E610" s="120"/>
      <c r="F610" s="121" t="str">
        <f>INDEX(Teamlists!A:D,MATCH($F$604,Teamlists!B:B,0)+6,4)</f>
        <v>Matt Baker</v>
      </c>
      <c r="G610" s="122"/>
      <c r="H610" s="123"/>
      <c r="I610" s="121"/>
      <c r="J610" s="121"/>
    </row>
    <row r="611" spans="1:10" ht="12.75" customHeight="1" x14ac:dyDescent="0.25">
      <c r="A611" s="126" t="s">
        <v>156</v>
      </c>
      <c r="B611" s="128" t="str">
        <f>Roster!B29</f>
        <v>9:05pm</v>
      </c>
      <c r="C611" s="112"/>
      <c r="D611" s="119"/>
      <c r="E611" s="120"/>
      <c r="F611" s="121" t="str">
        <f>INDEX(Teamlists!A:D,MATCH($F$604,Teamlists!B:B,0)+7,4)</f>
        <v>Nick Johnston</v>
      </c>
      <c r="G611" s="122"/>
      <c r="H611" s="123"/>
      <c r="I611" s="121"/>
      <c r="J611" s="121"/>
    </row>
    <row r="612" spans="1:10" ht="12.75" customHeight="1" x14ac:dyDescent="0.25">
      <c r="A612" s="126"/>
      <c r="B612" s="128"/>
      <c r="C612" s="112"/>
      <c r="D612" s="119"/>
      <c r="E612" s="120"/>
      <c r="F612" s="121" t="str">
        <f>INDEX(Teamlists!A:D,MATCH($F$604,Teamlists!B:B,0)+8,4)</f>
        <v>Robbie Kilpatrick</v>
      </c>
      <c r="G612" s="122"/>
      <c r="H612" s="123"/>
      <c r="I612" s="121"/>
      <c r="J612" s="121"/>
    </row>
    <row r="613" spans="1:10" ht="12.75" customHeight="1" x14ac:dyDescent="0.25">
      <c r="A613" s="126"/>
      <c r="B613" s="128"/>
      <c r="C613" s="112"/>
      <c r="D613" s="119"/>
      <c r="E613" s="120"/>
      <c r="F613" s="121" t="str">
        <f>INDEX(Teamlists!A:D,MATCH($F$604,Teamlists!B:B,0)+9,4)</f>
        <v>Scott Allen</v>
      </c>
      <c r="G613" s="122"/>
      <c r="H613" s="123"/>
      <c r="I613" s="121"/>
      <c r="J613" s="121"/>
    </row>
    <row r="614" spans="1:10" ht="12.75" customHeight="1" x14ac:dyDescent="0.25">
      <c r="A614" s="129" t="s">
        <v>157</v>
      </c>
      <c r="B614" s="130" t="str">
        <f>Roster!L32</f>
        <v>Turbo Taddies</v>
      </c>
      <c r="C614" s="112"/>
      <c r="D614" s="119"/>
      <c r="E614" s="120"/>
      <c r="F614" s="121" t="str">
        <f>INDEX(Teamlists!A:D,MATCH($F$604,Teamlists!B:B,0)+10,4)</f>
        <v>Rowan Trebilco</v>
      </c>
      <c r="G614" s="122"/>
      <c r="H614" s="123"/>
      <c r="I614" s="121"/>
      <c r="J614" s="121"/>
    </row>
    <row r="615" spans="1:10" ht="12.75" customHeight="1" x14ac:dyDescent="0.25">
      <c r="A615" s="129" t="s">
        <v>158</v>
      </c>
      <c r="B615" s="131"/>
      <c r="C615" s="112"/>
      <c r="D615" s="119"/>
      <c r="E615" s="120"/>
      <c r="F615" s="121">
        <f>INDEX(Teamlists!A:D,MATCH($F$604,Teamlists!B:B,0)+11,4)</f>
        <v>0</v>
      </c>
      <c r="G615" s="122"/>
      <c r="H615" s="123"/>
      <c r="I615" s="121"/>
      <c r="J615" s="121"/>
    </row>
    <row r="616" spans="1:10" ht="12.75" customHeight="1" x14ac:dyDescent="0.25">
      <c r="A616" s="129"/>
      <c r="B616" s="131"/>
      <c r="C616" s="112"/>
      <c r="D616" s="119"/>
      <c r="E616" s="120"/>
      <c r="F616" s="121" t="str">
        <f>INDEX(Teamlists!A:D,MATCH($F$604,Teamlists!B:B,0)+12,4)</f>
        <v xml:space="preserve"> </v>
      </c>
      <c r="G616" s="122"/>
      <c r="H616" s="123"/>
      <c r="I616" s="121"/>
      <c r="J616" s="121"/>
    </row>
    <row r="617" spans="1:10" ht="12.75" customHeight="1" x14ac:dyDescent="0.25">
      <c r="A617" s="132" t="s">
        <v>159</v>
      </c>
      <c r="B617" s="131"/>
      <c r="C617" s="112"/>
      <c r="D617" s="119"/>
      <c r="E617" s="120"/>
      <c r="F617" s="121" t="str">
        <f>INDEX(Teamlists!A:D,MATCH($F$604,Teamlists!B:B,0)+13,4)</f>
        <v xml:space="preserve"> </v>
      </c>
      <c r="G617" s="122"/>
      <c r="H617" s="123"/>
      <c r="I617" s="121"/>
      <c r="J617" s="121"/>
    </row>
    <row r="618" spans="1:10" ht="12.75" customHeight="1" x14ac:dyDescent="0.25">
      <c r="A618" s="129" t="s">
        <v>160</v>
      </c>
      <c r="B618" s="131"/>
      <c r="C618" s="112"/>
      <c r="D618" s="119"/>
      <c r="E618" s="120"/>
      <c r="F618" s="121" t="str">
        <f>INDEX(Teamlists!A:D,MATCH($F$604,Teamlists!B:B,0)+14,4)</f>
        <v xml:space="preserve"> </v>
      </c>
      <c r="G618" s="122"/>
      <c r="H618" s="123"/>
      <c r="I618" s="121"/>
      <c r="J618" s="121"/>
    </row>
    <row r="619" spans="1:10" ht="12.75" customHeight="1" x14ac:dyDescent="0.25">
      <c r="A619" s="129" t="s">
        <v>161</v>
      </c>
      <c r="B619" s="127"/>
      <c r="C619" s="112"/>
      <c r="D619" s="133"/>
      <c r="E619" s="134" t="s">
        <v>87</v>
      </c>
      <c r="F619" s="134" t="s">
        <v>162</v>
      </c>
      <c r="G619" s="135">
        <f>SUM(G605:G618)</f>
        <v>0</v>
      </c>
      <c r="H619" s="112"/>
      <c r="I619" s="112"/>
      <c r="J619" s="112"/>
    </row>
    <row r="620" spans="1:10" ht="6" customHeight="1" x14ac:dyDescent="0.25">
      <c r="A620" s="129"/>
      <c r="B620" s="131"/>
      <c r="C620" s="112"/>
    </row>
    <row r="621" spans="1:10" ht="15" customHeight="1" thickBot="1" x14ac:dyDescent="0.3">
      <c r="A621" s="129"/>
      <c r="B621" s="127"/>
      <c r="C621" s="112"/>
      <c r="D621" s="113"/>
      <c r="E621" s="114" t="s">
        <v>163</v>
      </c>
      <c r="F621" s="115" t="str">
        <f>Roster!L31</f>
        <v>Depth Charges</v>
      </c>
      <c r="G621" s="116" t="s">
        <v>149</v>
      </c>
      <c r="H621" s="116" t="s">
        <v>150</v>
      </c>
      <c r="I621" s="116" t="s">
        <v>151</v>
      </c>
      <c r="J621" s="116" t="s">
        <v>152</v>
      </c>
    </row>
    <row r="622" spans="1:10" ht="12.75" customHeight="1" x14ac:dyDescent="0.25">
      <c r="A622" s="129"/>
      <c r="B622" s="131"/>
      <c r="C622" s="112"/>
      <c r="D622" s="137"/>
      <c r="E622" s="138"/>
      <c r="F622" s="121" t="str">
        <f>INDEX(Teamlists!A:D,MATCH($F$621,Teamlists!B:B,0)+1,4)</f>
        <v>Harry Van Der Woude ©</v>
      </c>
      <c r="G622" s="122"/>
      <c r="H622" s="123"/>
      <c r="I622" s="121"/>
      <c r="J622" s="121"/>
    </row>
    <row r="623" spans="1:10" ht="12.75" customHeight="1" x14ac:dyDescent="0.25">
      <c r="A623" s="129" t="s">
        <v>164</v>
      </c>
      <c r="B623" s="131"/>
      <c r="C623" s="112"/>
      <c r="D623" s="137"/>
      <c r="E623" s="139"/>
      <c r="F623" s="121" t="str">
        <f>INDEX(Teamlists!A:D,MATCH($F$621,Teamlists!B:B,0)+2,4)</f>
        <v>Craig Granquist</v>
      </c>
      <c r="G623" s="122"/>
      <c r="H623" s="123"/>
      <c r="I623" s="121"/>
      <c r="J623" s="121"/>
    </row>
    <row r="624" spans="1:10" ht="12.75" customHeight="1" x14ac:dyDescent="0.25">
      <c r="A624" s="522">
        <f>Roster!L35</f>
        <v>0</v>
      </c>
      <c r="B624" s="523"/>
      <c r="C624" s="112"/>
      <c r="D624" s="137"/>
      <c r="E624" s="139"/>
      <c r="F624" s="121" t="str">
        <f>INDEX(Teamlists!A:D,MATCH($F$621,Teamlists!B:B,0)+3,4)</f>
        <v>Glenn Wickham</v>
      </c>
      <c r="G624" s="122"/>
      <c r="H624" s="123"/>
      <c r="I624" s="121"/>
      <c r="J624" s="121"/>
    </row>
    <row r="625" spans="1:13" ht="12.75" customHeight="1" x14ac:dyDescent="0.25">
      <c r="A625" s="522">
        <f>Roster!L36</f>
        <v>0</v>
      </c>
      <c r="B625" s="523"/>
      <c r="C625" s="112"/>
      <c r="D625" s="137"/>
      <c r="E625" s="120"/>
      <c r="F625" s="121" t="str">
        <f>INDEX(Teamlists!A:D,MATCH($F$621,Teamlists!B:B,0)+4,4)</f>
        <v>Colin Hepher</v>
      </c>
      <c r="G625" s="122"/>
      <c r="H625" s="123"/>
      <c r="I625" s="121"/>
      <c r="J625" s="121"/>
      <c r="M625" s="140"/>
    </row>
    <row r="626" spans="1:13" ht="12.75" customHeight="1" x14ac:dyDescent="0.25">
      <c r="A626" s="141"/>
      <c r="B626" s="142"/>
      <c r="C626" s="112"/>
      <c r="D626" s="137"/>
      <c r="E626" s="120"/>
      <c r="F626" s="121" t="str">
        <f>INDEX(Teamlists!A:D,MATCH($F$621,Teamlists!B:B,0)+5,4)</f>
        <v>Ian Shanahan</v>
      </c>
      <c r="G626" s="122"/>
      <c r="H626" s="123"/>
      <c r="I626" s="121"/>
      <c r="J626" s="121"/>
    </row>
    <row r="627" spans="1:13" ht="12.75" customHeight="1" x14ac:dyDescent="0.25">
      <c r="A627" s="129"/>
      <c r="B627" s="131"/>
      <c r="C627" s="112"/>
      <c r="D627" s="137"/>
      <c r="E627" s="120"/>
      <c r="F627" s="121" t="str">
        <f>INDEX(Teamlists!A:D,MATCH($F$621,Teamlists!B:B,0)+6,4)</f>
        <v>Matt McCartney</v>
      </c>
      <c r="G627" s="122"/>
      <c r="H627" s="123"/>
      <c r="I627" s="121"/>
      <c r="J627" s="121"/>
    </row>
    <row r="628" spans="1:13" ht="12.75" customHeight="1" x14ac:dyDescent="0.25">
      <c r="A628" s="129"/>
      <c r="B628" s="131"/>
      <c r="C628" s="112"/>
      <c r="D628" s="137"/>
      <c r="E628" s="120"/>
      <c r="F628" s="121" t="str">
        <f>INDEX(Teamlists!A:D,MATCH($F$621,Teamlists!B:B,0)+7,4)</f>
        <v>Simon Talbot</v>
      </c>
      <c r="G628" s="122"/>
      <c r="H628" s="123"/>
      <c r="I628" s="121"/>
      <c r="J628" s="121"/>
    </row>
    <row r="629" spans="1:13" ht="12.75" customHeight="1" x14ac:dyDescent="0.25">
      <c r="A629" s="129"/>
      <c r="B629" s="131"/>
      <c r="C629" s="112"/>
      <c r="D629" s="137"/>
      <c r="E629" s="120"/>
      <c r="F629" s="121" t="str">
        <f>INDEX(Teamlists!A:D,MATCH($F$621,Teamlists!B:B,0)+8,4)</f>
        <v>Tori Wickham</v>
      </c>
      <c r="G629" s="122"/>
      <c r="H629" s="123"/>
      <c r="I629" s="121"/>
      <c r="J629" s="121"/>
    </row>
    <row r="630" spans="1:13" ht="12.75" customHeight="1" x14ac:dyDescent="0.25">
      <c r="A630" s="129"/>
      <c r="B630" s="131"/>
      <c r="C630" s="112"/>
      <c r="D630" s="137"/>
      <c r="E630" s="120"/>
      <c r="F630" s="121" t="str">
        <f>INDEX(Teamlists!A:D,MATCH($F$621,Teamlists!B:B,0)+9,4)</f>
        <v>Fiona Walsh</v>
      </c>
      <c r="G630" s="122"/>
      <c r="H630" s="123"/>
      <c r="I630" s="121"/>
      <c r="J630" s="121"/>
    </row>
    <row r="631" spans="1:13" ht="12.75" customHeight="1" x14ac:dyDescent="0.25">
      <c r="A631" s="129"/>
      <c r="B631" s="131"/>
      <c r="C631" s="112"/>
      <c r="D631" s="137"/>
      <c r="E631" s="120"/>
      <c r="F631" s="121" t="str">
        <f>INDEX(Teamlists!A:D,MATCH($F$621,Teamlists!B:B,0)+10,4)</f>
        <v>James Milner</v>
      </c>
      <c r="G631" s="122"/>
      <c r="H631" s="123"/>
      <c r="I631" s="121"/>
      <c r="J631" s="121"/>
    </row>
    <row r="632" spans="1:13" ht="12.75" customHeight="1" x14ac:dyDescent="0.25">
      <c r="A632" s="129"/>
      <c r="B632" s="131"/>
      <c r="C632" s="112"/>
      <c r="D632" s="137"/>
      <c r="E632" s="120"/>
      <c r="F632" s="121" t="str">
        <f>INDEX(Teamlists!A:D,MATCH($F$621,Teamlists!B:B,0)+11,4)</f>
        <v xml:space="preserve"> </v>
      </c>
      <c r="G632" s="122"/>
      <c r="H632" s="123"/>
      <c r="I632" s="121"/>
      <c r="J632" s="121"/>
    </row>
    <row r="633" spans="1:13" ht="12.75" customHeight="1" thickBot="1" x14ac:dyDescent="0.3">
      <c r="A633" s="143"/>
      <c r="B633" s="144"/>
      <c r="C633" s="112"/>
      <c r="D633" s="137"/>
      <c r="E633" s="120"/>
      <c r="F633" s="121" t="str">
        <f>INDEX(Teamlists!A:D,MATCH($F$621,Teamlists!B:B,0)+12,4)</f>
        <v xml:space="preserve"> </v>
      </c>
      <c r="G633" s="122"/>
      <c r="H633" s="123"/>
      <c r="I633" s="121"/>
      <c r="J633" s="121"/>
    </row>
    <row r="634" spans="1:13" ht="12.75" customHeight="1" x14ac:dyDescent="0.25">
      <c r="A634" s="112"/>
      <c r="B634" s="133"/>
      <c r="C634" s="112"/>
      <c r="D634" s="137"/>
      <c r="E634" s="120"/>
      <c r="F634" s="121" t="str">
        <f>INDEX(Teamlists!A:D,MATCH($F$621,Teamlists!B:B,0)+13,4)</f>
        <v xml:space="preserve"> </v>
      </c>
      <c r="G634" s="122"/>
      <c r="H634" s="123"/>
      <c r="I634" s="121"/>
      <c r="J634" s="121"/>
    </row>
    <row r="635" spans="1:13" ht="12.75" customHeight="1" x14ac:dyDescent="0.25">
      <c r="A635" s="112"/>
      <c r="B635" s="133"/>
      <c r="C635" s="112"/>
      <c r="D635" s="137"/>
      <c r="E635" s="120"/>
      <c r="F635" s="121" t="str">
        <f>INDEX(Teamlists!A:D,MATCH($F$621,Teamlists!B:B,0)+14,4)</f>
        <v xml:space="preserve"> </v>
      </c>
      <c r="G635" s="122"/>
      <c r="H635" s="123"/>
      <c r="I635" s="121"/>
      <c r="J635" s="121"/>
    </row>
    <row r="636" spans="1:13" ht="12.75" customHeight="1" x14ac:dyDescent="0.25">
      <c r="B636" s="133"/>
      <c r="C636" s="112"/>
      <c r="D636" s="133"/>
      <c r="E636" s="134" t="s">
        <v>87</v>
      </c>
      <c r="F636" s="134" t="s">
        <v>162</v>
      </c>
      <c r="G636" s="135">
        <f>SUM(G622:G635)</f>
        <v>0</v>
      </c>
      <c r="H636" s="112"/>
      <c r="I636" s="112"/>
      <c r="J636" s="112"/>
    </row>
    <row r="637" spans="1:13" ht="15.6" x14ac:dyDescent="0.3">
      <c r="A637" s="145" t="s">
        <v>165</v>
      </c>
      <c r="B637" s="133"/>
      <c r="C637" s="112"/>
      <c r="D637" s="133"/>
      <c r="E637" s="134"/>
      <c r="F637" s="134"/>
      <c r="G637" s="133"/>
      <c r="H637" s="112"/>
      <c r="I637" s="112"/>
      <c r="J637" s="112"/>
    </row>
    <row r="638" spans="1:13" s="151" customFormat="1" ht="12" x14ac:dyDescent="0.25">
      <c r="A638" s="146" t="s">
        <v>166</v>
      </c>
      <c r="B638" s="147"/>
      <c r="C638" s="148"/>
      <c r="D638" s="149"/>
      <c r="E638" s="150"/>
      <c r="F638" s="150"/>
      <c r="G638" s="149"/>
      <c r="H638" s="148"/>
      <c r="I638" s="148"/>
      <c r="J638" s="148"/>
    </row>
    <row r="639" spans="1:13" s="151" customFormat="1" ht="12" x14ac:dyDescent="0.25">
      <c r="A639" s="152"/>
      <c r="B639" s="147"/>
      <c r="C639" s="148"/>
      <c r="D639" s="149"/>
      <c r="E639" s="150"/>
      <c r="F639" s="150"/>
      <c r="G639" s="149"/>
      <c r="H639" s="148"/>
      <c r="I639" s="148"/>
      <c r="J639" s="148"/>
    </row>
    <row r="640" spans="1:13" s="151" customFormat="1" ht="12" x14ac:dyDescent="0.25">
      <c r="A640" s="153" t="s">
        <v>167</v>
      </c>
      <c r="B640" s="147"/>
      <c r="C640" s="148"/>
      <c r="D640" s="149"/>
      <c r="E640" s="150"/>
      <c r="F640" s="150"/>
      <c r="G640" s="149"/>
      <c r="H640" s="148"/>
      <c r="I640" s="148"/>
      <c r="J640" s="148"/>
    </row>
    <row r="641" spans="1:10" s="151" customFormat="1" ht="12" x14ac:dyDescent="0.25">
      <c r="A641" s="152" t="s">
        <v>168</v>
      </c>
      <c r="B641" s="147"/>
      <c r="C641" s="148"/>
      <c r="D641" s="149"/>
      <c r="E641" s="150"/>
      <c r="F641" s="150"/>
      <c r="G641" s="149"/>
      <c r="H641" s="148"/>
      <c r="I641" s="148"/>
      <c r="J641" s="148"/>
    </row>
    <row r="642" spans="1:10" s="151" customFormat="1" ht="12" x14ac:dyDescent="0.25">
      <c r="A642" s="152" t="s">
        <v>169</v>
      </c>
      <c r="B642" s="147"/>
      <c r="C642" s="148"/>
      <c r="D642" s="149"/>
      <c r="E642" s="150"/>
      <c r="F642" s="150"/>
      <c r="G642" s="149"/>
      <c r="H642" s="148"/>
      <c r="I642" s="148"/>
      <c r="J642" s="148"/>
    </row>
    <row r="643" spans="1:10" s="151" customFormat="1" ht="12" x14ac:dyDescent="0.25">
      <c r="A643" s="152" t="s">
        <v>170</v>
      </c>
      <c r="B643" s="147"/>
      <c r="C643" s="148"/>
      <c r="D643" s="149"/>
      <c r="E643" s="150"/>
      <c r="F643" s="150"/>
      <c r="G643" s="149"/>
      <c r="H643" s="148"/>
      <c r="I643" s="148"/>
      <c r="J643" s="148"/>
    </row>
    <row r="644" spans="1:10" s="151" customFormat="1" ht="12" x14ac:dyDescent="0.25">
      <c r="A644" s="154" t="s">
        <v>171</v>
      </c>
      <c r="B644" s="147"/>
      <c r="C644" s="148"/>
      <c r="D644" s="149"/>
      <c r="E644" s="150"/>
      <c r="F644" s="150"/>
      <c r="G644" s="149"/>
      <c r="H644" s="148"/>
      <c r="I644" s="148"/>
      <c r="J644" s="148"/>
    </row>
    <row r="645" spans="1:10" s="151" customFormat="1" ht="12" x14ac:dyDescent="0.25">
      <c r="A645" s="152"/>
      <c r="B645" s="147"/>
      <c r="C645" s="148"/>
      <c r="D645" s="149"/>
      <c r="E645" s="150"/>
      <c r="F645" s="150"/>
      <c r="G645" s="149"/>
      <c r="H645" s="148"/>
      <c r="I645" s="148"/>
      <c r="J645" s="148"/>
    </row>
    <row r="646" spans="1:10" s="151" customFormat="1" ht="12" x14ac:dyDescent="0.25">
      <c r="A646" s="152" t="s">
        <v>172</v>
      </c>
      <c r="B646" s="147"/>
      <c r="C646" s="148"/>
      <c r="D646" s="149"/>
      <c r="E646" s="150"/>
      <c r="F646" s="150"/>
      <c r="G646" s="149"/>
      <c r="H646" s="148"/>
      <c r="I646" s="148"/>
      <c r="J646" s="148"/>
    </row>
    <row r="647" spans="1:10" s="151" customFormat="1" ht="12" x14ac:dyDescent="0.25">
      <c r="A647" s="152" t="s">
        <v>173</v>
      </c>
      <c r="B647" s="147"/>
      <c r="C647" s="148"/>
      <c r="D647" s="149"/>
      <c r="E647" s="150"/>
      <c r="F647" s="150"/>
      <c r="G647" s="149"/>
      <c r="H647" s="148"/>
      <c r="I647" s="148"/>
      <c r="J647" s="148"/>
    </row>
    <row r="648" spans="1:10" s="151" customFormat="1" ht="12" x14ac:dyDescent="0.25">
      <c r="A648" s="152"/>
      <c r="B648" s="147"/>
      <c r="C648" s="148"/>
      <c r="D648" s="149"/>
      <c r="E648" s="150"/>
      <c r="F648" s="150"/>
      <c r="G648" s="149"/>
      <c r="H648" s="148"/>
      <c r="I648" s="148"/>
      <c r="J648" s="148"/>
    </row>
    <row r="649" spans="1:10" s="151" customFormat="1" ht="12" x14ac:dyDescent="0.25">
      <c r="A649" s="152" t="s">
        <v>174</v>
      </c>
      <c r="B649" s="147"/>
      <c r="C649" s="148"/>
      <c r="D649" s="149"/>
      <c r="E649" s="150"/>
      <c r="F649" s="150"/>
      <c r="G649" s="149"/>
      <c r="H649" s="148"/>
      <c r="I649" s="148"/>
      <c r="J649" s="148"/>
    </row>
    <row r="650" spans="1:10" s="151" customFormat="1" ht="12" x14ac:dyDescent="0.25">
      <c r="A650" s="152"/>
      <c r="B650" s="147"/>
      <c r="C650" s="148"/>
      <c r="D650" s="149"/>
      <c r="E650" s="150"/>
      <c r="F650" s="150"/>
      <c r="G650" s="149"/>
      <c r="H650" s="148"/>
      <c r="I650" s="148"/>
      <c r="J650" s="148"/>
    </row>
    <row r="651" spans="1:10" s="151" customFormat="1" ht="12" x14ac:dyDescent="0.25">
      <c r="A651" s="152" t="s">
        <v>175</v>
      </c>
      <c r="B651" s="147"/>
      <c r="C651" s="148"/>
      <c r="D651" s="149"/>
      <c r="E651" s="150"/>
      <c r="F651" s="150"/>
      <c r="G651" s="149"/>
      <c r="H651" s="148"/>
      <c r="I651" s="148"/>
      <c r="J651" s="148"/>
    </row>
    <row r="652" spans="1:10" s="151" customFormat="1" ht="12" customHeight="1" x14ac:dyDescent="0.25">
      <c r="A652" s="152" t="s">
        <v>176</v>
      </c>
      <c r="B652" s="147"/>
      <c r="C652" s="148"/>
      <c r="D652" s="149"/>
      <c r="E652" s="150"/>
      <c r="F652" s="150"/>
      <c r="G652" s="149"/>
      <c r="H652" s="148"/>
      <c r="I652" s="148"/>
      <c r="J652" s="148"/>
    </row>
    <row r="653" spans="1:10" s="151" customFormat="1" ht="6" customHeight="1" x14ac:dyDescent="0.25">
      <c r="A653" s="152"/>
      <c r="B653" s="147"/>
      <c r="C653" s="148"/>
      <c r="D653" s="149"/>
      <c r="E653" s="150"/>
      <c r="F653" s="150"/>
      <c r="G653" s="149"/>
      <c r="H653" s="148"/>
      <c r="I653" s="148"/>
      <c r="J653" s="148"/>
    </row>
    <row r="654" spans="1:10" s="151" customFormat="1" ht="12" customHeight="1" x14ac:dyDescent="0.25">
      <c r="A654" s="152" t="s">
        <v>177</v>
      </c>
      <c r="B654" s="147"/>
      <c r="C654" s="148"/>
      <c r="D654" s="149"/>
      <c r="E654" s="150"/>
      <c r="F654" s="150"/>
      <c r="G654" s="149"/>
      <c r="H654" s="148"/>
      <c r="I654" s="148"/>
      <c r="J654" s="148"/>
    </row>
    <row r="655" spans="1:10" s="151" customFormat="1" ht="12" customHeight="1" x14ac:dyDescent="0.25">
      <c r="A655" s="152" t="s">
        <v>178</v>
      </c>
      <c r="B655" s="147"/>
      <c r="C655" s="148"/>
      <c r="D655" s="149"/>
      <c r="E655" s="150"/>
      <c r="F655" s="150"/>
      <c r="G655" s="149"/>
      <c r="H655" s="148"/>
      <c r="I655" s="148"/>
      <c r="J655" s="148"/>
    </row>
    <row r="656" spans="1:10" s="151" customFormat="1" ht="12" customHeight="1" x14ac:dyDescent="0.25">
      <c r="A656" s="152" t="s">
        <v>179</v>
      </c>
      <c r="B656" s="147"/>
      <c r="C656" s="148"/>
      <c r="D656" s="149"/>
      <c r="E656" s="150"/>
      <c r="F656" s="150"/>
      <c r="G656" s="149"/>
      <c r="H656" s="148"/>
      <c r="I656" s="148"/>
      <c r="J656" s="148"/>
    </row>
    <row r="657" spans="1:29" s="151" customFormat="1" ht="6" customHeight="1" x14ac:dyDescent="0.25">
      <c r="A657" s="152"/>
      <c r="B657" s="147"/>
      <c r="C657" s="148"/>
      <c r="D657" s="149"/>
      <c r="E657" s="150"/>
      <c r="F657" s="150"/>
      <c r="G657" s="149"/>
      <c r="H657" s="148"/>
      <c r="I657" s="148"/>
      <c r="J657" s="148"/>
    </row>
    <row r="658" spans="1:29" s="151" customFormat="1" ht="15.75" customHeight="1" x14ac:dyDescent="0.25">
      <c r="A658" s="153" t="s">
        <v>180</v>
      </c>
      <c r="B658" s="147"/>
      <c r="C658" s="148"/>
      <c r="D658" s="149"/>
      <c r="E658" s="150"/>
      <c r="F658" s="150"/>
      <c r="G658" s="149"/>
      <c r="H658" s="148"/>
      <c r="I658" s="148"/>
      <c r="J658" s="148"/>
    </row>
    <row r="659" spans="1:29" s="151" customFormat="1" ht="12" customHeight="1" x14ac:dyDescent="0.25">
      <c r="A659" s="152" t="s">
        <v>181</v>
      </c>
      <c r="B659" s="147"/>
      <c r="C659" s="148"/>
      <c r="D659" s="149"/>
      <c r="E659" s="150"/>
      <c r="F659" s="150"/>
      <c r="G659" s="149"/>
      <c r="H659" s="148"/>
      <c r="I659" s="148"/>
      <c r="J659" s="148"/>
    </row>
    <row r="660" spans="1:29" s="151" customFormat="1" ht="6" customHeight="1" x14ac:dyDescent="0.25">
      <c r="A660" s="152"/>
      <c r="B660" s="147"/>
      <c r="C660" s="148"/>
      <c r="D660" s="149"/>
      <c r="E660" s="150"/>
      <c r="F660" s="150"/>
      <c r="G660" s="149"/>
      <c r="H660" s="148"/>
      <c r="I660" s="148"/>
      <c r="J660" s="148"/>
    </row>
    <row r="661" spans="1:29" s="151" customFormat="1" ht="12" customHeight="1" x14ac:dyDescent="0.25">
      <c r="A661" s="152" t="s">
        <v>182</v>
      </c>
      <c r="B661" s="147"/>
      <c r="C661" s="148"/>
      <c r="D661" s="149"/>
      <c r="E661" s="150"/>
      <c r="F661" s="150"/>
      <c r="G661" s="149"/>
      <c r="H661" s="148"/>
      <c r="I661" s="148"/>
      <c r="J661" s="148"/>
    </row>
    <row r="662" spans="1:29" s="151" customFormat="1" ht="6" customHeight="1" x14ac:dyDescent="0.25">
      <c r="A662" s="152"/>
      <c r="B662" s="147"/>
      <c r="C662" s="148"/>
      <c r="D662" s="149"/>
      <c r="E662" s="150"/>
      <c r="F662" s="150"/>
      <c r="G662" s="149"/>
      <c r="H662" s="148"/>
      <c r="I662" s="148"/>
      <c r="J662" s="148"/>
    </row>
    <row r="663" spans="1:29" s="151" customFormat="1" ht="4.5" customHeight="1" x14ac:dyDescent="0.25">
      <c r="A663" s="152"/>
      <c r="B663" s="147"/>
      <c r="C663" s="148"/>
      <c r="D663" s="149"/>
      <c r="E663" s="150"/>
      <c r="F663" s="150"/>
      <c r="G663" s="149"/>
      <c r="H663" s="148"/>
      <c r="I663" s="148"/>
      <c r="J663" s="148"/>
    </row>
    <row r="664" spans="1:29" s="191" customFormat="1" ht="15.75" customHeight="1" x14ac:dyDescent="0.3">
      <c r="A664" s="515" t="s">
        <v>183</v>
      </c>
      <c r="B664" s="514"/>
      <c r="C664" s="514"/>
      <c r="D664" s="514"/>
      <c r="E664" s="514"/>
      <c r="F664" s="514"/>
      <c r="G664" s="514"/>
      <c r="H664" s="514"/>
      <c r="I664" s="514"/>
      <c r="J664" s="514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</row>
    <row r="665" spans="1:29" s="191" customFormat="1" ht="15.75" customHeight="1" x14ac:dyDescent="0.3">
      <c r="A665" s="513" t="s">
        <v>184</v>
      </c>
      <c r="B665" s="514"/>
      <c r="C665" s="514"/>
      <c r="D665" s="514"/>
      <c r="E665" s="514"/>
      <c r="F665" s="514"/>
      <c r="G665" s="514"/>
      <c r="H665" s="514"/>
      <c r="I665" s="514"/>
      <c r="J665" s="514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</row>
    <row r="666" spans="1:29" s="191" customFormat="1" ht="15.75" customHeight="1" x14ac:dyDescent="0.3">
      <c r="A666" s="513" t="s">
        <v>184</v>
      </c>
      <c r="B666" s="514"/>
      <c r="C666" s="514"/>
      <c r="D666" s="514"/>
      <c r="E666" s="514"/>
      <c r="F666" s="514"/>
      <c r="G666" s="514"/>
      <c r="H666" s="514"/>
      <c r="I666" s="514"/>
      <c r="J666" s="514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</row>
    <row r="667" spans="1:29" s="156" customFormat="1" ht="6" customHeight="1" x14ac:dyDescent="0.25">
      <c r="A667" s="152"/>
      <c r="B667" s="192"/>
      <c r="C667" s="192"/>
      <c r="D667" s="192"/>
      <c r="E667" s="192"/>
      <c r="F667" s="192"/>
      <c r="G667" s="192"/>
      <c r="H667" s="192"/>
      <c r="I667" s="192"/>
      <c r="J667" s="192"/>
    </row>
    <row r="668" spans="1:29" s="191" customFormat="1" ht="15.75" customHeight="1" x14ac:dyDescent="0.3">
      <c r="A668" s="515" t="s">
        <v>185</v>
      </c>
      <c r="B668" s="514"/>
      <c r="C668" s="514"/>
      <c r="D668" s="514"/>
      <c r="E668" s="514"/>
      <c r="F668" s="514"/>
      <c r="G668" s="514"/>
      <c r="H668" s="514"/>
      <c r="I668" s="514"/>
      <c r="J668" s="514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</row>
    <row r="669" spans="1:29" s="191" customFormat="1" ht="15.75" customHeight="1" x14ac:dyDescent="0.3">
      <c r="A669" s="513" t="s">
        <v>184</v>
      </c>
      <c r="B669" s="514"/>
      <c r="C669" s="514"/>
      <c r="D669" s="514"/>
      <c r="E669" s="514"/>
      <c r="F669" s="514"/>
      <c r="G669" s="514"/>
      <c r="H669" s="514"/>
      <c r="I669" s="514"/>
      <c r="J669" s="514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</row>
    <row r="670" spans="1:29" s="191" customFormat="1" ht="15.75" customHeight="1" thickBot="1" x14ac:dyDescent="0.35">
      <c r="A670" s="513" t="s">
        <v>184</v>
      </c>
      <c r="B670" s="514"/>
      <c r="C670" s="514"/>
      <c r="D670" s="514"/>
      <c r="E670" s="514"/>
      <c r="F670" s="514"/>
      <c r="G670" s="514"/>
      <c r="H670" s="514"/>
      <c r="I670" s="514"/>
      <c r="J670" s="514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</row>
    <row r="671" spans="1:29" ht="15" customHeight="1" thickBot="1" x14ac:dyDescent="0.35">
      <c r="A671" s="524" t="s">
        <v>147</v>
      </c>
      <c r="B671" s="525"/>
      <c r="C671" s="112"/>
      <c r="D671" s="113"/>
      <c r="E671" s="114" t="s">
        <v>148</v>
      </c>
      <c r="F671" s="115" t="str">
        <f>Roster!M30</f>
        <v>Plying Pucksters</v>
      </c>
      <c r="G671" s="116" t="s">
        <v>149</v>
      </c>
      <c r="H671" s="116" t="s">
        <v>150</v>
      </c>
      <c r="I671" s="116" t="s">
        <v>151</v>
      </c>
      <c r="J671" s="116" t="s">
        <v>152</v>
      </c>
      <c r="M671" s="118"/>
    </row>
    <row r="672" spans="1:29" ht="12.75" customHeight="1" x14ac:dyDescent="0.3">
      <c r="A672" s="516" t="s">
        <v>153</v>
      </c>
      <c r="B672" s="517"/>
      <c r="C672" s="112"/>
      <c r="D672" s="119"/>
      <c r="E672" s="120"/>
      <c r="F672" s="121" t="str">
        <f>INDEX(Teamlists!A:D,MATCH($F$671,Teamlists!B:B,0)+1,4)</f>
        <v>Chris Allchin ©</v>
      </c>
      <c r="G672" s="122"/>
      <c r="H672" s="123"/>
      <c r="I672" s="121"/>
      <c r="J672" s="121"/>
    </row>
    <row r="673" spans="1:10" ht="12.75" customHeight="1" x14ac:dyDescent="0.3">
      <c r="A673" s="518" t="str">
        <f>$A$3</f>
        <v>Pennant 2 2015 Week 4</v>
      </c>
      <c r="B673" s="519"/>
      <c r="C673" s="112"/>
      <c r="D673" s="119"/>
      <c r="E673" s="120"/>
      <c r="F673" s="121" t="str">
        <f>INDEX(Teamlists!A:D,MATCH($F$671,Teamlists!B:B,0)+2,4)</f>
        <v xml:space="preserve">George Williams </v>
      </c>
      <c r="G673" s="122"/>
      <c r="H673" s="123"/>
      <c r="I673" s="121"/>
      <c r="J673" s="121"/>
    </row>
    <row r="674" spans="1:10" ht="12.75" customHeight="1" thickBot="1" x14ac:dyDescent="0.35">
      <c r="A674" s="520">
        <f>Roster!L3</f>
        <v>42221</v>
      </c>
      <c r="B674" s="521"/>
      <c r="C674" s="112"/>
      <c r="D674" s="119"/>
      <c r="E674" s="120"/>
      <c r="F674" s="121" t="str">
        <f>INDEX(Teamlists!A:D,MATCH($F$671,Teamlists!B:B,0)+3,4)</f>
        <v>Jeremy Kearney</v>
      </c>
      <c r="G674" s="122"/>
      <c r="H674" s="123"/>
      <c r="I674" s="121"/>
      <c r="J674" s="121"/>
    </row>
    <row r="675" spans="1:10" ht="12.75" customHeight="1" thickBot="1" x14ac:dyDescent="0.3">
      <c r="A675" s="124"/>
      <c r="B675" s="125"/>
      <c r="C675" s="112"/>
      <c r="D675" s="119"/>
      <c r="E675" s="120"/>
      <c r="F675" s="121" t="str">
        <f>INDEX(Teamlists!A:D,MATCH($F$671,Teamlists!B:B,0)+4,4)</f>
        <v>Dan Brown</v>
      </c>
      <c r="G675" s="122"/>
      <c r="H675" s="123"/>
      <c r="I675" s="121"/>
      <c r="J675" s="121"/>
    </row>
    <row r="676" spans="1:10" ht="12.75" customHeight="1" x14ac:dyDescent="0.25">
      <c r="A676" s="186" t="s">
        <v>154</v>
      </c>
      <c r="B676" s="187" t="str">
        <f>Roster!M29</f>
        <v>C Grade</v>
      </c>
      <c r="C676" s="112"/>
      <c r="D676" s="119"/>
      <c r="E676" s="120"/>
      <c r="F676" s="121" t="str">
        <f>INDEX(Teamlists!A:D,MATCH($F$671,Teamlists!B:B,0)+5,4)</f>
        <v>Gabby Brown</v>
      </c>
      <c r="G676" s="122"/>
      <c r="H676" s="123"/>
      <c r="I676" s="121"/>
      <c r="J676" s="121"/>
    </row>
    <row r="677" spans="1:10" ht="12.75" customHeight="1" x14ac:dyDescent="0.25">
      <c r="A677" s="126" t="s">
        <v>155</v>
      </c>
      <c r="B677" s="127" t="str">
        <f>Roster!M4</f>
        <v>Court 2</v>
      </c>
      <c r="C677" s="112"/>
      <c r="D677" s="119"/>
      <c r="E677" s="120"/>
      <c r="F677" s="121" t="str">
        <f>INDEX(Teamlists!A:D,MATCH($F$671,Teamlists!B:B,0)+6,4)</f>
        <v>John Walch</v>
      </c>
      <c r="G677" s="122"/>
      <c r="H677" s="123"/>
      <c r="I677" s="121"/>
      <c r="J677" s="121"/>
    </row>
    <row r="678" spans="1:10" ht="12.75" customHeight="1" x14ac:dyDescent="0.25">
      <c r="A678" s="126" t="s">
        <v>156</v>
      </c>
      <c r="B678" s="128" t="str">
        <f>Roster!B29</f>
        <v>9:05pm</v>
      </c>
      <c r="C678" s="112"/>
      <c r="D678" s="119"/>
      <c r="E678" s="120"/>
      <c r="F678" s="121" t="str">
        <f>INDEX(Teamlists!A:D,MATCH($F$671,Teamlists!B:B,0)+7,4)</f>
        <v>Tony Lumley</v>
      </c>
      <c r="G678" s="122"/>
      <c r="H678" s="123"/>
      <c r="I678" s="121"/>
      <c r="J678" s="121"/>
    </row>
    <row r="679" spans="1:10" ht="12.75" customHeight="1" x14ac:dyDescent="0.25">
      <c r="A679" s="126"/>
      <c r="B679" s="128"/>
      <c r="C679" s="112"/>
      <c r="D679" s="119"/>
      <c r="E679" s="120"/>
      <c r="F679" s="121">
        <f>INDEX(Teamlists!A:D,MATCH($F$671,Teamlists!B:B,0)+8,4)</f>
        <v>0</v>
      </c>
      <c r="G679" s="122"/>
      <c r="H679" s="123"/>
      <c r="I679" s="121"/>
      <c r="J679" s="121"/>
    </row>
    <row r="680" spans="1:10" ht="12.75" customHeight="1" x14ac:dyDescent="0.25">
      <c r="A680" s="126"/>
      <c r="B680" s="128"/>
      <c r="C680" s="112"/>
      <c r="D680" s="119"/>
      <c r="E680" s="120"/>
      <c r="F680" s="121">
        <f>INDEX(Teamlists!A:D,MATCH($F$671,Teamlists!B:B,0)+9,4)</f>
        <v>0</v>
      </c>
      <c r="G680" s="122"/>
      <c r="H680" s="123"/>
      <c r="I680" s="121"/>
      <c r="J680" s="121"/>
    </row>
    <row r="681" spans="1:10" ht="12.75" customHeight="1" x14ac:dyDescent="0.25">
      <c r="A681" s="129" t="s">
        <v>157</v>
      </c>
      <c r="B681" s="130" t="str">
        <f>Roster!M32</f>
        <v>Cardiac Concerns</v>
      </c>
      <c r="C681" s="112"/>
      <c r="D681" s="119"/>
      <c r="E681" s="120"/>
      <c r="F681" s="121">
        <f>INDEX(Teamlists!A:D,MATCH($F$671,Teamlists!B:B,0)+10,4)</f>
        <v>0</v>
      </c>
      <c r="G681" s="122"/>
      <c r="H681" s="123"/>
      <c r="I681" s="121"/>
      <c r="J681" s="121"/>
    </row>
    <row r="682" spans="1:10" ht="12.75" customHeight="1" x14ac:dyDescent="0.25">
      <c r="A682" s="129" t="s">
        <v>158</v>
      </c>
      <c r="B682" s="131"/>
      <c r="C682" s="112"/>
      <c r="D682" s="119"/>
      <c r="E682" s="120"/>
      <c r="F682" s="121">
        <f>INDEX(Teamlists!A:D,MATCH($F$671,Teamlists!B:B,0)+11,4)</f>
        <v>0</v>
      </c>
      <c r="G682" s="122"/>
      <c r="H682" s="123"/>
      <c r="I682" s="121"/>
      <c r="J682" s="121"/>
    </row>
    <row r="683" spans="1:10" ht="12.75" customHeight="1" x14ac:dyDescent="0.25">
      <c r="A683" s="129"/>
      <c r="B683" s="131"/>
      <c r="C683" s="112"/>
      <c r="D683" s="119"/>
      <c r="E683" s="120"/>
      <c r="F683" s="121">
        <f>INDEX(Teamlists!A:D,MATCH($F$671,Teamlists!B:B,0)+12,4)</f>
        <v>0</v>
      </c>
      <c r="G683" s="122"/>
      <c r="H683" s="123"/>
      <c r="I683" s="121"/>
      <c r="J683" s="121"/>
    </row>
    <row r="684" spans="1:10" ht="12.75" customHeight="1" x14ac:dyDescent="0.25">
      <c r="A684" s="132" t="s">
        <v>159</v>
      </c>
      <c r="B684" s="131"/>
      <c r="C684" s="112"/>
      <c r="D684" s="119"/>
      <c r="E684" s="120"/>
      <c r="F684" s="121" t="str">
        <f>INDEX(Teamlists!A:D,MATCH($F$671,Teamlists!B:B,0)+13,4)</f>
        <v xml:space="preserve"> </v>
      </c>
      <c r="G684" s="122"/>
      <c r="H684" s="123"/>
      <c r="I684" s="121"/>
      <c r="J684" s="121"/>
    </row>
    <row r="685" spans="1:10" ht="12.75" customHeight="1" x14ac:dyDescent="0.25">
      <c r="A685" s="129" t="s">
        <v>160</v>
      </c>
      <c r="B685" s="131"/>
      <c r="C685" s="112"/>
      <c r="D685" s="119"/>
      <c r="E685" s="120"/>
      <c r="F685" s="121" t="str">
        <f>INDEX(Teamlists!A:D,MATCH($F$671,Teamlists!B:B,0)+14,4)</f>
        <v xml:space="preserve"> </v>
      </c>
      <c r="G685" s="122"/>
      <c r="H685" s="123"/>
      <c r="I685" s="121"/>
      <c r="J685" s="121"/>
    </row>
    <row r="686" spans="1:10" ht="12.75" customHeight="1" x14ac:dyDescent="0.25">
      <c r="A686" s="129" t="s">
        <v>161</v>
      </c>
      <c r="B686" s="127"/>
      <c r="C686" s="112"/>
      <c r="D686" s="133"/>
      <c r="E686" s="134" t="s">
        <v>87</v>
      </c>
      <c r="F686" s="134" t="s">
        <v>162</v>
      </c>
      <c r="G686" s="135">
        <f>SUM(G672:G685)</f>
        <v>0</v>
      </c>
      <c r="H686" s="112"/>
      <c r="I686" s="112"/>
      <c r="J686" s="112"/>
    </row>
    <row r="687" spans="1:10" ht="6" customHeight="1" x14ac:dyDescent="0.25">
      <c r="A687" s="129"/>
      <c r="B687" s="131"/>
      <c r="C687" s="112"/>
    </row>
    <row r="688" spans="1:10" ht="15" customHeight="1" thickBot="1" x14ac:dyDescent="0.3">
      <c r="A688" s="129"/>
      <c r="B688" s="127"/>
      <c r="C688" s="112"/>
      <c r="D688" s="113"/>
      <c r="E688" s="114" t="s">
        <v>163</v>
      </c>
      <c r="F688" s="115" t="str">
        <f>Roster!M31</f>
        <v>UTAS Flounders</v>
      </c>
      <c r="G688" s="116" t="s">
        <v>149</v>
      </c>
      <c r="H688" s="116" t="s">
        <v>150</v>
      </c>
      <c r="I688" s="116" t="s">
        <v>151</v>
      </c>
      <c r="J688" s="116" t="s">
        <v>152</v>
      </c>
    </row>
    <row r="689" spans="1:13" ht="12.75" customHeight="1" x14ac:dyDescent="0.25">
      <c r="A689" s="129"/>
      <c r="B689" s="131"/>
      <c r="C689" s="112"/>
      <c r="D689" s="137"/>
      <c r="E689" s="138"/>
      <c r="F689" s="121" t="str">
        <f>INDEX(Teamlists!A:D,MATCH($F$688,Teamlists!B:B,0)+1,4)</f>
        <v>Eddy Rand</v>
      </c>
      <c r="G689" s="122"/>
      <c r="H689" s="123"/>
      <c r="I689" s="121"/>
      <c r="J689" s="121"/>
    </row>
    <row r="690" spans="1:13" ht="12.75" customHeight="1" x14ac:dyDescent="0.25">
      <c r="A690" s="129" t="s">
        <v>164</v>
      </c>
      <c r="B690" s="131"/>
      <c r="C690" s="112"/>
      <c r="D690" s="137"/>
      <c r="E690" s="139"/>
      <c r="F690" s="121" t="str">
        <f>INDEX(Teamlists!A:D,MATCH($F$688,Teamlists!B:B,0)+2,4)</f>
        <v>Ben Linton</v>
      </c>
      <c r="G690" s="122"/>
      <c r="H690" s="123"/>
      <c r="I690" s="121"/>
      <c r="J690" s="121"/>
    </row>
    <row r="691" spans="1:13" ht="12.75" customHeight="1" x14ac:dyDescent="0.25">
      <c r="A691" s="522">
        <f>Roster!M35</f>
        <v>0</v>
      </c>
      <c r="B691" s="523"/>
      <c r="C691" s="112"/>
      <c r="D691" s="137"/>
      <c r="E691" s="139"/>
      <c r="F691" s="121" t="str">
        <f>INDEX(Teamlists!A:D,MATCH($F$688,Teamlists!B:B,0)+3,4)</f>
        <v>Nate Brennan</v>
      </c>
      <c r="G691" s="122"/>
      <c r="H691" s="123"/>
      <c r="I691" s="121"/>
      <c r="J691" s="121"/>
    </row>
    <row r="692" spans="1:13" ht="12.75" customHeight="1" x14ac:dyDescent="0.25">
      <c r="A692" s="522">
        <f>Roster!M36</f>
        <v>0</v>
      </c>
      <c r="B692" s="523"/>
      <c r="C692" s="112"/>
      <c r="D692" s="137"/>
      <c r="E692" s="120"/>
      <c r="F692" s="121">
        <f>INDEX(Teamlists!A:D,MATCH($F$688,Teamlists!B:B,0)+4,4)</f>
        <v>0</v>
      </c>
      <c r="G692" s="122"/>
      <c r="H692" s="123"/>
      <c r="I692" s="121"/>
      <c r="J692" s="121"/>
      <c r="M692" s="140"/>
    </row>
    <row r="693" spans="1:13" ht="12.75" customHeight="1" x14ac:dyDescent="0.25">
      <c r="A693" s="141"/>
      <c r="B693" s="142"/>
      <c r="C693" s="112"/>
      <c r="D693" s="137"/>
      <c r="E693" s="120"/>
      <c r="F693" s="121">
        <f>INDEX(Teamlists!A:D,MATCH($F$688,Teamlists!B:B,0)+5,4)</f>
        <v>0</v>
      </c>
      <c r="G693" s="122"/>
      <c r="H693" s="123"/>
      <c r="I693" s="121"/>
      <c r="J693" s="121"/>
    </row>
    <row r="694" spans="1:13" ht="12.75" customHeight="1" x14ac:dyDescent="0.25">
      <c r="A694" s="129"/>
      <c r="B694" s="131"/>
      <c r="C694" s="112"/>
      <c r="D694" s="137"/>
      <c r="E694" s="120"/>
      <c r="F694" s="121">
        <f>INDEX(Teamlists!A:D,MATCH($F$688,Teamlists!B:B,0)+6,4)</f>
        <v>0</v>
      </c>
      <c r="G694" s="122"/>
      <c r="H694" s="123"/>
      <c r="I694" s="121"/>
      <c r="J694" s="121"/>
    </row>
    <row r="695" spans="1:13" ht="12.75" customHeight="1" x14ac:dyDescent="0.25">
      <c r="A695" s="129"/>
      <c r="B695" s="131"/>
      <c r="C695" s="112"/>
      <c r="D695" s="137"/>
      <c r="E695" s="120"/>
      <c r="F695" s="121">
        <f>INDEX(Teamlists!A:D,MATCH($F$688,Teamlists!B:B,0)+7,4)</f>
        <v>0</v>
      </c>
      <c r="G695" s="122"/>
      <c r="H695" s="123"/>
      <c r="I695" s="121"/>
      <c r="J695" s="121"/>
    </row>
    <row r="696" spans="1:13" ht="12.75" customHeight="1" x14ac:dyDescent="0.25">
      <c r="A696" s="129"/>
      <c r="B696" s="131"/>
      <c r="C696" s="112"/>
      <c r="D696" s="137"/>
      <c r="E696" s="120"/>
      <c r="F696" s="121">
        <f>INDEX(Teamlists!A:D,MATCH($F$688,Teamlists!B:B,0)+8,4)</f>
        <v>0</v>
      </c>
      <c r="G696" s="122"/>
      <c r="H696" s="123"/>
      <c r="I696" s="121"/>
      <c r="J696" s="121"/>
    </row>
    <row r="697" spans="1:13" ht="12.75" customHeight="1" x14ac:dyDescent="0.25">
      <c r="A697" s="129"/>
      <c r="B697" s="131"/>
      <c r="C697" s="112"/>
      <c r="D697" s="137"/>
      <c r="E697" s="120"/>
      <c r="F697" s="121">
        <f>INDEX(Teamlists!A:D,MATCH($F$688,Teamlists!B:B,0)+9,4)</f>
        <v>0</v>
      </c>
      <c r="G697" s="122"/>
      <c r="H697" s="123"/>
      <c r="I697" s="121"/>
      <c r="J697" s="121"/>
    </row>
    <row r="698" spans="1:13" ht="12.75" customHeight="1" x14ac:dyDescent="0.25">
      <c r="A698" s="129"/>
      <c r="B698" s="131"/>
      <c r="C698" s="112"/>
      <c r="D698" s="137"/>
      <c r="E698" s="120"/>
      <c r="F698" s="121">
        <f>INDEX(Teamlists!A:D,MATCH($F$688,Teamlists!B:B,0)+10,4)</f>
        <v>0</v>
      </c>
      <c r="G698" s="122"/>
      <c r="H698" s="123"/>
      <c r="I698" s="121"/>
      <c r="J698" s="121"/>
    </row>
    <row r="699" spans="1:13" ht="12.75" customHeight="1" x14ac:dyDescent="0.25">
      <c r="A699" s="129"/>
      <c r="B699" s="131"/>
      <c r="C699" s="112"/>
      <c r="D699" s="137"/>
      <c r="E699" s="120"/>
      <c r="F699" s="121">
        <f>INDEX(Teamlists!A:D,MATCH($F$688,Teamlists!B:B,0)+11,4)</f>
        <v>0</v>
      </c>
      <c r="G699" s="122"/>
      <c r="H699" s="123"/>
      <c r="I699" s="121"/>
      <c r="J699" s="121"/>
    </row>
    <row r="700" spans="1:13" ht="12.75" customHeight="1" thickBot="1" x14ac:dyDescent="0.3">
      <c r="A700" s="143"/>
      <c r="B700" s="144"/>
      <c r="C700" s="112"/>
      <c r="D700" s="137"/>
      <c r="E700" s="120"/>
      <c r="F700" s="121">
        <f>INDEX(Teamlists!A:D,MATCH($F$688,Teamlists!B:B,0)+12,4)</f>
        <v>0</v>
      </c>
      <c r="G700" s="122"/>
      <c r="H700" s="123"/>
      <c r="I700" s="121"/>
      <c r="J700" s="121"/>
    </row>
    <row r="701" spans="1:13" ht="12.75" customHeight="1" x14ac:dyDescent="0.25">
      <c r="A701" s="112"/>
      <c r="B701" s="133"/>
      <c r="C701" s="112"/>
      <c r="D701" s="137"/>
      <c r="E701" s="120"/>
      <c r="F701" s="121">
        <f>INDEX(Teamlists!A:D,MATCH($F$688,Teamlists!B:B,0)+13,4)</f>
        <v>0</v>
      </c>
      <c r="G701" s="122"/>
      <c r="H701" s="123"/>
      <c r="I701" s="121"/>
      <c r="J701" s="121"/>
    </row>
    <row r="702" spans="1:13" ht="12.75" customHeight="1" x14ac:dyDescent="0.25">
      <c r="A702" s="112"/>
      <c r="B702" s="133"/>
      <c r="C702" s="112"/>
      <c r="D702" s="137"/>
      <c r="E702" s="120"/>
      <c r="F702" s="121" t="str">
        <f>INDEX(Teamlists!A:D,MATCH($F$688,Teamlists!B:B,0)+14,4)</f>
        <v xml:space="preserve"> </v>
      </c>
      <c r="G702" s="122"/>
      <c r="H702" s="123"/>
      <c r="I702" s="121"/>
      <c r="J702" s="121"/>
    </row>
    <row r="703" spans="1:13" ht="12.75" customHeight="1" x14ac:dyDescent="0.25">
      <c r="B703" s="133"/>
      <c r="C703" s="112"/>
      <c r="D703" s="133"/>
      <c r="E703" s="134" t="s">
        <v>87</v>
      </c>
      <c r="F703" s="134" t="s">
        <v>162</v>
      </c>
      <c r="G703" s="135">
        <f>SUM(G689:G702)</f>
        <v>0</v>
      </c>
      <c r="H703" s="112"/>
      <c r="I703" s="112"/>
      <c r="J703" s="112"/>
    </row>
    <row r="704" spans="1:13" ht="15.6" x14ac:dyDescent="0.3">
      <c r="A704" s="145" t="s">
        <v>165</v>
      </c>
      <c r="B704" s="133"/>
      <c r="C704" s="112"/>
      <c r="D704" s="133"/>
      <c r="E704" s="134"/>
      <c r="F704" s="134"/>
      <c r="G704" s="133"/>
      <c r="H704" s="112"/>
      <c r="I704" s="112"/>
      <c r="J704" s="112"/>
    </row>
    <row r="705" spans="1:10" s="151" customFormat="1" ht="12" x14ac:dyDescent="0.25">
      <c r="A705" s="146" t="s">
        <v>166</v>
      </c>
      <c r="B705" s="147"/>
      <c r="C705" s="148"/>
      <c r="D705" s="149"/>
      <c r="E705" s="150"/>
      <c r="F705" s="150"/>
      <c r="G705" s="149"/>
      <c r="H705" s="148"/>
      <c r="I705" s="148"/>
      <c r="J705" s="148"/>
    </row>
    <row r="706" spans="1:10" s="151" customFormat="1" ht="12" x14ac:dyDescent="0.25">
      <c r="A706" s="152"/>
      <c r="B706" s="147"/>
      <c r="C706" s="148"/>
      <c r="D706" s="149"/>
      <c r="E706" s="150"/>
      <c r="F706" s="150"/>
      <c r="G706" s="149"/>
      <c r="H706" s="148"/>
      <c r="I706" s="148"/>
      <c r="J706" s="148"/>
    </row>
    <row r="707" spans="1:10" s="151" customFormat="1" ht="12" x14ac:dyDescent="0.25">
      <c r="A707" s="153" t="s">
        <v>167</v>
      </c>
      <c r="B707" s="147"/>
      <c r="C707" s="148"/>
      <c r="D707" s="149"/>
      <c r="E707" s="150"/>
      <c r="F707" s="150"/>
      <c r="G707" s="149"/>
      <c r="H707" s="148"/>
      <c r="I707" s="148"/>
      <c r="J707" s="148"/>
    </row>
    <row r="708" spans="1:10" s="151" customFormat="1" ht="12" x14ac:dyDescent="0.25">
      <c r="A708" s="152" t="s">
        <v>168</v>
      </c>
      <c r="B708" s="147"/>
      <c r="C708" s="148"/>
      <c r="D708" s="149"/>
      <c r="E708" s="150"/>
      <c r="F708" s="150"/>
      <c r="G708" s="149"/>
      <c r="H708" s="148"/>
      <c r="I708" s="148"/>
      <c r="J708" s="148"/>
    </row>
    <row r="709" spans="1:10" s="151" customFormat="1" ht="12" x14ac:dyDescent="0.25">
      <c r="A709" s="152" t="s">
        <v>169</v>
      </c>
      <c r="B709" s="147"/>
      <c r="C709" s="148"/>
      <c r="D709" s="149"/>
      <c r="E709" s="150"/>
      <c r="F709" s="150"/>
      <c r="G709" s="149"/>
      <c r="H709" s="148"/>
      <c r="I709" s="148"/>
      <c r="J709" s="148"/>
    </row>
    <row r="710" spans="1:10" s="151" customFormat="1" ht="12" x14ac:dyDescent="0.25">
      <c r="A710" s="152" t="s">
        <v>170</v>
      </c>
      <c r="B710" s="147"/>
      <c r="C710" s="148"/>
      <c r="D710" s="149"/>
      <c r="E710" s="150"/>
      <c r="F710" s="150"/>
      <c r="G710" s="149"/>
      <c r="H710" s="148"/>
      <c r="I710" s="148"/>
      <c r="J710" s="148"/>
    </row>
    <row r="711" spans="1:10" s="151" customFormat="1" ht="12" x14ac:dyDescent="0.25">
      <c r="A711" s="154" t="s">
        <v>171</v>
      </c>
      <c r="B711" s="147"/>
      <c r="C711" s="148"/>
      <c r="D711" s="149"/>
      <c r="E711" s="150"/>
      <c r="F711" s="150"/>
      <c r="G711" s="149"/>
      <c r="H711" s="148"/>
      <c r="I711" s="148"/>
      <c r="J711" s="148"/>
    </row>
    <row r="712" spans="1:10" s="151" customFormat="1" ht="12" x14ac:dyDescent="0.25">
      <c r="A712" s="152"/>
      <c r="B712" s="147"/>
      <c r="C712" s="148"/>
      <c r="D712" s="149"/>
      <c r="E712" s="150"/>
      <c r="F712" s="150"/>
      <c r="G712" s="149"/>
      <c r="H712" s="148"/>
      <c r="I712" s="148"/>
      <c r="J712" s="148"/>
    </row>
    <row r="713" spans="1:10" s="151" customFormat="1" ht="12" x14ac:dyDescent="0.25">
      <c r="A713" s="152" t="s">
        <v>172</v>
      </c>
      <c r="B713" s="147"/>
      <c r="C713" s="148"/>
      <c r="D713" s="149"/>
      <c r="E713" s="150"/>
      <c r="F713" s="150"/>
      <c r="G713" s="149"/>
      <c r="H713" s="148"/>
      <c r="I713" s="148"/>
      <c r="J713" s="148"/>
    </row>
    <row r="714" spans="1:10" s="151" customFormat="1" ht="12" x14ac:dyDescent="0.25">
      <c r="A714" s="152" t="s">
        <v>173</v>
      </c>
      <c r="B714" s="147"/>
      <c r="C714" s="148"/>
      <c r="D714" s="149"/>
      <c r="E714" s="150"/>
      <c r="F714" s="150"/>
      <c r="G714" s="149"/>
      <c r="H714" s="148"/>
      <c r="I714" s="148"/>
      <c r="J714" s="148"/>
    </row>
    <row r="715" spans="1:10" s="151" customFormat="1" ht="12" x14ac:dyDescent="0.25">
      <c r="A715" s="152"/>
      <c r="B715" s="147"/>
      <c r="C715" s="148"/>
      <c r="D715" s="149"/>
      <c r="E715" s="150"/>
      <c r="F715" s="150"/>
      <c r="G715" s="149"/>
      <c r="H715" s="148"/>
      <c r="I715" s="148"/>
      <c r="J715" s="148"/>
    </row>
    <row r="716" spans="1:10" s="151" customFormat="1" ht="12" x14ac:dyDescent="0.25">
      <c r="A716" s="152" t="s">
        <v>174</v>
      </c>
      <c r="B716" s="147"/>
      <c r="C716" s="148"/>
      <c r="D716" s="149"/>
      <c r="E716" s="150"/>
      <c r="F716" s="150"/>
      <c r="G716" s="149"/>
      <c r="H716" s="148"/>
      <c r="I716" s="148"/>
      <c r="J716" s="148"/>
    </row>
    <row r="717" spans="1:10" s="151" customFormat="1" ht="12" x14ac:dyDescent="0.25">
      <c r="A717" s="152"/>
      <c r="B717" s="147"/>
      <c r="C717" s="148"/>
      <c r="D717" s="149"/>
      <c r="E717" s="150"/>
      <c r="F717" s="150"/>
      <c r="G717" s="149"/>
      <c r="H717" s="148"/>
      <c r="I717" s="148"/>
      <c r="J717" s="148"/>
    </row>
    <row r="718" spans="1:10" s="151" customFormat="1" ht="12" x14ac:dyDescent="0.25">
      <c r="A718" s="152" t="s">
        <v>175</v>
      </c>
      <c r="B718" s="147"/>
      <c r="C718" s="148"/>
      <c r="D718" s="149"/>
      <c r="E718" s="150"/>
      <c r="F718" s="150"/>
      <c r="G718" s="149"/>
      <c r="H718" s="148"/>
      <c r="I718" s="148"/>
      <c r="J718" s="148"/>
    </row>
    <row r="719" spans="1:10" s="151" customFormat="1" ht="12" customHeight="1" x14ac:dyDescent="0.25">
      <c r="A719" s="152" t="s">
        <v>176</v>
      </c>
      <c r="B719" s="147"/>
      <c r="C719" s="148"/>
      <c r="D719" s="149"/>
      <c r="E719" s="150"/>
      <c r="F719" s="150"/>
      <c r="G719" s="149"/>
      <c r="H719" s="148"/>
      <c r="I719" s="148"/>
      <c r="J719" s="148"/>
    </row>
    <row r="720" spans="1:10" s="151" customFormat="1" ht="6" customHeight="1" x14ac:dyDescent="0.25">
      <c r="A720" s="152"/>
      <c r="B720" s="147"/>
      <c r="C720" s="148"/>
      <c r="D720" s="149"/>
      <c r="E720" s="150"/>
      <c r="F720" s="150"/>
      <c r="G720" s="149"/>
      <c r="H720" s="148"/>
      <c r="I720" s="148"/>
      <c r="J720" s="148"/>
    </row>
    <row r="721" spans="1:29" s="151" customFormat="1" ht="12" customHeight="1" x14ac:dyDescent="0.25">
      <c r="A721" s="152" t="s">
        <v>177</v>
      </c>
      <c r="B721" s="147"/>
      <c r="C721" s="148"/>
      <c r="D721" s="149"/>
      <c r="E721" s="150"/>
      <c r="F721" s="150"/>
      <c r="G721" s="149"/>
      <c r="H721" s="148"/>
      <c r="I721" s="148"/>
      <c r="J721" s="148"/>
    </row>
    <row r="722" spans="1:29" s="151" customFormat="1" ht="12" customHeight="1" x14ac:dyDescent="0.25">
      <c r="A722" s="152" t="s">
        <v>178</v>
      </c>
      <c r="B722" s="147"/>
      <c r="C722" s="148"/>
      <c r="D722" s="149"/>
      <c r="E722" s="150"/>
      <c r="F722" s="150"/>
      <c r="G722" s="149"/>
      <c r="H722" s="148"/>
      <c r="I722" s="148"/>
      <c r="J722" s="148"/>
    </row>
    <row r="723" spans="1:29" s="151" customFormat="1" ht="12" customHeight="1" x14ac:dyDescent="0.25">
      <c r="A723" s="152" t="s">
        <v>179</v>
      </c>
      <c r="B723" s="147"/>
      <c r="C723" s="148"/>
      <c r="D723" s="149"/>
      <c r="E723" s="150"/>
      <c r="F723" s="150"/>
      <c r="G723" s="149"/>
      <c r="H723" s="148"/>
      <c r="I723" s="148"/>
      <c r="J723" s="148"/>
    </row>
    <row r="724" spans="1:29" s="151" customFormat="1" ht="6" customHeight="1" x14ac:dyDescent="0.25">
      <c r="A724" s="152"/>
      <c r="B724" s="147"/>
      <c r="C724" s="148"/>
      <c r="D724" s="149"/>
      <c r="E724" s="150"/>
      <c r="F724" s="150"/>
      <c r="G724" s="149"/>
      <c r="H724" s="148"/>
      <c r="I724" s="148"/>
      <c r="J724" s="148"/>
    </row>
    <row r="725" spans="1:29" s="151" customFormat="1" ht="15.75" customHeight="1" x14ac:dyDescent="0.25">
      <c r="A725" s="153" t="s">
        <v>180</v>
      </c>
      <c r="B725" s="147"/>
      <c r="C725" s="148"/>
      <c r="D725" s="149"/>
      <c r="E725" s="150"/>
      <c r="F725" s="150"/>
      <c r="G725" s="149"/>
      <c r="H725" s="148"/>
      <c r="I725" s="148"/>
      <c r="J725" s="148"/>
    </row>
    <row r="726" spans="1:29" s="151" customFormat="1" ht="12" customHeight="1" x14ac:dyDescent="0.25">
      <c r="A726" s="152" t="s">
        <v>181</v>
      </c>
      <c r="B726" s="147"/>
      <c r="C726" s="148"/>
      <c r="D726" s="149"/>
      <c r="E726" s="150"/>
      <c r="F726" s="150"/>
      <c r="G726" s="149"/>
      <c r="H726" s="148"/>
      <c r="I726" s="148"/>
      <c r="J726" s="148"/>
    </row>
    <row r="727" spans="1:29" s="151" customFormat="1" ht="6" customHeight="1" x14ac:dyDescent="0.25">
      <c r="A727" s="152"/>
      <c r="B727" s="147"/>
      <c r="C727" s="148"/>
      <c r="D727" s="149"/>
      <c r="E727" s="150"/>
      <c r="F727" s="150"/>
      <c r="G727" s="149"/>
      <c r="H727" s="148"/>
      <c r="I727" s="148"/>
      <c r="J727" s="148"/>
    </row>
    <row r="728" spans="1:29" s="151" customFormat="1" ht="12" customHeight="1" x14ac:dyDescent="0.25">
      <c r="A728" s="152" t="s">
        <v>182</v>
      </c>
      <c r="B728" s="147"/>
      <c r="C728" s="148"/>
      <c r="D728" s="149"/>
      <c r="E728" s="150"/>
      <c r="F728" s="150"/>
      <c r="G728" s="149"/>
      <c r="H728" s="148"/>
      <c r="I728" s="148"/>
      <c r="J728" s="148"/>
    </row>
    <row r="729" spans="1:29" s="151" customFormat="1" ht="6" customHeight="1" x14ac:dyDescent="0.25">
      <c r="A729" s="152"/>
      <c r="B729" s="147"/>
      <c r="C729" s="148"/>
      <c r="D729" s="149"/>
      <c r="E729" s="150"/>
      <c r="F729" s="150"/>
      <c r="G729" s="149"/>
      <c r="H729" s="148"/>
      <c r="I729" s="148"/>
      <c r="J729" s="148"/>
    </row>
    <row r="730" spans="1:29" s="151" customFormat="1" ht="4.5" customHeight="1" x14ac:dyDescent="0.25">
      <c r="A730" s="152"/>
      <c r="B730" s="147"/>
      <c r="C730" s="148"/>
      <c r="D730" s="149"/>
      <c r="E730" s="150"/>
      <c r="F730" s="150"/>
      <c r="G730" s="149"/>
      <c r="H730" s="148"/>
      <c r="I730" s="148"/>
      <c r="J730" s="148"/>
    </row>
    <row r="731" spans="1:29" s="191" customFormat="1" ht="15.75" customHeight="1" x14ac:dyDescent="0.3">
      <c r="A731" s="515" t="s">
        <v>183</v>
      </c>
      <c r="B731" s="514"/>
      <c r="C731" s="514"/>
      <c r="D731" s="514"/>
      <c r="E731" s="514"/>
      <c r="F731" s="514"/>
      <c r="G731" s="514"/>
      <c r="H731" s="514"/>
      <c r="I731" s="514"/>
      <c r="J731" s="514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</row>
    <row r="732" spans="1:29" s="191" customFormat="1" ht="15.75" customHeight="1" x14ac:dyDescent="0.3">
      <c r="A732" s="513" t="s">
        <v>184</v>
      </c>
      <c r="B732" s="514"/>
      <c r="C732" s="514"/>
      <c r="D732" s="514"/>
      <c r="E732" s="514"/>
      <c r="F732" s="514"/>
      <c r="G732" s="514"/>
      <c r="H732" s="514"/>
      <c r="I732" s="514"/>
      <c r="J732" s="514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</row>
    <row r="733" spans="1:29" s="191" customFormat="1" ht="15.75" customHeight="1" x14ac:dyDescent="0.3">
      <c r="A733" s="513" t="s">
        <v>184</v>
      </c>
      <c r="B733" s="514"/>
      <c r="C733" s="514"/>
      <c r="D733" s="514"/>
      <c r="E733" s="514"/>
      <c r="F733" s="514"/>
      <c r="G733" s="514"/>
      <c r="H733" s="514"/>
      <c r="I733" s="514"/>
      <c r="J733" s="514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</row>
    <row r="734" spans="1:29" s="156" customFormat="1" ht="6" customHeight="1" x14ac:dyDescent="0.25">
      <c r="A734" s="152"/>
      <c r="B734" s="192"/>
      <c r="C734" s="192"/>
      <c r="D734" s="192"/>
      <c r="E734" s="192"/>
      <c r="F734" s="192"/>
      <c r="G734" s="192"/>
      <c r="H734" s="192"/>
      <c r="I734" s="192"/>
      <c r="J734" s="192"/>
    </row>
    <row r="735" spans="1:29" s="191" customFormat="1" ht="15.75" customHeight="1" x14ac:dyDescent="0.3">
      <c r="A735" s="515" t="s">
        <v>185</v>
      </c>
      <c r="B735" s="514"/>
      <c r="C735" s="514"/>
      <c r="D735" s="514"/>
      <c r="E735" s="514"/>
      <c r="F735" s="514"/>
      <c r="G735" s="514"/>
      <c r="H735" s="514"/>
      <c r="I735" s="514"/>
      <c r="J735" s="514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</row>
    <row r="736" spans="1:29" s="191" customFormat="1" ht="15.75" customHeight="1" x14ac:dyDescent="0.3">
      <c r="A736" s="513" t="s">
        <v>184</v>
      </c>
      <c r="B736" s="514"/>
      <c r="C736" s="514"/>
      <c r="D736" s="514"/>
      <c r="E736" s="514"/>
      <c r="F736" s="514"/>
      <c r="G736" s="514"/>
      <c r="H736" s="514"/>
      <c r="I736" s="514"/>
      <c r="J736" s="514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</row>
    <row r="737" spans="1:29" s="191" customFormat="1" ht="15.75" customHeight="1" thickBot="1" x14ac:dyDescent="0.35">
      <c r="A737" s="513" t="s">
        <v>184</v>
      </c>
      <c r="B737" s="514"/>
      <c r="C737" s="514"/>
      <c r="D737" s="514"/>
      <c r="E737" s="514"/>
      <c r="F737" s="514"/>
      <c r="G737" s="514"/>
      <c r="H737" s="514"/>
      <c r="I737" s="514"/>
      <c r="J737" s="514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</row>
    <row r="738" spans="1:29" ht="15" customHeight="1" thickBot="1" x14ac:dyDescent="0.35">
      <c r="A738" s="524" t="s">
        <v>147</v>
      </c>
      <c r="B738" s="525"/>
      <c r="C738" s="112"/>
      <c r="D738" s="113"/>
      <c r="E738" s="114" t="s">
        <v>148</v>
      </c>
      <c r="F738" s="115" t="str">
        <f>Roster!N30</f>
        <v>Old Puckers</v>
      </c>
      <c r="G738" s="116" t="s">
        <v>149</v>
      </c>
      <c r="H738" s="116" t="s">
        <v>150</v>
      </c>
      <c r="I738" s="116" t="s">
        <v>151</v>
      </c>
      <c r="J738" s="116" t="s">
        <v>152</v>
      </c>
      <c r="M738" s="118"/>
    </row>
    <row r="739" spans="1:29" ht="12.75" customHeight="1" x14ac:dyDescent="0.3">
      <c r="A739" s="516" t="s">
        <v>153</v>
      </c>
      <c r="B739" s="517"/>
      <c r="C739" s="112"/>
      <c r="D739" s="119"/>
      <c r="E739" s="120"/>
      <c r="F739" s="121" t="str">
        <f>INDEX(Teamlists!A:D,MATCH($F$738,Teamlists!B:B,0)+1,4)</f>
        <v>Edward Forbes ©</v>
      </c>
      <c r="G739" s="122"/>
      <c r="H739" s="123"/>
      <c r="I739" s="121"/>
      <c r="J739" s="121"/>
    </row>
    <row r="740" spans="1:29" ht="12.75" customHeight="1" x14ac:dyDescent="0.3">
      <c r="A740" s="518" t="str">
        <f>$A$3</f>
        <v>Pennant 2 2015 Week 4</v>
      </c>
      <c r="B740" s="519"/>
      <c r="C740" s="112"/>
      <c r="D740" s="119"/>
      <c r="E740" s="120"/>
      <c r="F740" s="121" t="str">
        <f>INDEX(Teamlists!A:D,MATCH($F$738,Teamlists!B:B,0)+2,4)</f>
        <v>Adam Bridley</v>
      </c>
      <c r="G740" s="122"/>
      <c r="H740" s="123"/>
      <c r="I740" s="121"/>
      <c r="J740" s="121"/>
    </row>
    <row r="741" spans="1:29" ht="12.75" customHeight="1" thickBot="1" x14ac:dyDescent="0.35">
      <c r="A741" s="520">
        <f>Roster!L3</f>
        <v>42221</v>
      </c>
      <c r="B741" s="521"/>
      <c r="C741" s="112"/>
      <c r="D741" s="119"/>
      <c r="E741" s="120"/>
      <c r="F741" s="121" t="str">
        <f>INDEX(Teamlists!A:D,MATCH($F$738,Teamlists!B:B,0)+3,4)</f>
        <v>Andrew Cawthorn</v>
      </c>
      <c r="G741" s="122"/>
      <c r="H741" s="123"/>
      <c r="I741" s="121"/>
      <c r="J741" s="121"/>
    </row>
    <row r="742" spans="1:29" ht="12.75" customHeight="1" thickBot="1" x14ac:dyDescent="0.3">
      <c r="A742" s="124"/>
      <c r="B742" s="125"/>
      <c r="C742" s="112"/>
      <c r="D742" s="119"/>
      <c r="E742" s="120"/>
      <c r="F742" s="121" t="str">
        <f>INDEX(Teamlists!A:D,MATCH($F$738,Teamlists!B:B,0)+4,4)</f>
        <v>Brett Muir</v>
      </c>
      <c r="G742" s="122"/>
      <c r="H742" s="123"/>
      <c r="I742" s="121"/>
      <c r="J742" s="121"/>
    </row>
    <row r="743" spans="1:29" ht="12.75" customHeight="1" x14ac:dyDescent="0.25">
      <c r="A743" s="186" t="s">
        <v>154</v>
      </c>
      <c r="B743" s="187" t="str">
        <f>Roster!N29</f>
        <v>B Grade</v>
      </c>
      <c r="C743" s="112"/>
      <c r="D743" s="119"/>
      <c r="E743" s="120"/>
      <c r="F743" s="121" t="str">
        <f>INDEX(Teamlists!A:D,MATCH($F$738,Teamlists!B:B,0)+5,4)</f>
        <v>Curtis Pizzalotto</v>
      </c>
      <c r="G743" s="122"/>
      <c r="H743" s="123"/>
      <c r="I743" s="121"/>
      <c r="J743" s="121"/>
    </row>
    <row r="744" spans="1:29" ht="12.75" customHeight="1" x14ac:dyDescent="0.25">
      <c r="A744" s="126" t="s">
        <v>155</v>
      </c>
      <c r="B744" s="127" t="str">
        <f>Roster!N4</f>
        <v>Court 3</v>
      </c>
      <c r="C744" s="112"/>
      <c r="D744" s="119"/>
      <c r="E744" s="120"/>
      <c r="F744" s="121" t="str">
        <f>INDEX(Teamlists!A:D,MATCH($F$738,Teamlists!B:B,0)+6,4)</f>
        <v>Mark Packer</v>
      </c>
      <c r="G744" s="122"/>
      <c r="H744" s="123"/>
      <c r="I744" s="121"/>
      <c r="J744" s="121"/>
    </row>
    <row r="745" spans="1:29" ht="12.75" customHeight="1" x14ac:dyDescent="0.25">
      <c r="A745" s="126" t="s">
        <v>156</v>
      </c>
      <c r="B745" s="128" t="str">
        <f>Roster!B29</f>
        <v>9:05pm</v>
      </c>
      <c r="C745" s="112"/>
      <c r="D745" s="119"/>
      <c r="E745" s="120"/>
      <c r="F745" s="121" t="str">
        <f>INDEX(Teamlists!A:D,MATCH($F$738,Teamlists!B:B,0)+7,4)</f>
        <v>Jamie McAllister</v>
      </c>
      <c r="G745" s="122"/>
      <c r="H745" s="123"/>
      <c r="I745" s="121"/>
      <c r="J745" s="121"/>
    </row>
    <row r="746" spans="1:29" ht="12.75" customHeight="1" x14ac:dyDescent="0.25">
      <c r="A746" s="126"/>
      <c r="B746" s="128"/>
      <c r="C746" s="112"/>
      <c r="D746" s="119"/>
      <c r="E746" s="120"/>
      <c r="F746" s="121" t="str">
        <f>INDEX(Teamlists!A:D,MATCH($F$738,Teamlists!B:B,0)+8,4)</f>
        <v>Joe Valentine</v>
      </c>
      <c r="G746" s="122"/>
      <c r="H746" s="123"/>
      <c r="I746" s="121"/>
      <c r="J746" s="121"/>
    </row>
    <row r="747" spans="1:29" ht="12.75" customHeight="1" x14ac:dyDescent="0.25">
      <c r="A747" s="126"/>
      <c r="B747" s="128"/>
      <c r="C747" s="112"/>
      <c r="D747" s="119"/>
      <c r="E747" s="120"/>
      <c r="F747" s="121" t="str">
        <f>INDEX(Teamlists!A:D,MATCH($F$738,Teamlists!B:B,0)+9,4)</f>
        <v>Mark Stalker</v>
      </c>
      <c r="G747" s="122"/>
      <c r="H747" s="123"/>
      <c r="I747" s="121"/>
      <c r="J747" s="121"/>
    </row>
    <row r="748" spans="1:29" ht="12.75" customHeight="1" x14ac:dyDescent="0.25">
      <c r="A748" s="129" t="s">
        <v>157</v>
      </c>
      <c r="B748" s="130" t="str">
        <f>Roster!N32</f>
        <v>SOS</v>
      </c>
      <c r="C748" s="112"/>
      <c r="D748" s="119"/>
      <c r="E748" s="120"/>
      <c r="F748" s="121">
        <f>INDEX(Teamlists!A:D,MATCH($F$738,Teamlists!B:B,0)+10,4)</f>
        <v>0</v>
      </c>
      <c r="G748" s="122"/>
      <c r="H748" s="123"/>
      <c r="I748" s="121"/>
      <c r="J748" s="121"/>
    </row>
    <row r="749" spans="1:29" ht="12.75" customHeight="1" x14ac:dyDescent="0.25">
      <c r="A749" s="129" t="s">
        <v>158</v>
      </c>
      <c r="B749" s="131"/>
      <c r="C749" s="112"/>
      <c r="D749" s="119"/>
      <c r="E749" s="120"/>
      <c r="F749" s="121">
        <f>INDEX(Teamlists!A:D,MATCH($F$738,Teamlists!B:B,0)+11,4)</f>
        <v>0</v>
      </c>
      <c r="G749" s="122"/>
      <c r="H749" s="123"/>
      <c r="I749" s="121"/>
      <c r="J749" s="121"/>
    </row>
    <row r="750" spans="1:29" ht="12.75" customHeight="1" x14ac:dyDescent="0.25">
      <c r="A750" s="129"/>
      <c r="B750" s="131"/>
      <c r="C750" s="112"/>
      <c r="D750" s="119"/>
      <c r="E750" s="120"/>
      <c r="F750" s="121">
        <f>INDEX(Teamlists!A:D,MATCH($F$738,Teamlists!B:B,0)+12,4)</f>
        <v>0</v>
      </c>
      <c r="G750" s="122"/>
      <c r="H750" s="123"/>
      <c r="I750" s="121"/>
      <c r="J750" s="121"/>
    </row>
    <row r="751" spans="1:29" ht="12.75" customHeight="1" x14ac:dyDescent="0.25">
      <c r="A751" s="132" t="s">
        <v>159</v>
      </c>
      <c r="B751" s="131"/>
      <c r="C751" s="112"/>
      <c r="D751" s="119"/>
      <c r="E751" s="120"/>
      <c r="F751" s="121" t="str">
        <f>INDEX(Teamlists!A:D,MATCH($F$738,Teamlists!B:B,0)+13,4)</f>
        <v xml:space="preserve"> </v>
      </c>
      <c r="G751" s="122"/>
      <c r="H751" s="123"/>
      <c r="I751" s="121"/>
      <c r="J751" s="121"/>
    </row>
    <row r="752" spans="1:29" ht="12.75" customHeight="1" x14ac:dyDescent="0.25">
      <c r="A752" s="129" t="s">
        <v>160</v>
      </c>
      <c r="B752" s="131"/>
      <c r="C752" s="112"/>
      <c r="D752" s="119"/>
      <c r="E752" s="120"/>
      <c r="F752" s="121" t="str">
        <f>INDEX(Teamlists!A:D,MATCH($F$738,Teamlists!B:B,0)+14,4)</f>
        <v xml:space="preserve"> </v>
      </c>
      <c r="G752" s="122"/>
      <c r="H752" s="123"/>
      <c r="I752" s="121"/>
      <c r="J752" s="121"/>
    </row>
    <row r="753" spans="1:13" ht="12.75" customHeight="1" x14ac:dyDescent="0.25">
      <c r="A753" s="129" t="s">
        <v>161</v>
      </c>
      <c r="B753" s="127"/>
      <c r="C753" s="112"/>
      <c r="D753" s="133"/>
      <c r="E753" s="134" t="s">
        <v>87</v>
      </c>
      <c r="F753" s="134" t="s">
        <v>162</v>
      </c>
      <c r="G753" s="135">
        <f>SUM(G739:G752)</f>
        <v>0</v>
      </c>
      <c r="H753" s="112"/>
      <c r="I753" s="112"/>
      <c r="J753" s="112"/>
    </row>
    <row r="754" spans="1:13" ht="6" customHeight="1" x14ac:dyDescent="0.25">
      <c r="A754" s="129"/>
      <c r="B754" s="131"/>
      <c r="C754" s="112"/>
    </row>
    <row r="755" spans="1:13" ht="15" customHeight="1" thickBot="1" x14ac:dyDescent="0.3">
      <c r="A755" s="129"/>
      <c r="B755" s="127"/>
      <c r="C755" s="112"/>
      <c r="D755" s="113"/>
      <c r="E755" s="114" t="s">
        <v>163</v>
      </c>
      <c r="F755" s="115" t="str">
        <f>Roster!N31</f>
        <v>Hot Chilli Prawns</v>
      </c>
      <c r="G755" s="116" t="s">
        <v>149</v>
      </c>
      <c r="H755" s="116" t="s">
        <v>150</v>
      </c>
      <c r="I755" s="116" t="s">
        <v>151</v>
      </c>
      <c r="J755" s="116" t="s">
        <v>152</v>
      </c>
    </row>
    <row r="756" spans="1:13" ht="12.75" customHeight="1" x14ac:dyDescent="0.25">
      <c r="A756" s="129"/>
      <c r="B756" s="131"/>
      <c r="C756" s="112"/>
      <c r="D756" s="137"/>
      <c r="E756" s="138"/>
      <c r="F756" s="121" t="str">
        <f>INDEX(Teamlists!A:D,MATCH($F$755,Teamlists!B:B,0)+1,4)</f>
        <v>Shaun Quin ©</v>
      </c>
      <c r="G756" s="122"/>
      <c r="H756" s="123"/>
      <c r="I756" s="121"/>
      <c r="J756" s="121"/>
    </row>
    <row r="757" spans="1:13" ht="12.75" customHeight="1" x14ac:dyDescent="0.25">
      <c r="A757" s="129" t="s">
        <v>164</v>
      </c>
      <c r="B757" s="131"/>
      <c r="C757" s="112"/>
      <c r="D757" s="137"/>
      <c r="E757" s="139"/>
      <c r="F757" s="121" t="str">
        <f>INDEX(Teamlists!A:D,MATCH($F$755,Teamlists!B:B,0)+2,4)</f>
        <v>Chris Lohberger</v>
      </c>
      <c r="G757" s="122"/>
      <c r="H757" s="123"/>
      <c r="I757" s="121"/>
      <c r="J757" s="121"/>
    </row>
    <row r="758" spans="1:13" ht="12.75" customHeight="1" x14ac:dyDescent="0.25">
      <c r="A758" s="522">
        <f>Roster!N35</f>
        <v>0</v>
      </c>
      <c r="B758" s="523"/>
      <c r="C758" s="112"/>
      <c r="D758" s="137"/>
      <c r="E758" s="139"/>
      <c r="F758" s="121" t="str">
        <f>INDEX(Teamlists!A:D,MATCH($F$755,Teamlists!B:B,0)+3,4)</f>
        <v>Craig Sanderson</v>
      </c>
      <c r="G758" s="122"/>
      <c r="H758" s="123"/>
      <c r="I758" s="121"/>
      <c r="J758" s="121"/>
    </row>
    <row r="759" spans="1:13" ht="12.75" customHeight="1" x14ac:dyDescent="0.25">
      <c r="A759" s="522">
        <f>Roster!N36</f>
        <v>0</v>
      </c>
      <c r="B759" s="523"/>
      <c r="C759" s="112"/>
      <c r="D759" s="137"/>
      <c r="E759" s="120"/>
      <c r="F759" s="121" t="str">
        <f>INDEX(Teamlists!A:D,MATCH($F$755,Teamlists!B:B,0)+4,4)</f>
        <v>Rudy Kloser</v>
      </c>
      <c r="G759" s="122"/>
      <c r="H759" s="123"/>
      <c r="I759" s="121"/>
      <c r="J759" s="121"/>
      <c r="M759" s="140"/>
    </row>
    <row r="760" spans="1:13" ht="12.75" customHeight="1" x14ac:dyDescent="0.25">
      <c r="A760" s="141"/>
      <c r="B760" s="142"/>
      <c r="C760" s="112"/>
      <c r="D760" s="137"/>
      <c r="E760" s="120"/>
      <c r="F760" s="121" t="str">
        <f>INDEX(Teamlists!A:D,MATCH($F$755,Teamlists!B:B,0)+5,4)</f>
        <v>Matt Sherlock</v>
      </c>
      <c r="G760" s="122"/>
      <c r="H760" s="123"/>
      <c r="I760" s="121"/>
      <c r="J760" s="121"/>
    </row>
    <row r="761" spans="1:13" ht="12.75" customHeight="1" x14ac:dyDescent="0.25">
      <c r="A761" s="129"/>
      <c r="B761" s="131"/>
      <c r="C761" s="112"/>
      <c r="D761" s="137"/>
      <c r="E761" s="120"/>
      <c r="F761" s="121" t="str">
        <f>INDEX(Teamlists!A:D,MATCH($F$755,Teamlists!B:B,0)+6,4)</f>
        <v>Matt Webb</v>
      </c>
      <c r="G761" s="122"/>
      <c r="H761" s="123"/>
      <c r="I761" s="121"/>
      <c r="J761" s="121"/>
    </row>
    <row r="762" spans="1:13" ht="12.75" customHeight="1" x14ac:dyDescent="0.25">
      <c r="A762" s="129"/>
      <c r="B762" s="131"/>
      <c r="C762" s="112"/>
      <c r="D762" s="137"/>
      <c r="E762" s="120"/>
      <c r="F762" s="121" t="str">
        <f>INDEX(Teamlists!A:D,MATCH($F$755,Teamlists!B:B,0)+7,4)</f>
        <v>Piete Vanderwoude</v>
      </c>
      <c r="G762" s="122"/>
      <c r="H762" s="123"/>
      <c r="I762" s="121"/>
      <c r="J762" s="121"/>
    </row>
    <row r="763" spans="1:13" ht="12.75" customHeight="1" x14ac:dyDescent="0.25">
      <c r="A763" s="129"/>
      <c r="B763" s="131"/>
      <c r="C763" s="112"/>
      <c r="D763" s="137"/>
      <c r="E763" s="120"/>
      <c r="F763" s="121" t="str">
        <f>INDEX(Teamlists!A:D,MATCH($F$755,Teamlists!B:B,0)+8,4)</f>
        <v>Ray Brereton</v>
      </c>
      <c r="G763" s="122"/>
      <c r="H763" s="123"/>
      <c r="I763" s="121"/>
      <c r="J763" s="121"/>
    </row>
    <row r="764" spans="1:13" ht="12.75" customHeight="1" x14ac:dyDescent="0.25">
      <c r="A764" s="129"/>
      <c r="B764" s="131"/>
      <c r="C764" s="112"/>
      <c r="D764" s="137"/>
      <c r="E764" s="120"/>
      <c r="F764" s="121">
        <f>INDEX(Teamlists!A:D,MATCH($F$755,Teamlists!B:B,0)+9,4)</f>
        <v>0</v>
      </c>
      <c r="G764" s="122"/>
      <c r="H764" s="123"/>
      <c r="I764" s="121"/>
      <c r="J764" s="121"/>
    </row>
    <row r="765" spans="1:13" ht="12.75" customHeight="1" x14ac:dyDescent="0.25">
      <c r="A765" s="129"/>
      <c r="B765" s="131"/>
      <c r="C765" s="112"/>
      <c r="D765" s="137"/>
      <c r="E765" s="120"/>
      <c r="F765" s="121">
        <f>INDEX(Teamlists!A:D,MATCH($F$755,Teamlists!B:B,0)+10,4)</f>
        <v>0</v>
      </c>
      <c r="G765" s="122"/>
      <c r="H765" s="123"/>
      <c r="I765" s="121"/>
      <c r="J765" s="121"/>
    </row>
    <row r="766" spans="1:13" ht="12.75" customHeight="1" x14ac:dyDescent="0.25">
      <c r="A766" s="129"/>
      <c r="B766" s="131"/>
      <c r="C766" s="112"/>
      <c r="D766" s="137"/>
      <c r="E766" s="120"/>
      <c r="F766" s="121">
        <f>INDEX(Teamlists!A:D,MATCH($F$755,Teamlists!B:B,0)+11,4)</f>
        <v>0</v>
      </c>
      <c r="G766" s="122"/>
      <c r="H766" s="123"/>
      <c r="I766" s="121"/>
      <c r="J766" s="121"/>
    </row>
    <row r="767" spans="1:13" ht="12.75" customHeight="1" thickBot="1" x14ac:dyDescent="0.3">
      <c r="A767" s="143"/>
      <c r="B767" s="144"/>
      <c r="C767" s="112"/>
      <c r="D767" s="137"/>
      <c r="E767" s="120"/>
      <c r="F767" s="121" t="str">
        <f>INDEX(Teamlists!A:D,MATCH($F$755,Teamlists!B:B,0)+12,4)</f>
        <v xml:space="preserve"> </v>
      </c>
      <c r="G767" s="122"/>
      <c r="H767" s="123"/>
      <c r="I767" s="121"/>
      <c r="J767" s="121"/>
    </row>
    <row r="768" spans="1:13" ht="12.75" customHeight="1" x14ac:dyDescent="0.25">
      <c r="A768" s="112"/>
      <c r="B768" s="133"/>
      <c r="C768" s="112"/>
      <c r="D768" s="137"/>
      <c r="E768" s="120"/>
      <c r="F768" s="121" t="str">
        <f>INDEX(Teamlists!A:D,MATCH($F$755,Teamlists!B:B,0)+13,4)</f>
        <v xml:space="preserve"> </v>
      </c>
      <c r="G768" s="122"/>
      <c r="H768" s="123"/>
      <c r="I768" s="121"/>
      <c r="J768" s="121"/>
    </row>
    <row r="769" spans="1:10" ht="12.75" customHeight="1" x14ac:dyDescent="0.25">
      <c r="A769" s="112"/>
      <c r="B769" s="133"/>
      <c r="C769" s="112"/>
      <c r="D769" s="137"/>
      <c r="E769" s="120"/>
      <c r="F769" s="121" t="str">
        <f>INDEX(Teamlists!A:D,MATCH($F$755,Teamlists!B:B,0)+14,4)</f>
        <v xml:space="preserve"> </v>
      </c>
      <c r="G769" s="122"/>
      <c r="H769" s="123"/>
      <c r="I769" s="121"/>
      <c r="J769" s="121"/>
    </row>
    <row r="770" spans="1:10" ht="12.75" customHeight="1" x14ac:dyDescent="0.25">
      <c r="B770" s="133"/>
      <c r="C770" s="112"/>
      <c r="D770" s="133"/>
      <c r="E770" s="134" t="s">
        <v>87</v>
      </c>
      <c r="F770" s="134" t="s">
        <v>162</v>
      </c>
      <c r="G770" s="135">
        <f>SUM(G756:G769)</f>
        <v>0</v>
      </c>
      <c r="H770" s="112"/>
      <c r="I770" s="112"/>
      <c r="J770" s="112"/>
    </row>
    <row r="771" spans="1:10" ht="15.6" x14ac:dyDescent="0.3">
      <c r="A771" s="145" t="s">
        <v>165</v>
      </c>
      <c r="B771" s="133"/>
      <c r="C771" s="112"/>
      <c r="D771" s="133"/>
      <c r="E771" s="134"/>
      <c r="F771" s="134"/>
      <c r="G771" s="133"/>
      <c r="H771" s="112"/>
      <c r="I771" s="112"/>
      <c r="J771" s="112"/>
    </row>
    <row r="772" spans="1:10" s="151" customFormat="1" ht="12" x14ac:dyDescent="0.25">
      <c r="A772" s="146" t="s">
        <v>166</v>
      </c>
      <c r="B772" s="147"/>
      <c r="C772" s="148"/>
      <c r="D772" s="149"/>
      <c r="E772" s="150"/>
      <c r="F772" s="150"/>
      <c r="G772" s="149"/>
      <c r="H772" s="148"/>
      <c r="I772" s="148"/>
      <c r="J772" s="148"/>
    </row>
    <row r="773" spans="1:10" s="151" customFormat="1" ht="12" x14ac:dyDescent="0.25">
      <c r="A773" s="152"/>
      <c r="B773" s="147"/>
      <c r="C773" s="148"/>
      <c r="D773" s="149"/>
      <c r="E773" s="150"/>
      <c r="F773" s="150"/>
      <c r="G773" s="149"/>
      <c r="H773" s="148"/>
      <c r="I773" s="148"/>
      <c r="J773" s="148"/>
    </row>
    <row r="774" spans="1:10" s="151" customFormat="1" ht="12" x14ac:dyDescent="0.25">
      <c r="A774" s="153" t="s">
        <v>167</v>
      </c>
      <c r="B774" s="147"/>
      <c r="C774" s="148"/>
      <c r="D774" s="149"/>
      <c r="E774" s="150"/>
      <c r="F774" s="150"/>
      <c r="G774" s="149"/>
      <c r="H774" s="148"/>
      <c r="I774" s="148"/>
      <c r="J774" s="148"/>
    </row>
    <row r="775" spans="1:10" s="151" customFormat="1" ht="12" x14ac:dyDescent="0.25">
      <c r="A775" s="152" t="s">
        <v>168</v>
      </c>
      <c r="B775" s="147"/>
      <c r="C775" s="148"/>
      <c r="D775" s="149"/>
      <c r="E775" s="150"/>
      <c r="F775" s="150"/>
      <c r="G775" s="149"/>
      <c r="H775" s="148"/>
      <c r="I775" s="148"/>
      <c r="J775" s="148"/>
    </row>
    <row r="776" spans="1:10" s="151" customFormat="1" ht="12" x14ac:dyDescent="0.25">
      <c r="A776" s="152" t="s">
        <v>169</v>
      </c>
      <c r="B776" s="147"/>
      <c r="C776" s="148"/>
      <c r="D776" s="149"/>
      <c r="E776" s="150"/>
      <c r="F776" s="150"/>
      <c r="G776" s="149"/>
      <c r="H776" s="148"/>
      <c r="I776" s="148"/>
      <c r="J776" s="148"/>
    </row>
    <row r="777" spans="1:10" s="151" customFormat="1" ht="12" x14ac:dyDescent="0.25">
      <c r="A777" s="152" t="s">
        <v>170</v>
      </c>
      <c r="B777" s="147"/>
      <c r="C777" s="148"/>
      <c r="D777" s="149"/>
      <c r="E777" s="150"/>
      <c r="F777" s="150"/>
      <c r="G777" s="149"/>
      <c r="H777" s="148"/>
      <c r="I777" s="148"/>
      <c r="J777" s="148"/>
    </row>
    <row r="778" spans="1:10" s="151" customFormat="1" ht="12" x14ac:dyDescent="0.25">
      <c r="A778" s="154" t="s">
        <v>171</v>
      </c>
      <c r="B778" s="147"/>
      <c r="C778" s="148"/>
      <c r="D778" s="149"/>
      <c r="E778" s="150"/>
      <c r="F778" s="150"/>
      <c r="G778" s="149"/>
      <c r="H778" s="148"/>
      <c r="I778" s="148"/>
      <c r="J778" s="148"/>
    </row>
    <row r="779" spans="1:10" s="151" customFormat="1" ht="12" x14ac:dyDescent="0.25">
      <c r="A779" s="152"/>
      <c r="B779" s="147"/>
      <c r="C779" s="148"/>
      <c r="D779" s="149"/>
      <c r="E779" s="150"/>
      <c r="F779" s="150"/>
      <c r="G779" s="149"/>
      <c r="H779" s="148"/>
      <c r="I779" s="148"/>
      <c r="J779" s="148"/>
    </row>
    <row r="780" spans="1:10" s="151" customFormat="1" ht="12" x14ac:dyDescent="0.25">
      <c r="A780" s="152" t="s">
        <v>172</v>
      </c>
      <c r="B780" s="147"/>
      <c r="C780" s="148"/>
      <c r="D780" s="149"/>
      <c r="E780" s="150"/>
      <c r="F780" s="150"/>
      <c r="G780" s="149"/>
      <c r="H780" s="148"/>
      <c r="I780" s="148"/>
      <c r="J780" s="148"/>
    </row>
    <row r="781" spans="1:10" s="151" customFormat="1" ht="12" x14ac:dyDescent="0.25">
      <c r="A781" s="152" t="s">
        <v>173</v>
      </c>
      <c r="B781" s="147"/>
      <c r="C781" s="148"/>
      <c r="D781" s="149"/>
      <c r="E781" s="150"/>
      <c r="F781" s="150"/>
      <c r="G781" s="149"/>
      <c r="H781" s="148"/>
      <c r="I781" s="148"/>
      <c r="J781" s="148"/>
    </row>
    <row r="782" spans="1:10" s="151" customFormat="1" ht="12" x14ac:dyDescent="0.25">
      <c r="A782" s="152"/>
      <c r="B782" s="147"/>
      <c r="C782" s="148"/>
      <c r="D782" s="149"/>
      <c r="E782" s="150"/>
      <c r="F782" s="150"/>
      <c r="G782" s="149"/>
      <c r="H782" s="148"/>
      <c r="I782" s="148"/>
      <c r="J782" s="148"/>
    </row>
    <row r="783" spans="1:10" s="151" customFormat="1" ht="12" x14ac:dyDescent="0.25">
      <c r="A783" s="152" t="s">
        <v>174</v>
      </c>
      <c r="B783" s="147"/>
      <c r="C783" s="148"/>
      <c r="D783" s="149"/>
      <c r="E783" s="150"/>
      <c r="F783" s="150"/>
      <c r="G783" s="149"/>
      <c r="H783" s="148"/>
      <c r="I783" s="148"/>
      <c r="J783" s="148"/>
    </row>
    <row r="784" spans="1:10" s="151" customFormat="1" ht="12" x14ac:dyDescent="0.25">
      <c r="A784" s="152"/>
      <c r="B784" s="147"/>
      <c r="C784" s="148"/>
      <c r="D784" s="149"/>
      <c r="E784" s="150"/>
      <c r="F784" s="150"/>
      <c r="G784" s="149"/>
      <c r="H784" s="148"/>
      <c r="I784" s="148"/>
      <c r="J784" s="148"/>
    </row>
    <row r="785" spans="1:29" s="151" customFormat="1" ht="12" x14ac:dyDescent="0.25">
      <c r="A785" s="152" t="s">
        <v>175</v>
      </c>
      <c r="B785" s="147"/>
      <c r="C785" s="148"/>
      <c r="D785" s="149"/>
      <c r="E785" s="150"/>
      <c r="F785" s="150"/>
      <c r="G785" s="149"/>
      <c r="H785" s="148"/>
      <c r="I785" s="148"/>
      <c r="J785" s="148"/>
    </row>
    <row r="786" spans="1:29" s="151" customFormat="1" ht="12" customHeight="1" x14ac:dyDescent="0.25">
      <c r="A786" s="152" t="s">
        <v>176</v>
      </c>
      <c r="B786" s="147"/>
      <c r="C786" s="148"/>
      <c r="D786" s="149"/>
      <c r="E786" s="150"/>
      <c r="F786" s="150"/>
      <c r="G786" s="149"/>
      <c r="H786" s="148"/>
      <c r="I786" s="148"/>
      <c r="J786" s="148"/>
    </row>
    <row r="787" spans="1:29" s="151" customFormat="1" ht="6" customHeight="1" x14ac:dyDescent="0.25">
      <c r="A787" s="152"/>
      <c r="B787" s="147"/>
      <c r="C787" s="148"/>
      <c r="D787" s="149"/>
      <c r="E787" s="150"/>
      <c r="F787" s="150"/>
      <c r="G787" s="149"/>
      <c r="H787" s="148"/>
      <c r="I787" s="148"/>
      <c r="J787" s="148"/>
    </row>
    <row r="788" spans="1:29" s="151" customFormat="1" ht="12" customHeight="1" x14ac:dyDescent="0.25">
      <c r="A788" s="152" t="s">
        <v>177</v>
      </c>
      <c r="B788" s="147"/>
      <c r="C788" s="148"/>
      <c r="D788" s="149"/>
      <c r="E788" s="150"/>
      <c r="F788" s="150"/>
      <c r="G788" s="149"/>
      <c r="H788" s="148"/>
      <c r="I788" s="148"/>
      <c r="J788" s="148"/>
    </row>
    <row r="789" spans="1:29" s="151" customFormat="1" ht="12" customHeight="1" x14ac:dyDescent="0.25">
      <c r="A789" s="152" t="s">
        <v>178</v>
      </c>
      <c r="B789" s="147"/>
      <c r="C789" s="148"/>
      <c r="D789" s="149"/>
      <c r="E789" s="150"/>
      <c r="F789" s="150"/>
      <c r="G789" s="149"/>
      <c r="H789" s="148"/>
      <c r="I789" s="148"/>
      <c r="J789" s="148"/>
    </row>
    <row r="790" spans="1:29" s="151" customFormat="1" ht="12" customHeight="1" x14ac:dyDescent="0.25">
      <c r="A790" s="152" t="s">
        <v>179</v>
      </c>
      <c r="B790" s="147"/>
      <c r="C790" s="148"/>
      <c r="D790" s="149"/>
      <c r="E790" s="150"/>
      <c r="F790" s="150"/>
      <c r="G790" s="149"/>
      <c r="H790" s="148"/>
      <c r="I790" s="148"/>
      <c r="J790" s="148"/>
    </row>
    <row r="791" spans="1:29" s="151" customFormat="1" ht="6" customHeight="1" x14ac:dyDescent="0.25">
      <c r="A791" s="152"/>
      <c r="B791" s="147"/>
      <c r="C791" s="148"/>
      <c r="D791" s="149"/>
      <c r="E791" s="150"/>
      <c r="F791" s="150"/>
      <c r="G791" s="149"/>
      <c r="H791" s="148"/>
      <c r="I791" s="148"/>
      <c r="J791" s="148"/>
    </row>
    <row r="792" spans="1:29" s="151" customFormat="1" ht="15.75" customHeight="1" x14ac:dyDescent="0.25">
      <c r="A792" s="153" t="s">
        <v>180</v>
      </c>
      <c r="B792" s="147"/>
      <c r="C792" s="148"/>
      <c r="D792" s="149"/>
      <c r="E792" s="150"/>
      <c r="F792" s="150"/>
      <c r="G792" s="149"/>
      <c r="H792" s="148"/>
      <c r="I792" s="148"/>
      <c r="J792" s="148"/>
    </row>
    <row r="793" spans="1:29" s="151" customFormat="1" ht="12" customHeight="1" x14ac:dyDescent="0.25">
      <c r="A793" s="152" t="s">
        <v>181</v>
      </c>
      <c r="B793" s="147"/>
      <c r="C793" s="148"/>
      <c r="D793" s="149"/>
      <c r="E793" s="150"/>
      <c r="F793" s="150"/>
      <c r="G793" s="149"/>
      <c r="H793" s="148"/>
      <c r="I793" s="148"/>
      <c r="J793" s="148"/>
    </row>
    <row r="794" spans="1:29" s="151" customFormat="1" ht="6" customHeight="1" x14ac:dyDescent="0.25">
      <c r="A794" s="152"/>
      <c r="B794" s="147"/>
      <c r="C794" s="148"/>
      <c r="D794" s="149"/>
      <c r="E794" s="150"/>
      <c r="F794" s="150"/>
      <c r="G794" s="149"/>
      <c r="H794" s="148"/>
      <c r="I794" s="148"/>
      <c r="J794" s="148"/>
    </row>
    <row r="795" spans="1:29" s="151" customFormat="1" ht="12" customHeight="1" x14ac:dyDescent="0.25">
      <c r="A795" s="152" t="s">
        <v>182</v>
      </c>
      <c r="B795" s="147"/>
      <c r="C795" s="148"/>
      <c r="D795" s="149"/>
      <c r="E795" s="150"/>
      <c r="F795" s="150"/>
      <c r="G795" s="149"/>
      <c r="H795" s="148"/>
      <c r="I795" s="148"/>
      <c r="J795" s="148"/>
    </row>
    <row r="796" spans="1:29" s="151" customFormat="1" ht="6" customHeight="1" x14ac:dyDescent="0.25">
      <c r="A796" s="152"/>
      <c r="B796" s="147"/>
      <c r="C796" s="148"/>
      <c r="D796" s="149"/>
      <c r="E796" s="150"/>
      <c r="F796" s="150"/>
      <c r="G796" s="149"/>
      <c r="H796" s="148"/>
      <c r="I796" s="148"/>
      <c r="J796" s="148"/>
    </row>
    <row r="797" spans="1:29" s="151" customFormat="1" ht="4.5" customHeight="1" x14ac:dyDescent="0.25">
      <c r="A797" s="152"/>
      <c r="B797" s="147"/>
      <c r="C797" s="148"/>
      <c r="D797" s="149"/>
      <c r="E797" s="150"/>
      <c r="F797" s="150"/>
      <c r="G797" s="149"/>
      <c r="H797" s="148"/>
      <c r="I797" s="148"/>
      <c r="J797" s="148"/>
    </row>
    <row r="798" spans="1:29" s="191" customFormat="1" ht="15.75" customHeight="1" x14ac:dyDescent="0.3">
      <c r="A798" s="515" t="s">
        <v>183</v>
      </c>
      <c r="B798" s="514"/>
      <c r="C798" s="514"/>
      <c r="D798" s="514"/>
      <c r="E798" s="514"/>
      <c r="F798" s="514"/>
      <c r="G798" s="514"/>
      <c r="H798" s="514"/>
      <c r="I798" s="514"/>
      <c r="J798" s="514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</row>
    <row r="799" spans="1:29" s="191" customFormat="1" ht="15.75" customHeight="1" x14ac:dyDescent="0.3">
      <c r="A799" s="513" t="s">
        <v>184</v>
      </c>
      <c r="B799" s="514"/>
      <c r="C799" s="514"/>
      <c r="D799" s="514"/>
      <c r="E799" s="514"/>
      <c r="F799" s="514"/>
      <c r="G799" s="514"/>
      <c r="H799" s="514"/>
      <c r="I799" s="514"/>
      <c r="J799" s="514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</row>
    <row r="800" spans="1:29" s="191" customFormat="1" ht="15.75" customHeight="1" x14ac:dyDescent="0.3">
      <c r="A800" s="513" t="s">
        <v>184</v>
      </c>
      <c r="B800" s="514"/>
      <c r="C800" s="514"/>
      <c r="D800" s="514"/>
      <c r="E800" s="514"/>
      <c r="F800" s="514"/>
      <c r="G800" s="514"/>
      <c r="H800" s="514"/>
      <c r="I800" s="514"/>
      <c r="J800" s="514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</row>
    <row r="801" spans="1:29" s="156" customFormat="1" ht="6" customHeight="1" x14ac:dyDescent="0.25">
      <c r="A801" s="152"/>
      <c r="B801" s="192"/>
      <c r="C801" s="192"/>
      <c r="D801" s="192"/>
      <c r="E801" s="192"/>
      <c r="F801" s="192"/>
      <c r="G801" s="192"/>
      <c r="H801" s="192"/>
      <c r="I801" s="192"/>
      <c r="J801" s="192"/>
    </row>
    <row r="802" spans="1:29" s="191" customFormat="1" ht="15.75" customHeight="1" x14ac:dyDescent="0.3">
      <c r="A802" s="515" t="s">
        <v>185</v>
      </c>
      <c r="B802" s="514"/>
      <c r="C802" s="514"/>
      <c r="D802" s="514"/>
      <c r="E802" s="514"/>
      <c r="F802" s="514"/>
      <c r="G802" s="514"/>
      <c r="H802" s="514"/>
      <c r="I802" s="514"/>
      <c r="J802" s="514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</row>
    <row r="803" spans="1:29" s="191" customFormat="1" ht="15.75" customHeight="1" x14ac:dyDescent="0.3">
      <c r="A803" s="513" t="s">
        <v>184</v>
      </c>
      <c r="B803" s="514"/>
      <c r="C803" s="514"/>
      <c r="D803" s="514"/>
      <c r="E803" s="514"/>
      <c r="F803" s="514"/>
      <c r="G803" s="514"/>
      <c r="H803" s="514"/>
      <c r="I803" s="514"/>
      <c r="J803" s="514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</row>
    <row r="804" spans="1:29" s="191" customFormat="1" ht="15.75" customHeight="1" x14ac:dyDescent="0.3">
      <c r="A804" s="513" t="s">
        <v>184</v>
      </c>
      <c r="B804" s="514"/>
      <c r="C804" s="514"/>
      <c r="D804" s="514"/>
      <c r="E804" s="514"/>
      <c r="F804" s="514"/>
      <c r="G804" s="514"/>
      <c r="H804" s="514"/>
      <c r="I804" s="514"/>
      <c r="J804" s="514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</row>
    <row r="805" spans="1:29" ht="15.75" customHeight="1" x14ac:dyDescent="0.25">
      <c r="B805" s="117"/>
      <c r="D805" s="117"/>
      <c r="E805" s="117"/>
      <c r="G805" s="117"/>
    </row>
    <row r="806" spans="1:29" ht="12" customHeight="1" x14ac:dyDescent="0.25">
      <c r="B806" s="117"/>
      <c r="D806" s="117"/>
      <c r="E806" s="117"/>
      <c r="G806" s="117"/>
    </row>
    <row r="807" spans="1:29" ht="12" customHeight="1" x14ac:dyDescent="0.25">
      <c r="B807" s="117"/>
      <c r="D807" s="117"/>
      <c r="E807" s="117"/>
      <c r="G807" s="117"/>
    </row>
    <row r="808" spans="1:29" ht="12" customHeight="1" x14ac:dyDescent="0.25">
      <c r="B808" s="117"/>
      <c r="D808" s="117"/>
      <c r="E808" s="117"/>
      <c r="G808" s="117"/>
    </row>
    <row r="809" spans="1:29" ht="12" customHeight="1" x14ac:dyDescent="0.25">
      <c r="B809" s="117"/>
      <c r="D809" s="117"/>
      <c r="E809" s="117"/>
      <c r="G809" s="117"/>
    </row>
    <row r="810" spans="1:29" ht="12" customHeight="1" x14ac:dyDescent="0.25">
      <c r="B810" s="117"/>
      <c r="D810" s="117"/>
      <c r="E810" s="117"/>
      <c r="G810" s="117"/>
    </row>
    <row r="811" spans="1:29" ht="12" customHeight="1" x14ac:dyDescent="0.25">
      <c r="B811" s="117"/>
      <c r="D811" s="117"/>
      <c r="E811" s="117"/>
      <c r="G811" s="117"/>
    </row>
    <row r="812" spans="1:29" ht="12" customHeight="1" x14ac:dyDescent="0.25">
      <c r="B812" s="117"/>
      <c r="D812" s="117"/>
      <c r="E812" s="117"/>
      <c r="G812" s="117"/>
    </row>
    <row r="813" spans="1:29" ht="12" customHeight="1" x14ac:dyDescent="0.25">
      <c r="B813" s="117"/>
      <c r="D813" s="117"/>
      <c r="E813" s="117"/>
      <c r="G813" s="117"/>
    </row>
    <row r="814" spans="1:29" ht="12" customHeight="1" x14ac:dyDescent="0.25">
      <c r="B814" s="117"/>
      <c r="D814" s="117"/>
      <c r="E814" s="117"/>
      <c r="G814" s="117"/>
    </row>
    <row r="815" spans="1:29" ht="12" customHeight="1" x14ac:dyDescent="0.25">
      <c r="B815" s="117"/>
      <c r="D815" s="117"/>
      <c r="E815" s="117"/>
      <c r="G815" s="117"/>
    </row>
    <row r="816" spans="1:29" ht="12" customHeight="1" x14ac:dyDescent="0.25">
      <c r="B816" s="117"/>
      <c r="D816" s="117"/>
      <c r="E816" s="117"/>
      <c r="G816" s="117"/>
    </row>
    <row r="817" spans="2:7" x14ac:dyDescent="0.25">
      <c r="B817" s="117"/>
      <c r="D817" s="117"/>
      <c r="E817" s="117"/>
      <c r="G817" s="117"/>
    </row>
    <row r="818" spans="2:7" x14ac:dyDescent="0.25">
      <c r="B818" s="117"/>
      <c r="D818" s="117"/>
      <c r="E818" s="117"/>
      <c r="G818" s="117"/>
    </row>
    <row r="819" spans="2:7" x14ac:dyDescent="0.25">
      <c r="B819" s="117"/>
      <c r="D819" s="117"/>
      <c r="E819" s="117"/>
      <c r="G819" s="117"/>
    </row>
    <row r="820" spans="2:7" x14ac:dyDescent="0.25">
      <c r="B820" s="117"/>
      <c r="D820" s="117"/>
      <c r="E820" s="117"/>
      <c r="G820" s="117"/>
    </row>
    <row r="821" spans="2:7" x14ac:dyDescent="0.25">
      <c r="B821" s="117"/>
      <c r="D821" s="117"/>
      <c r="E821" s="117"/>
      <c r="G821" s="117"/>
    </row>
    <row r="822" spans="2:7" x14ac:dyDescent="0.25">
      <c r="B822" s="117"/>
      <c r="D822" s="117"/>
      <c r="E822" s="117"/>
      <c r="G822" s="117"/>
    </row>
    <row r="823" spans="2:7" x14ac:dyDescent="0.25">
      <c r="B823" s="117"/>
      <c r="D823" s="117"/>
      <c r="E823" s="117"/>
      <c r="G823" s="117"/>
    </row>
    <row r="824" spans="2:7" x14ac:dyDescent="0.25">
      <c r="B824" s="117"/>
      <c r="D824" s="117"/>
      <c r="E824" s="117"/>
      <c r="G824" s="117"/>
    </row>
    <row r="825" spans="2:7" x14ac:dyDescent="0.25">
      <c r="B825" s="117"/>
      <c r="D825" s="117"/>
      <c r="E825" s="117"/>
      <c r="G825" s="117"/>
    </row>
    <row r="826" spans="2:7" x14ac:dyDescent="0.25">
      <c r="B826" s="117"/>
      <c r="D826" s="117"/>
      <c r="E826" s="117"/>
      <c r="G826" s="117"/>
    </row>
    <row r="827" spans="2:7" x14ac:dyDescent="0.25">
      <c r="B827" s="117"/>
      <c r="D827" s="117"/>
      <c r="E827" s="117"/>
      <c r="G827" s="117"/>
    </row>
    <row r="828" spans="2:7" x14ac:dyDescent="0.25">
      <c r="B828" s="117"/>
      <c r="D828" s="117"/>
      <c r="E828" s="117"/>
      <c r="G828" s="117"/>
    </row>
    <row r="829" spans="2:7" x14ac:dyDescent="0.25">
      <c r="B829" s="117"/>
      <c r="D829" s="117"/>
      <c r="E829" s="117"/>
      <c r="G829" s="117"/>
    </row>
    <row r="830" spans="2:7" x14ac:dyDescent="0.25">
      <c r="B830" s="117"/>
      <c r="D830" s="117"/>
      <c r="E830" s="117"/>
      <c r="G830" s="117"/>
    </row>
    <row r="831" spans="2:7" x14ac:dyDescent="0.25">
      <c r="B831" s="117"/>
      <c r="D831" s="117"/>
      <c r="E831" s="117"/>
      <c r="G831" s="117"/>
    </row>
    <row r="832" spans="2:7" x14ac:dyDescent="0.25">
      <c r="B832" s="117"/>
      <c r="D832" s="117"/>
      <c r="E832" s="117"/>
      <c r="G832" s="117"/>
    </row>
    <row r="833" spans="1:13" x14ac:dyDescent="0.25">
      <c r="B833" s="117"/>
      <c r="D833" s="117"/>
      <c r="E833" s="117"/>
      <c r="G833" s="117"/>
    </row>
    <row r="834" spans="1:13" x14ac:dyDescent="0.25">
      <c r="B834" s="117"/>
      <c r="D834" s="117"/>
      <c r="E834" s="117"/>
      <c r="G834" s="117"/>
    </row>
    <row r="835" spans="1:13" x14ac:dyDescent="0.25">
      <c r="B835" s="117"/>
      <c r="D835" s="117"/>
      <c r="E835" s="117"/>
      <c r="G835" s="117"/>
    </row>
    <row r="836" spans="1:13" x14ac:dyDescent="0.25">
      <c r="B836" s="117"/>
      <c r="D836" s="117"/>
      <c r="E836" s="117"/>
      <c r="G836" s="117"/>
    </row>
    <row r="837" spans="1:13" x14ac:dyDescent="0.25">
      <c r="B837" s="117"/>
      <c r="D837" s="117"/>
      <c r="E837" s="117"/>
      <c r="G837" s="117"/>
    </row>
    <row r="838" spans="1:13" x14ac:dyDescent="0.25">
      <c r="B838" s="117"/>
      <c r="D838" s="117"/>
      <c r="E838" s="117"/>
      <c r="G838" s="117"/>
    </row>
    <row r="839" spans="1:13" s="151" customFormat="1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s="151" customFormat="1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s="151" customFormat="1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s="151" customFormat="1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s="151" customFormat="1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s="151" customFormat="1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s="151" customFormat="1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s="151" customFormat="1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s="151" customFormat="1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s="151" customFormat="1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s="151" customFormat="1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s="151" customFormat="1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s="151" customFormat="1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s="151" customFormat="1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s="151" customFormat="1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s="151" customFormat="1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s="151" customFormat="1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s="151" customFormat="1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s="151" customFormat="1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s="151" customFormat="1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s="151" customFormat="1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s="151" customFormat="1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s="151" customFormat="1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s="151" customFormat="1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s="151" customFormat="1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s="151" customFormat="1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29" s="175" customFormat="1" ht="15.75" customHeight="1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</row>
    <row r="866" spans="1:29" s="175" customFormat="1" ht="15.75" customHeight="1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</row>
    <row r="867" spans="1:29" s="175" customFormat="1" ht="15.75" customHeight="1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</row>
    <row r="868" spans="1:29" s="156" customFormat="1" ht="6" customHeight="1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29" s="175" customFormat="1" ht="15.75" customHeight="1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</row>
    <row r="870" spans="1:29" s="175" customFormat="1" ht="15.75" customHeight="1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</row>
    <row r="871" spans="1:29" s="175" customFormat="1" ht="15.75" customHeight="1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</row>
    <row r="872" spans="1:29" ht="15.75" customHeight="1" x14ac:dyDescent="0.25">
      <c r="B872" s="117"/>
      <c r="D872" s="117"/>
      <c r="E872" s="117"/>
      <c r="G872" s="117"/>
    </row>
    <row r="873" spans="1:29" ht="12" customHeight="1" x14ac:dyDescent="0.25">
      <c r="B873" s="117"/>
      <c r="D873" s="117"/>
      <c r="E873" s="117"/>
      <c r="G873" s="117"/>
    </row>
    <row r="874" spans="1:29" ht="12" customHeight="1" x14ac:dyDescent="0.25">
      <c r="B874" s="117"/>
      <c r="D874" s="117"/>
      <c r="E874" s="117"/>
      <c r="G874" s="117"/>
    </row>
    <row r="875" spans="1:29" ht="12" customHeight="1" x14ac:dyDescent="0.25">
      <c r="B875" s="117"/>
      <c r="D875" s="117"/>
      <c r="E875" s="117"/>
      <c r="G875" s="117"/>
    </row>
    <row r="876" spans="1:29" ht="12" customHeight="1" x14ac:dyDescent="0.25">
      <c r="B876" s="117"/>
      <c r="D876" s="117"/>
      <c r="E876" s="117"/>
      <c r="G876" s="117"/>
    </row>
    <row r="877" spans="1:29" ht="12" customHeight="1" x14ac:dyDescent="0.25">
      <c r="B877" s="117"/>
      <c r="D877" s="117"/>
      <c r="E877" s="117"/>
      <c r="G877" s="117"/>
    </row>
    <row r="878" spans="1:29" ht="12" customHeight="1" x14ac:dyDescent="0.25">
      <c r="B878" s="117"/>
      <c r="D878" s="117"/>
      <c r="E878" s="117"/>
      <c r="G878" s="117"/>
    </row>
    <row r="879" spans="1:29" ht="12" customHeight="1" x14ac:dyDescent="0.25">
      <c r="B879" s="117"/>
      <c r="D879" s="117"/>
      <c r="E879" s="117"/>
      <c r="G879" s="117"/>
    </row>
    <row r="880" spans="1:29" ht="12" customHeight="1" x14ac:dyDescent="0.25">
      <c r="B880" s="117"/>
      <c r="D880" s="117"/>
      <c r="E880" s="117"/>
      <c r="G880" s="117"/>
    </row>
    <row r="881" spans="2:7" x14ac:dyDescent="0.25">
      <c r="B881" s="117"/>
      <c r="D881" s="117"/>
      <c r="E881" s="117"/>
      <c r="G881" s="117"/>
    </row>
    <row r="882" spans="2:7" x14ac:dyDescent="0.25">
      <c r="B882" s="117"/>
      <c r="D882" s="117"/>
      <c r="E882" s="117"/>
      <c r="G882" s="117"/>
    </row>
    <row r="883" spans="2:7" x14ac:dyDescent="0.25">
      <c r="B883" s="117"/>
      <c r="D883" s="117"/>
      <c r="E883" s="117"/>
      <c r="G883" s="117"/>
    </row>
    <row r="884" spans="2:7" x14ac:dyDescent="0.25">
      <c r="B884" s="117"/>
      <c r="D884" s="117"/>
      <c r="E884" s="117"/>
      <c r="G884" s="117"/>
    </row>
    <row r="885" spans="2:7" x14ac:dyDescent="0.25">
      <c r="B885" s="117"/>
      <c r="D885" s="117"/>
      <c r="E885" s="117"/>
      <c r="G885" s="117"/>
    </row>
    <row r="886" spans="2:7" x14ac:dyDescent="0.25">
      <c r="B886" s="117"/>
      <c r="D886" s="117"/>
      <c r="E886" s="117"/>
      <c r="G886" s="117"/>
    </row>
    <row r="887" spans="2:7" x14ac:dyDescent="0.25">
      <c r="B887" s="117"/>
      <c r="D887" s="117"/>
      <c r="E887" s="117"/>
      <c r="G887" s="117"/>
    </row>
    <row r="888" spans="2:7" x14ac:dyDescent="0.25">
      <c r="B888" s="117"/>
      <c r="D888" s="117"/>
      <c r="E888" s="117"/>
      <c r="G888" s="117"/>
    </row>
    <row r="889" spans="2:7" x14ac:dyDescent="0.25">
      <c r="B889" s="117"/>
      <c r="D889" s="117"/>
      <c r="E889" s="117"/>
      <c r="G889" s="117"/>
    </row>
    <row r="890" spans="2:7" x14ac:dyDescent="0.25">
      <c r="B890" s="117"/>
      <c r="D890" s="117"/>
      <c r="E890" s="117"/>
      <c r="G890" s="117"/>
    </row>
    <row r="891" spans="2:7" x14ac:dyDescent="0.25">
      <c r="B891" s="117"/>
      <c r="D891" s="117"/>
      <c r="E891" s="117"/>
      <c r="G891" s="117"/>
    </row>
    <row r="892" spans="2:7" x14ac:dyDescent="0.25">
      <c r="B892" s="117"/>
      <c r="D892" s="117"/>
      <c r="E892" s="117"/>
      <c r="G892" s="117"/>
    </row>
    <row r="893" spans="2:7" x14ac:dyDescent="0.25">
      <c r="B893" s="117"/>
      <c r="D893" s="117"/>
      <c r="E893" s="117"/>
      <c r="G893" s="117"/>
    </row>
    <row r="894" spans="2:7" x14ac:dyDescent="0.25">
      <c r="B894" s="117"/>
      <c r="D894" s="117"/>
      <c r="E894" s="117"/>
      <c r="G894" s="117"/>
    </row>
    <row r="895" spans="2:7" x14ac:dyDescent="0.25">
      <c r="B895" s="117"/>
      <c r="D895" s="117"/>
      <c r="E895" s="117"/>
      <c r="G895" s="117"/>
    </row>
    <row r="896" spans="2:7" x14ac:dyDescent="0.25">
      <c r="B896" s="117"/>
      <c r="D896" s="117"/>
      <c r="E896" s="117"/>
      <c r="G896" s="117"/>
    </row>
    <row r="897" spans="1:13" x14ac:dyDescent="0.25">
      <c r="B897" s="117"/>
      <c r="D897" s="117"/>
      <c r="E897" s="117"/>
      <c r="G897" s="117"/>
    </row>
    <row r="898" spans="1:13" x14ac:dyDescent="0.25">
      <c r="B898" s="117"/>
      <c r="D898" s="117"/>
      <c r="E898" s="117"/>
      <c r="G898" s="117"/>
    </row>
    <row r="899" spans="1:13" x14ac:dyDescent="0.25">
      <c r="B899" s="117"/>
      <c r="D899" s="117"/>
      <c r="E899" s="117"/>
      <c r="G899" s="117"/>
    </row>
    <row r="900" spans="1:13" x14ac:dyDescent="0.25">
      <c r="B900" s="117"/>
      <c r="D900" s="117"/>
      <c r="E900" s="117"/>
      <c r="G900" s="117"/>
    </row>
    <row r="901" spans="1:13" x14ac:dyDescent="0.25">
      <c r="B901" s="117"/>
      <c r="D901" s="117"/>
      <c r="E901" s="117"/>
      <c r="G901" s="117"/>
    </row>
    <row r="902" spans="1:13" x14ac:dyDescent="0.25">
      <c r="B902" s="117"/>
      <c r="D902" s="117"/>
      <c r="E902" s="117"/>
      <c r="G902" s="117"/>
    </row>
    <row r="903" spans="1:13" x14ac:dyDescent="0.25">
      <c r="B903" s="117"/>
      <c r="D903" s="117"/>
      <c r="E903" s="117"/>
      <c r="G903" s="117"/>
    </row>
    <row r="904" spans="1:13" x14ac:dyDescent="0.25">
      <c r="B904" s="117"/>
      <c r="D904" s="117"/>
      <c r="E904" s="117"/>
      <c r="G904" s="117"/>
    </row>
    <row r="905" spans="1:13" x14ac:dyDescent="0.25">
      <c r="B905" s="117"/>
      <c r="D905" s="117"/>
      <c r="E905" s="117"/>
      <c r="G905" s="117"/>
    </row>
    <row r="906" spans="1:13" s="151" customFormat="1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s="151" customFormat="1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s="151" customFormat="1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s="151" customFormat="1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s="151" customFormat="1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s="151" customFormat="1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s="151" customFormat="1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s="151" customFormat="1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s="151" customFormat="1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s="151" customFormat="1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s="151" customFormat="1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s="151" customFormat="1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s="151" customFormat="1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s="151" customFormat="1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s="151" customFormat="1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s="151" customFormat="1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s="151" customFormat="1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s="151" customFormat="1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s="151" customFormat="1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s="151" customFormat="1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s="151" customFormat="1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s="151" customFormat="1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s="151" customFormat="1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29" s="151" customFormat="1" ht="12" customHeight="1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29" s="151" customFormat="1" ht="6" customHeight="1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29" s="151" customFormat="1" ht="4.5" customHeight="1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29" s="175" customFormat="1" ht="15.75" customHeight="1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</row>
    <row r="933" spans="1:29" s="175" customFormat="1" ht="15.75" customHeight="1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</row>
    <row r="934" spans="1:29" s="175" customFormat="1" ht="15.75" customHeight="1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</row>
    <row r="935" spans="1:29" s="156" customFormat="1" ht="6" customHeight="1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29" s="175" customFormat="1" ht="15.75" customHeight="1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</row>
    <row r="937" spans="1:29" s="175" customFormat="1" ht="15.75" customHeight="1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</row>
    <row r="938" spans="1:29" s="175" customFormat="1" ht="15.75" customHeight="1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</row>
    <row r="939" spans="1:29" ht="15.75" customHeight="1" x14ac:dyDescent="0.25">
      <c r="B939" s="117"/>
      <c r="D939" s="117"/>
      <c r="E939" s="117"/>
      <c r="G939" s="117"/>
    </row>
    <row r="940" spans="1:29" ht="12" customHeight="1" x14ac:dyDescent="0.25">
      <c r="B940" s="117"/>
      <c r="D940" s="117"/>
      <c r="E940" s="117"/>
      <c r="G940" s="117"/>
    </row>
    <row r="941" spans="1:29" ht="12" customHeight="1" x14ac:dyDescent="0.25">
      <c r="B941" s="117"/>
      <c r="D941" s="117"/>
      <c r="E941" s="117"/>
      <c r="G941" s="117"/>
    </row>
    <row r="942" spans="1:29" ht="12" customHeight="1" x14ac:dyDescent="0.25">
      <c r="B942" s="117"/>
      <c r="D942" s="117"/>
      <c r="E942" s="117"/>
      <c r="G942" s="117"/>
    </row>
    <row r="943" spans="1:29" ht="12" customHeight="1" x14ac:dyDescent="0.25">
      <c r="B943" s="117"/>
      <c r="D943" s="117"/>
      <c r="E943" s="117"/>
      <c r="G943" s="117"/>
    </row>
    <row r="944" spans="1:29" ht="12" customHeight="1" x14ac:dyDescent="0.25">
      <c r="B944" s="117"/>
      <c r="D944" s="117"/>
      <c r="E944" s="117"/>
      <c r="G944" s="117"/>
    </row>
    <row r="945" spans="2:7" x14ac:dyDescent="0.25">
      <c r="B945" s="117"/>
      <c r="D945" s="117"/>
      <c r="E945" s="117"/>
      <c r="G945" s="117"/>
    </row>
    <row r="946" spans="2:7" x14ac:dyDescent="0.25">
      <c r="B946" s="117"/>
      <c r="D946" s="117"/>
      <c r="E946" s="117"/>
      <c r="G946" s="117"/>
    </row>
    <row r="947" spans="2:7" x14ac:dyDescent="0.25">
      <c r="B947" s="117"/>
      <c r="D947" s="117"/>
      <c r="E947" s="117"/>
      <c r="G947" s="117"/>
    </row>
    <row r="948" spans="2:7" x14ac:dyDescent="0.25">
      <c r="B948" s="117"/>
      <c r="D948" s="117"/>
      <c r="E948" s="117"/>
      <c r="G948" s="117"/>
    </row>
    <row r="949" spans="2:7" x14ac:dyDescent="0.25">
      <c r="B949" s="117"/>
      <c r="D949" s="117"/>
      <c r="E949" s="117"/>
      <c r="G949" s="117"/>
    </row>
    <row r="950" spans="2:7" x14ac:dyDescent="0.25">
      <c r="B950" s="117"/>
      <c r="D950" s="117"/>
      <c r="E950" s="117"/>
      <c r="G950" s="117"/>
    </row>
    <row r="951" spans="2:7" x14ac:dyDescent="0.25">
      <c r="B951" s="117"/>
      <c r="D951" s="117"/>
      <c r="E951" s="117"/>
      <c r="G951" s="117"/>
    </row>
    <row r="952" spans="2:7" x14ac:dyDescent="0.25">
      <c r="B952" s="117"/>
      <c r="D952" s="117"/>
      <c r="E952" s="117"/>
      <c r="G952" s="117"/>
    </row>
    <row r="953" spans="2:7" x14ac:dyDescent="0.25">
      <c r="B953" s="117"/>
      <c r="D953" s="117"/>
      <c r="E953" s="117"/>
      <c r="G953" s="117"/>
    </row>
    <row r="954" spans="2:7" x14ac:dyDescent="0.25">
      <c r="B954" s="117"/>
      <c r="D954" s="117"/>
      <c r="E954" s="117"/>
      <c r="G954" s="117"/>
    </row>
    <row r="955" spans="2:7" x14ac:dyDescent="0.25">
      <c r="B955" s="117"/>
      <c r="D955" s="117"/>
      <c r="E955" s="117"/>
      <c r="G955" s="117"/>
    </row>
    <row r="956" spans="2:7" x14ac:dyDescent="0.25">
      <c r="B956" s="117"/>
      <c r="D956" s="117"/>
      <c r="E956" s="117"/>
      <c r="G956" s="117"/>
    </row>
    <row r="957" spans="2:7" x14ac:dyDescent="0.25">
      <c r="B957" s="117"/>
      <c r="D957" s="117"/>
      <c r="E957" s="117"/>
      <c r="G957" s="117"/>
    </row>
    <row r="958" spans="2:7" x14ac:dyDescent="0.25">
      <c r="B958" s="117"/>
      <c r="D958" s="117"/>
      <c r="E958" s="117"/>
      <c r="G958" s="117"/>
    </row>
    <row r="959" spans="2:7" x14ac:dyDescent="0.25">
      <c r="B959" s="117"/>
      <c r="D959" s="117"/>
      <c r="E959" s="117"/>
      <c r="G959" s="117"/>
    </row>
    <row r="960" spans="2:7" x14ac:dyDescent="0.25">
      <c r="B960" s="117"/>
      <c r="D960" s="117"/>
      <c r="E960" s="117"/>
      <c r="G960" s="117"/>
    </row>
    <row r="961" spans="1:13" x14ac:dyDescent="0.25">
      <c r="B961" s="117"/>
      <c r="D961" s="117"/>
      <c r="E961" s="117"/>
      <c r="G961" s="117"/>
    </row>
    <row r="962" spans="1:13" x14ac:dyDescent="0.25">
      <c r="B962" s="117"/>
      <c r="D962" s="117"/>
      <c r="E962" s="117"/>
      <c r="G962" s="117"/>
    </row>
    <row r="963" spans="1:13" x14ac:dyDescent="0.25">
      <c r="B963" s="117"/>
      <c r="D963" s="117"/>
      <c r="E963" s="117"/>
      <c r="G963" s="117"/>
    </row>
    <row r="964" spans="1:13" x14ac:dyDescent="0.25">
      <c r="B964" s="117"/>
      <c r="D964" s="117"/>
      <c r="E964" s="117"/>
      <c r="G964" s="117"/>
    </row>
    <row r="965" spans="1:13" x14ac:dyDescent="0.25">
      <c r="B965" s="117"/>
      <c r="D965" s="117"/>
      <c r="E965" s="117"/>
      <c r="G965" s="117"/>
    </row>
    <row r="966" spans="1:13" x14ac:dyDescent="0.25">
      <c r="B966" s="117"/>
      <c r="D966" s="117"/>
      <c r="E966" s="117"/>
      <c r="G966" s="117"/>
    </row>
    <row r="967" spans="1:13" x14ac:dyDescent="0.25">
      <c r="B967" s="117"/>
      <c r="D967" s="117"/>
      <c r="E967" s="117"/>
      <c r="G967" s="117"/>
    </row>
    <row r="968" spans="1:13" x14ac:dyDescent="0.25">
      <c r="B968" s="117"/>
      <c r="D968" s="117"/>
      <c r="E968" s="117"/>
      <c r="G968" s="117"/>
    </row>
    <row r="969" spans="1:13" x14ac:dyDescent="0.25">
      <c r="B969" s="117"/>
      <c r="D969" s="117"/>
      <c r="E969" s="117"/>
      <c r="G969" s="117"/>
    </row>
    <row r="970" spans="1:13" x14ac:dyDescent="0.25">
      <c r="B970" s="117"/>
      <c r="D970" s="117"/>
      <c r="E970" s="117"/>
      <c r="G970" s="117"/>
    </row>
    <row r="971" spans="1:13" x14ac:dyDescent="0.25">
      <c r="B971" s="117"/>
      <c r="D971" s="117"/>
      <c r="E971" s="117"/>
      <c r="G971" s="117"/>
    </row>
    <row r="972" spans="1:13" x14ac:dyDescent="0.25">
      <c r="B972" s="117"/>
      <c r="D972" s="117"/>
      <c r="E972" s="117"/>
      <c r="G972" s="117"/>
    </row>
    <row r="973" spans="1:13" s="151" customFormat="1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s="151" customFormat="1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s="151" customFormat="1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s="151" customFormat="1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s="151" customFormat="1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s="151" customFormat="1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s="151" customFormat="1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s="151" customFormat="1" ht="12" x14ac:dyDescent="0.25">
      <c r="A980" s="152"/>
      <c r="B980" s="147"/>
      <c r="C980" s="148"/>
      <c r="D980" s="149"/>
      <c r="E980" s="150"/>
      <c r="F980" s="150"/>
      <c r="G980" s="149"/>
      <c r="H980" s="148"/>
      <c r="I980" s="148"/>
      <c r="J980" s="148"/>
    </row>
    <row r="981" spans="1:13" s="151" customFormat="1" ht="12" x14ac:dyDescent="0.25">
      <c r="A981" s="152"/>
      <c r="B981" s="147"/>
      <c r="C981" s="148"/>
      <c r="D981" s="149"/>
      <c r="E981" s="150"/>
      <c r="F981" s="150"/>
      <c r="G981" s="149"/>
      <c r="H981" s="148"/>
      <c r="I981" s="148"/>
      <c r="J981" s="148"/>
    </row>
    <row r="982" spans="1:13" s="151" customFormat="1" ht="12" x14ac:dyDescent="0.25">
      <c r="A982" s="152"/>
      <c r="B982" s="147"/>
      <c r="C982" s="148"/>
      <c r="D982" s="149"/>
      <c r="E982" s="150"/>
      <c r="F982" s="150"/>
      <c r="G982" s="149"/>
      <c r="H982" s="148"/>
      <c r="I982" s="148"/>
      <c r="J982" s="148"/>
    </row>
    <row r="983" spans="1:13" s="151" customFormat="1" ht="12" x14ac:dyDescent="0.25">
      <c r="A983" s="152"/>
      <c r="B983" s="147"/>
      <c r="C983" s="148"/>
      <c r="D983" s="149"/>
      <c r="E983" s="150"/>
      <c r="F983" s="150"/>
      <c r="G983" s="149"/>
      <c r="H983" s="148"/>
      <c r="I983" s="148"/>
      <c r="J983" s="148"/>
    </row>
    <row r="984" spans="1:13" s="151" customFormat="1" ht="12" x14ac:dyDescent="0.25">
      <c r="A984" s="152"/>
      <c r="B984" s="147"/>
      <c r="C984" s="148"/>
      <c r="D984" s="149"/>
      <c r="E984" s="150"/>
      <c r="F984" s="150"/>
      <c r="G984" s="149"/>
      <c r="H984" s="148"/>
      <c r="I984" s="148"/>
      <c r="J984" s="148"/>
    </row>
    <row r="985" spans="1:13" s="151" customFormat="1" ht="12" x14ac:dyDescent="0.25">
      <c r="A985" s="152"/>
      <c r="B985" s="147"/>
      <c r="C985" s="148"/>
      <c r="D985" s="149"/>
      <c r="E985" s="150"/>
      <c r="F985" s="150"/>
      <c r="G985" s="149"/>
      <c r="H985" s="148"/>
      <c r="I985" s="148"/>
      <c r="J985" s="148"/>
    </row>
    <row r="986" spans="1:13" s="151" customFormat="1" ht="12" x14ac:dyDescent="0.25">
      <c r="A986" s="152"/>
      <c r="B986" s="147"/>
      <c r="C986" s="148"/>
      <c r="D986" s="149"/>
      <c r="E986" s="150"/>
      <c r="F986" s="150"/>
      <c r="G986" s="149"/>
      <c r="H986" s="148"/>
      <c r="I986" s="148"/>
      <c r="J986" s="148"/>
    </row>
    <row r="987" spans="1:13" s="151" customFormat="1" ht="12" x14ac:dyDescent="0.25">
      <c r="A987" s="152"/>
      <c r="B987" s="147"/>
      <c r="C987" s="148"/>
      <c r="D987" s="149"/>
      <c r="E987" s="150"/>
      <c r="F987" s="150"/>
      <c r="G987" s="149"/>
      <c r="H987" s="148"/>
      <c r="I987" s="148"/>
      <c r="J987" s="148"/>
    </row>
    <row r="988" spans="1:13" s="151" customFormat="1" ht="12" x14ac:dyDescent="0.25">
      <c r="A988" s="152"/>
      <c r="B988" s="147"/>
      <c r="C988" s="148"/>
      <c r="D988" s="149"/>
      <c r="E988" s="150"/>
      <c r="F988" s="150"/>
      <c r="G988" s="149"/>
      <c r="H988" s="148"/>
      <c r="I988" s="148"/>
      <c r="J988" s="148"/>
    </row>
    <row r="989" spans="1:13" s="151" customFormat="1" ht="12" x14ac:dyDescent="0.25">
      <c r="A989" s="152"/>
      <c r="B989" s="147"/>
      <c r="C989" s="148"/>
      <c r="D989" s="149"/>
      <c r="E989" s="150"/>
      <c r="F989" s="150"/>
      <c r="G989" s="149"/>
      <c r="H989" s="148"/>
      <c r="I989" s="148"/>
      <c r="J989" s="148"/>
    </row>
    <row r="990" spans="1:13" s="151" customFormat="1" ht="12" x14ac:dyDescent="0.25">
      <c r="A990" s="152"/>
      <c r="B990" s="147"/>
      <c r="C990" s="148"/>
      <c r="D990" s="149"/>
      <c r="E990" s="150"/>
      <c r="F990" s="150"/>
      <c r="G990" s="149"/>
      <c r="H990" s="148"/>
      <c r="I990" s="148"/>
      <c r="J990" s="148"/>
    </row>
    <row r="991" spans="1:13" s="151" customFormat="1" ht="12" x14ac:dyDescent="0.25">
      <c r="A991" s="152"/>
      <c r="B991" s="147"/>
      <c r="C991" s="148"/>
      <c r="D991" s="149"/>
      <c r="E991" s="150"/>
      <c r="F991" s="150"/>
      <c r="G991" s="149"/>
      <c r="H991" s="148"/>
      <c r="I991" s="148"/>
      <c r="J991" s="148"/>
    </row>
    <row r="992" spans="1:13" s="151" customFormat="1" ht="12" x14ac:dyDescent="0.25">
      <c r="A992" s="152"/>
      <c r="B992" s="147"/>
      <c r="C992" s="148"/>
      <c r="D992" s="149"/>
      <c r="E992" s="150"/>
      <c r="F992" s="150"/>
      <c r="G992" s="149"/>
      <c r="H992" s="148"/>
      <c r="I992" s="148"/>
      <c r="J992" s="148"/>
    </row>
    <row r="993" spans="1:29" s="151" customFormat="1" ht="15.75" customHeight="1" x14ac:dyDescent="0.25">
      <c r="A993" s="153"/>
      <c r="B993" s="147"/>
      <c r="C993" s="148"/>
      <c r="D993" s="149"/>
      <c r="E993" s="150"/>
      <c r="F993" s="150"/>
      <c r="G993" s="149"/>
      <c r="H993" s="148"/>
      <c r="I993" s="148"/>
      <c r="J993" s="148"/>
    </row>
    <row r="994" spans="1:29" s="151" customFormat="1" ht="12" customHeight="1" x14ac:dyDescent="0.25">
      <c r="A994" s="152"/>
      <c r="B994" s="147"/>
      <c r="C994" s="148"/>
      <c r="D994" s="149"/>
      <c r="E994" s="150"/>
      <c r="F994" s="150"/>
      <c r="G994" s="149"/>
      <c r="H994" s="148"/>
      <c r="I994" s="148"/>
      <c r="J994" s="148"/>
    </row>
    <row r="995" spans="1:29" s="151" customFormat="1" ht="6" customHeight="1" x14ac:dyDescent="0.25">
      <c r="A995" s="152"/>
      <c r="B995" s="147"/>
      <c r="C995" s="148"/>
      <c r="D995" s="149"/>
      <c r="E995" s="150"/>
      <c r="F995" s="150"/>
      <c r="G995" s="149"/>
      <c r="H995" s="148"/>
      <c r="I995" s="148"/>
      <c r="J995" s="148"/>
    </row>
    <row r="996" spans="1:29" s="151" customFormat="1" ht="12" customHeight="1" x14ac:dyDescent="0.25">
      <c r="A996" s="152"/>
      <c r="B996" s="147"/>
      <c r="C996" s="148"/>
      <c r="D996" s="149"/>
      <c r="E996" s="150"/>
      <c r="F996" s="150"/>
      <c r="G996" s="149"/>
      <c r="H996" s="148"/>
      <c r="I996" s="148"/>
      <c r="J996" s="148"/>
    </row>
    <row r="997" spans="1:29" s="151" customFormat="1" ht="6" customHeight="1" x14ac:dyDescent="0.25">
      <c r="A997" s="152"/>
      <c r="B997" s="147"/>
      <c r="C997" s="148"/>
      <c r="D997" s="149"/>
      <c r="E997" s="150"/>
      <c r="F997" s="150"/>
      <c r="G997" s="149"/>
      <c r="H997" s="148"/>
      <c r="I997" s="148"/>
      <c r="J997" s="148"/>
    </row>
    <row r="998" spans="1:29" s="151" customFormat="1" ht="4.5" customHeight="1" x14ac:dyDescent="0.25">
      <c r="A998" s="152"/>
      <c r="B998" s="147"/>
      <c r="C998" s="148"/>
      <c r="D998" s="149"/>
      <c r="E998" s="150"/>
      <c r="F998" s="150"/>
      <c r="G998" s="149"/>
      <c r="H998" s="148"/>
      <c r="I998" s="148"/>
      <c r="J998" s="148"/>
    </row>
    <row r="999" spans="1:29" s="175" customFormat="1" ht="15.75" customHeight="1" x14ac:dyDescent="0.3">
      <c r="A999" s="515"/>
      <c r="B999" s="514"/>
      <c r="C999" s="514"/>
      <c r="D999" s="514"/>
      <c r="E999" s="514"/>
      <c r="F999" s="514"/>
      <c r="G999" s="514"/>
      <c r="H999" s="514"/>
      <c r="I999" s="514"/>
      <c r="J999" s="514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</row>
    <row r="1000" spans="1:29" s="175" customFormat="1" ht="15.75" customHeight="1" x14ac:dyDescent="0.3">
      <c r="A1000" s="513"/>
      <c r="B1000" s="514"/>
      <c r="C1000" s="514"/>
      <c r="D1000" s="514"/>
      <c r="E1000" s="514"/>
      <c r="F1000" s="514"/>
      <c r="G1000" s="514"/>
      <c r="H1000" s="514"/>
      <c r="I1000" s="514"/>
      <c r="J1000" s="514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</row>
    <row r="1001" spans="1:29" s="175" customFormat="1" ht="15.75" customHeight="1" x14ac:dyDescent="0.3">
      <c r="A1001" s="513"/>
      <c r="B1001" s="514"/>
      <c r="C1001" s="514"/>
      <c r="D1001" s="514"/>
      <c r="E1001" s="514"/>
      <c r="F1001" s="514"/>
      <c r="G1001" s="514"/>
      <c r="H1001" s="514"/>
      <c r="I1001" s="514"/>
      <c r="J1001" s="514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</row>
    <row r="1002" spans="1:29" s="156" customFormat="1" ht="6" customHeight="1" x14ac:dyDescent="0.25">
      <c r="A1002" s="152"/>
      <c r="B1002" s="174"/>
      <c r="C1002" s="174"/>
      <c r="D1002" s="174"/>
      <c r="E1002" s="174"/>
      <c r="F1002" s="174"/>
      <c r="G1002" s="174"/>
      <c r="H1002" s="174"/>
      <c r="I1002" s="174"/>
      <c r="J1002" s="174"/>
    </row>
    <row r="1003" spans="1:29" s="175" customFormat="1" ht="15.75" customHeight="1" x14ac:dyDescent="0.3">
      <c r="A1003" s="515"/>
      <c r="B1003" s="514"/>
      <c r="C1003" s="514"/>
      <c r="D1003" s="514"/>
      <c r="E1003" s="514"/>
      <c r="F1003" s="514"/>
      <c r="G1003" s="514"/>
      <c r="H1003" s="514"/>
      <c r="I1003" s="514"/>
      <c r="J1003" s="514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</row>
    <row r="1004" spans="1:29" s="175" customFormat="1" ht="15.75" customHeight="1" x14ac:dyDescent="0.3">
      <c r="A1004" s="513"/>
      <c r="B1004" s="514"/>
      <c r="C1004" s="514"/>
      <c r="D1004" s="514"/>
      <c r="E1004" s="514"/>
      <c r="F1004" s="514"/>
      <c r="G1004" s="514"/>
      <c r="H1004" s="514"/>
      <c r="I1004" s="514"/>
      <c r="J1004" s="514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</row>
    <row r="1005" spans="1:29" s="175" customFormat="1" ht="15.75" customHeight="1" x14ac:dyDescent="0.3">
      <c r="A1005" s="513"/>
      <c r="B1005" s="514"/>
      <c r="C1005" s="514"/>
      <c r="D1005" s="514"/>
      <c r="E1005" s="514"/>
      <c r="F1005" s="514"/>
      <c r="G1005" s="514"/>
      <c r="H1005" s="514"/>
      <c r="I1005" s="514"/>
      <c r="J1005" s="514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</row>
  </sheetData>
  <mergeCells count="150"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:B1"/>
    <mergeCell ref="A2:B2"/>
    <mergeCell ref="A3:B3"/>
    <mergeCell ref="A4:B4"/>
    <mergeCell ref="A21:B21"/>
    <mergeCell ref="A22:B22"/>
    <mergeCell ref="A68:B68"/>
    <mergeCell ref="A69:B69"/>
    <mergeCell ref="A70:B70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89 A489 B550:B557 A556:A557 B617:B624 A623:A624 B684:B691 A690:A691 B751:B758 A757:A758 K1:IV1005 C1:C1005 A202:B214 A269:B281 A336:B348 A403:B415 A470:B482 A537:B549 A604:B616 A671:B683 A738:B750 B760:B1005 A771:A1005 D1:J16 D18:J83 D85:J150 D152:J217 D219:J284 D286:J351 D353:J418 D420:J485 D487:J552 D554:J619 D621:J686 D688:J753 D755:J1005 A490:B491">
    <cfRule type="cellIs" dxfId="913" priority="54" stopIfTrue="1" operator="equal">
      <formula>0</formula>
    </cfRule>
  </conditionalFormatting>
  <conditionalFormatting sqref="G2:N2 F2:F15">
    <cfRule type="cellIs" dxfId="912" priority="53" stopIfTrue="1" operator="equal">
      <formula>0</formula>
    </cfRule>
  </conditionalFormatting>
  <conditionalFormatting sqref="G2:N2 F2:F15">
    <cfRule type="cellIs" dxfId="911" priority="52" stopIfTrue="1" operator="equal">
      <formula>0</formula>
    </cfRule>
  </conditionalFormatting>
  <conditionalFormatting sqref="F19:F32">
    <cfRule type="cellIs" dxfId="910" priority="51" stopIfTrue="1" operator="equal">
      <formula>0</formula>
    </cfRule>
  </conditionalFormatting>
  <conditionalFormatting sqref="F19:F32">
    <cfRule type="cellIs" dxfId="909" priority="50" stopIfTrue="1" operator="equal">
      <formula>0</formula>
    </cfRule>
  </conditionalFormatting>
  <conditionalFormatting sqref="F69:F82">
    <cfRule type="cellIs" dxfId="908" priority="49" stopIfTrue="1" operator="equal">
      <formula>0</formula>
    </cfRule>
  </conditionalFormatting>
  <conditionalFormatting sqref="F69:F82">
    <cfRule type="cellIs" dxfId="907" priority="48" stopIfTrue="1" operator="equal">
      <formula>0</formula>
    </cfRule>
  </conditionalFormatting>
  <conditionalFormatting sqref="F86:F99">
    <cfRule type="cellIs" dxfId="906" priority="47" stopIfTrue="1" operator="equal">
      <formula>0</formula>
    </cfRule>
  </conditionalFormatting>
  <conditionalFormatting sqref="F86:F99">
    <cfRule type="cellIs" dxfId="905" priority="46" stopIfTrue="1" operator="equal">
      <formula>0</formula>
    </cfRule>
  </conditionalFormatting>
  <conditionalFormatting sqref="F136:F149">
    <cfRule type="cellIs" dxfId="904" priority="45" stopIfTrue="1" operator="equal">
      <formula>0</formula>
    </cfRule>
  </conditionalFormatting>
  <conditionalFormatting sqref="F136:F149">
    <cfRule type="cellIs" dxfId="903" priority="44" stopIfTrue="1" operator="equal">
      <formula>0</formula>
    </cfRule>
  </conditionalFormatting>
  <conditionalFormatting sqref="F153:F166">
    <cfRule type="cellIs" dxfId="902" priority="43" stopIfTrue="1" operator="equal">
      <formula>0</formula>
    </cfRule>
  </conditionalFormatting>
  <conditionalFormatting sqref="F153:F166">
    <cfRule type="cellIs" dxfId="901" priority="42" stopIfTrue="1" operator="equal">
      <formula>0</formula>
    </cfRule>
  </conditionalFormatting>
  <conditionalFormatting sqref="F203:F216">
    <cfRule type="cellIs" dxfId="900" priority="41" stopIfTrue="1" operator="equal">
      <formula>0</formula>
    </cfRule>
  </conditionalFormatting>
  <conditionalFormatting sqref="F203:F216">
    <cfRule type="cellIs" dxfId="899" priority="40" stopIfTrue="1" operator="equal">
      <formula>0</formula>
    </cfRule>
  </conditionalFormatting>
  <conditionalFormatting sqref="F220:F233">
    <cfRule type="cellIs" dxfId="898" priority="39" stopIfTrue="1" operator="equal">
      <formula>0</formula>
    </cfRule>
  </conditionalFormatting>
  <conditionalFormatting sqref="F220:F233">
    <cfRule type="cellIs" dxfId="897" priority="38" stopIfTrue="1" operator="equal">
      <formula>0</formula>
    </cfRule>
  </conditionalFormatting>
  <conditionalFormatting sqref="F270:F283">
    <cfRule type="cellIs" dxfId="896" priority="37" stopIfTrue="1" operator="equal">
      <formula>0</formula>
    </cfRule>
  </conditionalFormatting>
  <conditionalFormatting sqref="F270:F283">
    <cfRule type="cellIs" dxfId="895" priority="36" stopIfTrue="1" operator="equal">
      <formula>0</formula>
    </cfRule>
  </conditionalFormatting>
  <conditionalFormatting sqref="F287:F300">
    <cfRule type="cellIs" dxfId="894" priority="35" stopIfTrue="1" operator="equal">
      <formula>0</formula>
    </cfRule>
  </conditionalFormatting>
  <conditionalFormatting sqref="F287:F300">
    <cfRule type="cellIs" dxfId="893" priority="34" stopIfTrue="1" operator="equal">
      <formula>0</formula>
    </cfRule>
  </conditionalFormatting>
  <conditionalFormatting sqref="F337:F350">
    <cfRule type="cellIs" dxfId="892" priority="33" stopIfTrue="1" operator="equal">
      <formula>0</formula>
    </cfRule>
  </conditionalFormatting>
  <conditionalFormatting sqref="F337:F350">
    <cfRule type="cellIs" dxfId="891" priority="32" stopIfTrue="1" operator="equal">
      <formula>0</formula>
    </cfRule>
  </conditionalFormatting>
  <conditionalFormatting sqref="F354:F367">
    <cfRule type="cellIs" dxfId="890" priority="31" stopIfTrue="1" operator="equal">
      <formula>0</formula>
    </cfRule>
  </conditionalFormatting>
  <conditionalFormatting sqref="F354:F367">
    <cfRule type="cellIs" dxfId="889" priority="30" stopIfTrue="1" operator="equal">
      <formula>0</formula>
    </cfRule>
  </conditionalFormatting>
  <conditionalFormatting sqref="F404:F417">
    <cfRule type="cellIs" dxfId="888" priority="29" stopIfTrue="1" operator="equal">
      <formula>0</formula>
    </cfRule>
  </conditionalFormatting>
  <conditionalFormatting sqref="F404:F417">
    <cfRule type="cellIs" dxfId="887" priority="28" stopIfTrue="1" operator="equal">
      <formula>0</formula>
    </cfRule>
  </conditionalFormatting>
  <conditionalFormatting sqref="F421:F434">
    <cfRule type="cellIs" dxfId="886" priority="27" stopIfTrue="1" operator="equal">
      <formula>0</formula>
    </cfRule>
  </conditionalFormatting>
  <conditionalFormatting sqref="F421:F434">
    <cfRule type="cellIs" dxfId="885" priority="26" stopIfTrue="1" operator="equal">
      <formula>0</formula>
    </cfRule>
  </conditionalFormatting>
  <conditionalFormatting sqref="F471:F484">
    <cfRule type="cellIs" dxfId="884" priority="25" stopIfTrue="1" operator="equal">
      <formula>0</formula>
    </cfRule>
  </conditionalFormatting>
  <conditionalFormatting sqref="F471:F484">
    <cfRule type="cellIs" dxfId="883" priority="24" stopIfTrue="1" operator="equal">
      <formula>0</formula>
    </cfRule>
  </conditionalFormatting>
  <conditionalFormatting sqref="F488:F501">
    <cfRule type="cellIs" dxfId="882" priority="23" stopIfTrue="1" operator="equal">
      <formula>0</formula>
    </cfRule>
  </conditionalFormatting>
  <conditionalFormatting sqref="F488:F501">
    <cfRule type="cellIs" dxfId="881" priority="22" stopIfTrue="1" operator="equal">
      <formula>0</formula>
    </cfRule>
  </conditionalFormatting>
  <conditionalFormatting sqref="F538:F551">
    <cfRule type="cellIs" dxfId="880" priority="21" stopIfTrue="1" operator="equal">
      <formula>0</formula>
    </cfRule>
  </conditionalFormatting>
  <conditionalFormatting sqref="F538:F551">
    <cfRule type="cellIs" dxfId="879" priority="20" stopIfTrue="1" operator="equal">
      <formula>0</formula>
    </cfRule>
  </conditionalFormatting>
  <conditionalFormatting sqref="F555:F568">
    <cfRule type="cellIs" dxfId="878" priority="19" stopIfTrue="1" operator="equal">
      <formula>0</formula>
    </cfRule>
  </conditionalFormatting>
  <conditionalFormatting sqref="F555:F568">
    <cfRule type="cellIs" dxfId="877" priority="18" stopIfTrue="1" operator="equal">
      <formula>0</formula>
    </cfRule>
  </conditionalFormatting>
  <conditionalFormatting sqref="F605:F618">
    <cfRule type="cellIs" dxfId="876" priority="17" stopIfTrue="1" operator="equal">
      <formula>0</formula>
    </cfRule>
  </conditionalFormatting>
  <conditionalFormatting sqref="F605:F618">
    <cfRule type="cellIs" dxfId="875" priority="16" stopIfTrue="1" operator="equal">
      <formula>0</formula>
    </cfRule>
  </conditionalFormatting>
  <conditionalFormatting sqref="F622:F635">
    <cfRule type="cellIs" dxfId="874" priority="15" stopIfTrue="1" operator="equal">
      <formula>0</formula>
    </cfRule>
  </conditionalFormatting>
  <conditionalFormatting sqref="F622:F635">
    <cfRule type="cellIs" dxfId="873" priority="14" stopIfTrue="1" operator="equal">
      <formula>0</formula>
    </cfRule>
  </conditionalFormatting>
  <conditionalFormatting sqref="F672:F685">
    <cfRule type="cellIs" dxfId="872" priority="13" stopIfTrue="1" operator="equal">
      <formula>0</formula>
    </cfRule>
  </conditionalFormatting>
  <conditionalFormatting sqref="F672:F685">
    <cfRule type="cellIs" dxfId="871" priority="12" stopIfTrue="1" operator="equal">
      <formula>0</formula>
    </cfRule>
  </conditionalFormatting>
  <conditionalFormatting sqref="F689:F702">
    <cfRule type="cellIs" dxfId="870" priority="11" stopIfTrue="1" operator="equal">
      <formula>0</formula>
    </cfRule>
  </conditionalFormatting>
  <conditionalFormatting sqref="F689:F702">
    <cfRule type="cellIs" dxfId="869" priority="10" stopIfTrue="1" operator="equal">
      <formula>0</formula>
    </cfRule>
  </conditionalFormatting>
  <conditionalFormatting sqref="F739:F752">
    <cfRule type="cellIs" dxfId="868" priority="9" stopIfTrue="1" operator="equal">
      <formula>0</formula>
    </cfRule>
  </conditionalFormatting>
  <conditionalFormatting sqref="F739:F752">
    <cfRule type="cellIs" dxfId="867" priority="8" stopIfTrue="1" operator="equal">
      <formula>0</formula>
    </cfRule>
  </conditionalFormatting>
  <conditionalFormatting sqref="F756:F769">
    <cfRule type="cellIs" dxfId="866" priority="7" stopIfTrue="1" operator="equal">
      <formula>0</formula>
    </cfRule>
  </conditionalFormatting>
  <conditionalFormatting sqref="F756:F769">
    <cfRule type="cellIs" dxfId="865" priority="6" stopIfTrue="1" operator="equal">
      <formula>0</formula>
    </cfRule>
  </conditionalFormatting>
  <conditionalFormatting sqref="A22:B22 A89:B89 A156:B156 A223:B223 A290:B290 A357:B357 A424:B424 A558:B558 A625:B625 A692:B692 A759:B759 A14:A16 A81:A83 A148:A150 A215:A217 A282:A284 A349:A351 A416:A418 A483:A485 A550:A552 A617:A619 A684:A686 A751:A753 A20:A21 A87:A88 A154:A155 A221:A222 A288:A289 A355:A356 A422:A423 A489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89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K1:IV804 C1:C804 A490:B491">
    <cfRule type="cellIs" dxfId="864" priority="5" stopIfTrue="1" operator="equal">
      <formula>0</formula>
    </cfRule>
  </conditionalFormatting>
  <conditionalFormatting sqref="G2:N2 G69:N69 G136:N136 G203:N203 G270:N270 G337:N337 G404:N404 G471:N471 G538:N538 G605:N605 G672:N672 G739:N739 F2:F15 F69:F82 F136:F149 F203:F216 F270:F283 F337:F350 F404:F417 F471:F484 F538:F551 F605:F618 F672:F685 F739:F752">
    <cfRule type="cellIs" dxfId="863" priority="4" stopIfTrue="1" operator="equal">
      <formula>0</formula>
    </cfRule>
  </conditionalFormatting>
  <conditionalFormatting sqref="G2:N2 G69:N69 G136:N136 G203:N203 G270:N270 G337:N337 G404:N404 G471:N471 G538:N538 G605:N605 G672:N672 G739:N739 F2:F15 F69:F82 F136:F149 F203:F216 F270:F283 F337:F350 F404:F417 F471:F484 F538:F551 F605:F618 F672:F685 F739:F752">
    <cfRule type="cellIs" dxfId="862" priority="3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861" priority="2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860" priority="1" stopIfTrue="1" operator="equal">
      <formula>0</formula>
    </cfRule>
  </conditionalFormatting>
  <pageMargins left="0.7" right="0.7" top="0.75" bottom="0.75" header="0.3" footer="0.3"/>
  <pageSetup paperSize="9" scale="92" fitToHeight="0" orientation="portrait" r:id="rId1"/>
  <customProperties>
    <customPr name="_pios_id" r:id="rId2"/>
  </customProperties>
  <ignoredErrors>
    <ignoredError sqref="F672:F673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</vt:i4>
      </vt:variant>
    </vt:vector>
  </HeadingPairs>
  <TitlesOfParts>
    <vt:vector size="28" baseType="lpstr">
      <vt:lpstr>Roster</vt:lpstr>
      <vt:lpstr>Finals Roster Email Templates</vt:lpstr>
      <vt:lpstr>Teamlists</vt:lpstr>
      <vt:lpstr>Guild refs payments</vt:lpstr>
      <vt:lpstr>Recruit Clashes Count</vt:lpstr>
      <vt:lpstr>Week1</vt:lpstr>
      <vt:lpstr>Week 2</vt:lpstr>
      <vt:lpstr>Week 3</vt:lpstr>
      <vt:lpstr>Week 4</vt:lpstr>
      <vt:lpstr>Week 5</vt:lpstr>
      <vt:lpstr>Week 6</vt:lpstr>
      <vt:lpstr>Week 7</vt:lpstr>
      <vt:lpstr>Week 8</vt:lpstr>
      <vt:lpstr>Week 9</vt:lpstr>
      <vt:lpstr>Week 10</vt:lpstr>
      <vt:lpstr>Week 11</vt:lpstr>
      <vt:lpstr>Week 12</vt:lpstr>
      <vt:lpstr>Week 13</vt:lpstr>
      <vt:lpstr>Week 14</vt:lpstr>
      <vt:lpstr>Week 15</vt:lpstr>
      <vt:lpstr>Week 1 Semi Finals</vt:lpstr>
      <vt:lpstr>Week 2 Semi Finals</vt:lpstr>
      <vt:lpstr>Week 3 Grand Final</vt:lpstr>
      <vt:lpstr>Sheet1</vt:lpstr>
      <vt:lpstr>Sheet2</vt:lpstr>
      <vt:lpstr>Sheet3</vt:lpstr>
      <vt:lpstr>Roster!Print_Area</vt:lpstr>
      <vt:lpstr>'Week 1 Semi Finals'!Print_Area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Glenn</dc:creator>
  <cp:lastModifiedBy>Colin Hepher</cp:lastModifiedBy>
  <cp:lastPrinted>2015-07-01T04:04:02Z</cp:lastPrinted>
  <dcterms:created xsi:type="dcterms:W3CDTF">2010-08-02T12:11:07Z</dcterms:created>
  <dcterms:modified xsi:type="dcterms:W3CDTF">2015-09-21T02:21:51Z</dcterms:modified>
</cp:coreProperties>
</file>